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585" tabRatio="738" activeTab="0"/>
  </bookViews>
  <sheets>
    <sheet name="インフルエンザ" sheetId="1" r:id="rId1"/>
    <sheet name="RSウイルス感染症" sheetId="2" r:id="rId2"/>
    <sheet name="咽頭結膜熱" sheetId="3" r:id="rId3"/>
    <sheet name="A群溶レン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（成人麻しんを除く）" sheetId="13" r:id="rId13"/>
    <sheet name="流行性耳下腺炎" sheetId="14" r:id="rId14"/>
    <sheet name="急性出血性結膜炎" sheetId="15" r:id="rId15"/>
    <sheet name="流行性角結膜炎" sheetId="16" r:id="rId16"/>
    <sheet name="細菌性髄膜炎、無菌性髄膜炎" sheetId="17" r:id="rId17"/>
    <sheet name="マイコプラズマ肺炎、クラミジア肺炎" sheetId="18" r:id="rId18"/>
    <sheet name="成人麻しん" sheetId="19" r:id="rId19"/>
    <sheet name="性器クラミジア感染症・性器ヘルペスウイルス感染症" sheetId="20" r:id="rId20"/>
    <sheet name="尖圭コンジローマ・淋菌感染症" sheetId="21" r:id="rId21"/>
    <sheet name="月報_基幹定点" sheetId="22" r:id="rId22"/>
  </sheets>
  <definedNames>
    <definedName name="_xlnm.Print_Area" localSheetId="3">'A群溶レン菌咽頭炎'!$A$1:$AB$58</definedName>
    <definedName name="_xlnm.Print_Area" localSheetId="1">'RSウイルス感染症'!$A$1:$AB$59</definedName>
    <definedName name="_xlnm.Print_Area" localSheetId="0">'インフルエンザ'!$A$1:$AB$59</definedName>
    <definedName name="_xlnm.Print_Area" localSheetId="11">'ヘルパンギーナ'!$A$1:$AB$58</definedName>
    <definedName name="_xlnm.Print_Area" localSheetId="17">'マイコプラズマ肺炎、クラミジア肺炎'!$A$1:$AO$58</definedName>
    <definedName name="_xlnm.Print_Area" localSheetId="2">'咽頭結膜熱'!$A$1:$AB$58</definedName>
    <definedName name="_xlnm.Print_Area" localSheetId="4">'感染性胃腸炎'!$A$1:$AB$59</definedName>
    <definedName name="_xlnm.Print_Area" localSheetId="14">'急性出血性結膜炎'!$A$1:$Z$58</definedName>
    <definedName name="_xlnm.Print_Area" localSheetId="21">'月報_基幹定点'!$A$1:$Y$54</definedName>
    <definedName name="_xlnm.Print_Area" localSheetId="16">'細菌性髄膜炎、無菌性髄膜炎'!$A$1:$AO$58</definedName>
    <definedName name="_xlnm.Print_Area" localSheetId="6">'手足口病'!$A$1:$AB$58</definedName>
    <definedName name="_xlnm.Print_Area" localSheetId="5">'水痘'!$A$1:$AB$58</definedName>
    <definedName name="_xlnm.Print_Area" localSheetId="19">'性器クラミジア感染症・性器ヘルペスウイルス感染症'!$A$1:$AA$36</definedName>
    <definedName name="_xlnm.Print_Area" localSheetId="18">'成人麻しん'!$A$1:$T$58</definedName>
    <definedName name="_xlnm.Print_Area" localSheetId="20">'尖圭コンジローマ・淋菌感染症'!$A$1:$AA$36</definedName>
    <definedName name="_xlnm.Print_Area" localSheetId="7">'伝染性紅斑'!$A$1:$AB$58</definedName>
    <definedName name="_xlnm.Print_Area" localSheetId="8">'突発性発しん'!$A$1:$AB$58</definedName>
    <definedName name="_xlnm.Print_Area" localSheetId="9">'百日咳'!$A$1:$AB$58</definedName>
    <definedName name="_xlnm.Print_Area" localSheetId="10">'風しん'!$A$1:$AB$58</definedName>
    <definedName name="_xlnm.Print_Area" localSheetId="12">'麻しん（成人麻しんを除く）'!$A$1:$AB$58</definedName>
    <definedName name="_xlnm.Print_Area" localSheetId="15">'流行性角結膜炎'!$A$1:$Z$58</definedName>
    <definedName name="_xlnm.Print_Area" localSheetId="13">'流行性耳下腺炎'!$A$1:$AB$58</definedName>
  </definedNames>
  <calcPr fullCalcOnLoad="1"/>
</workbook>
</file>

<file path=xl/sharedStrings.xml><?xml version="1.0" encoding="utf-8"?>
<sst xmlns="http://schemas.openxmlformats.org/spreadsheetml/2006/main" count="1854" uniqueCount="118">
  <si>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</si>
  <si>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</si>
  <si>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</si>
  <si>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</si>
  <si>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</si>
  <si>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</si>
  <si>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</si>
  <si>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</si>
  <si>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</si>
  <si>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</si>
  <si>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</si>
  <si>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</si>
  <si>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</si>
  <si>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</si>
  <si>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</si>
  <si>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</si>
  <si>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</si>
  <si>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</si>
  <si>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</si>
  <si>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</si>
  <si>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</si>
  <si>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</si>
  <si>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</si>
  <si>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</si>
  <si>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</si>
  <si>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</si>
  <si>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</si>
  <si>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</si>
  <si>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</si>
  <si>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</si>
  <si>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</si>
  <si>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</si>
  <si>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</si>
  <si>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</si>
  <si>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</si>
  <si>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</si>
  <si>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</si>
  <si>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</si>
  <si>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</si>
  <si>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</si>
  <si>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</si>
  <si>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</si>
  <si>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</si>
  <si>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</si>
  <si>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</si>
  <si>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</si>
  <si>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</si>
  <si>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</si>
  <si>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</si>
  <si>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</si>
  <si>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</si>
  <si>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</si>
  <si>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</si>
  <si>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</si>
  <si>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</si>
  <si>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</si>
  <si>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</si>
  <si>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定点あたり報告数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</si>
  <si>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</si>
  <si>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</si>
  <si>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</si>
  <si>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</si>
  <si>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</si>
  <si>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</si>
  <si>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</si>
  <si>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</si>
  <si>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</si>
  <si>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</si>
  <si>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感染性胃腸炎</t>
  </si>
  <si>
    <t>水痘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</si>
  <si>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</si>
  <si>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</si>
  <si>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</si>
  <si>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</si>
  <si>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</si>
  <si>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</si>
  <si>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インフルエンザ</t>
  </si>
  <si>
    <t>患者報告数</t>
  </si>
  <si>
    <t>定点あたり報告数</t>
  </si>
  <si>
    <t>定点あたり報告数</t>
  </si>
  <si>
    <t>突発性発しん</t>
  </si>
  <si>
    <t>風しん</t>
  </si>
  <si>
    <t>麻しん（成人麻しんを除く）</t>
  </si>
  <si>
    <t>成人麻しん</t>
  </si>
  <si>
    <t>定点あたり報告数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</si>
  <si>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</si>
  <si>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</si>
  <si>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</si>
  <si>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</si>
  <si>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</si>
  <si>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</si>
  <si>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</si>
  <si>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</si>
  <si>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</si>
  <si>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RSウイルス感染症</t>
  </si>
  <si>
    <t>西条</t>
  </si>
  <si>
    <t>今治</t>
  </si>
  <si>
    <t>松山</t>
  </si>
  <si>
    <t>八幡浜</t>
  </si>
  <si>
    <t>宇和島</t>
  </si>
  <si>
    <t>西条</t>
  </si>
  <si>
    <t>2004
／
2005</t>
  </si>
  <si>
    <t>ヘルパンギーナ</t>
  </si>
  <si>
    <t>患者報告数</t>
  </si>
  <si>
    <t>定点あたり報告数</t>
  </si>
  <si>
    <t>注1）2006年の全国患者報告数は各週の還元データを転記したものであり、確定値とは異なる。また、定点あたり報告数は国から情報還元されていないため、報告数のみ掲載した。</t>
  </si>
  <si>
    <t>2005
／
2006</t>
  </si>
  <si>
    <r>
      <t xml:space="preserve">2006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2007</t>
    </r>
  </si>
  <si>
    <r>
      <t>2006/2007</t>
    </r>
    <r>
      <rPr>
        <sz val="11"/>
        <color indexed="8"/>
        <rFont val="ＭＳ Ｐゴシック"/>
        <family val="3"/>
      </rPr>
      <t>シーズン保健所別</t>
    </r>
  </si>
  <si>
    <r>
      <t>2007</t>
    </r>
    <r>
      <rPr>
        <sz val="11"/>
        <color indexed="8"/>
        <rFont val="ＭＳ Ｐゴシック"/>
        <family val="3"/>
      </rPr>
      <t>年　保健所別</t>
    </r>
  </si>
  <si>
    <r>
      <t>2007</t>
    </r>
    <r>
      <rPr>
        <sz val="11"/>
        <color indexed="8"/>
        <rFont val="ＭＳ Ｐゴシック"/>
        <family val="3"/>
      </rPr>
      <t>年　保健所別</t>
    </r>
  </si>
  <si>
    <r>
      <t xml:space="preserve">2006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2007</t>
    </r>
  </si>
  <si>
    <r>
      <t xml:space="preserve">2006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2007</t>
    </r>
  </si>
  <si>
    <t>注1）2007年の全国患者報告数及び定点あたり報告数は、各週の還元データを転記したものであり、確定値とは異なる。　　　　　　　　</t>
  </si>
  <si>
    <t>注1）2007年の全国患者報告数は各週の還元データを転記したものであり、確定値とは異なる。また、定点あたり報告数は国から情報還元されていないため、報告数のみ掲載した。</t>
  </si>
  <si>
    <t>注1）2007年の全国患者報告数及び定点あたり報告数は、各週の還元データを転記したものであり、確定値とは異なる。</t>
  </si>
  <si>
    <t>注1）、2007年の全国患者報告数及び定点あたり報告数は、各週の還元データを転記したものであり、確定値とは異なる。</t>
  </si>
  <si>
    <t>注1）2007年の全国患者報告数及び定点あたり報告数は、各週の還元データを転記したものであり、確定値とは異なる。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</si>
</sst>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lightUp"/>
    </fill>
  </fills>
  <borders count="86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vertical="center"/>
    </xf>
    <xf numFmtId="194" fontId="8" fillId="0" borderId="3" xfId="0" applyNumberFormat="1" applyFont="1" applyBorder="1" applyAlignment="1">
      <alignment vertical="center"/>
    </xf>
    <xf numFmtId="194" fontId="8" fillId="0" borderId="1" xfId="0" applyNumberFormat="1" applyFont="1" applyBorder="1" applyAlignment="1">
      <alignment vertical="center"/>
    </xf>
    <xf numFmtId="189" fontId="8" fillId="0" borderId="2" xfId="0" applyNumberFormat="1" applyFont="1" applyFill="1" applyBorder="1" applyAlignment="1">
      <alignment vertical="center"/>
    </xf>
    <xf numFmtId="189" fontId="8" fillId="0" borderId="3" xfId="0" applyNumberFormat="1" applyFont="1" applyFill="1" applyBorder="1" applyAlignment="1">
      <alignment vertical="center"/>
    </xf>
    <xf numFmtId="189" fontId="8" fillId="0" borderId="4" xfId="0" applyNumberFormat="1" applyFont="1" applyFill="1" applyBorder="1" applyAlignment="1">
      <alignment vertical="center"/>
    </xf>
    <xf numFmtId="192" fontId="8" fillId="0" borderId="5" xfId="0" applyNumberFormat="1" applyFont="1" applyBorder="1" applyAlignment="1">
      <alignment vertical="center"/>
    </xf>
    <xf numFmtId="192" fontId="8" fillId="0" borderId="3" xfId="0" applyNumberFormat="1" applyFont="1" applyBorder="1" applyAlignment="1">
      <alignment vertical="center"/>
    </xf>
    <xf numFmtId="192" fontId="8" fillId="0" borderId="1" xfId="0" applyNumberFormat="1" applyFont="1" applyBorder="1" applyAlignment="1">
      <alignment vertical="center"/>
    </xf>
    <xf numFmtId="192" fontId="8" fillId="0" borderId="2" xfId="0" applyNumberFormat="1" applyFont="1" applyBorder="1" applyAlignment="1">
      <alignment vertical="center"/>
    </xf>
    <xf numFmtId="193" fontId="8" fillId="0" borderId="2" xfId="0" applyNumberFormat="1" applyFont="1" applyFill="1" applyBorder="1" applyAlignment="1">
      <alignment vertical="center"/>
    </xf>
    <xf numFmtId="193" fontId="8" fillId="0" borderId="3" xfId="0" applyNumberFormat="1" applyFont="1" applyFill="1" applyBorder="1" applyAlignment="1">
      <alignment vertical="center"/>
    </xf>
    <xf numFmtId="193" fontId="8" fillId="0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94" fontId="8" fillId="0" borderId="8" xfId="0" applyNumberFormat="1" applyFont="1" applyBorder="1" applyAlignment="1">
      <alignment vertical="center"/>
    </xf>
    <xf numFmtId="194" fontId="8" fillId="0" borderId="9" xfId="0" applyNumberFormat="1" applyFont="1" applyBorder="1" applyAlignment="1">
      <alignment vertical="center"/>
    </xf>
    <xf numFmtId="194" fontId="8" fillId="0" borderId="7" xfId="0" applyNumberFormat="1" applyFont="1" applyBorder="1" applyAlignment="1">
      <alignment vertical="center"/>
    </xf>
    <xf numFmtId="189" fontId="8" fillId="0" borderId="8" xfId="0" applyNumberFormat="1" applyFont="1" applyFill="1" applyBorder="1" applyAlignment="1">
      <alignment vertical="center"/>
    </xf>
    <xf numFmtId="189" fontId="8" fillId="0" borderId="9" xfId="0" applyNumberFormat="1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9" xfId="0" applyNumberFormat="1" applyFont="1" applyBorder="1" applyAlignment="1">
      <alignment vertical="center"/>
    </xf>
    <xf numFmtId="192" fontId="8" fillId="0" borderId="7" xfId="0" applyNumberFormat="1" applyFont="1" applyBorder="1" applyAlignment="1">
      <alignment vertical="center"/>
    </xf>
    <xf numFmtId="192" fontId="8" fillId="0" borderId="8" xfId="0" applyNumberFormat="1" applyFont="1" applyBorder="1" applyAlignment="1">
      <alignment vertical="center"/>
    </xf>
    <xf numFmtId="193" fontId="8" fillId="0" borderId="8" xfId="0" applyNumberFormat="1" applyFont="1" applyFill="1" applyBorder="1" applyAlignment="1">
      <alignment vertical="center"/>
    </xf>
    <xf numFmtId="193" fontId="8" fillId="0" borderId="9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94" fontId="8" fillId="0" borderId="14" xfId="0" applyNumberFormat="1" applyFont="1" applyBorder="1" applyAlignment="1">
      <alignment vertical="center"/>
    </xf>
    <xf numFmtId="194" fontId="8" fillId="0" borderId="15" xfId="0" applyNumberFormat="1" applyFont="1" applyBorder="1" applyAlignment="1">
      <alignment vertical="center"/>
    </xf>
    <xf numFmtId="194" fontId="8" fillId="0" borderId="13" xfId="0" applyNumberFormat="1" applyFont="1" applyBorder="1" applyAlignment="1">
      <alignment vertical="center"/>
    </xf>
    <xf numFmtId="189" fontId="8" fillId="0" borderId="14" xfId="0" applyNumberFormat="1" applyFont="1" applyFill="1" applyBorder="1" applyAlignment="1">
      <alignment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192" fontId="8" fillId="0" borderId="17" xfId="0" applyNumberFormat="1" applyFont="1" applyBorder="1" applyAlignment="1">
      <alignment vertical="center"/>
    </xf>
    <xf numFmtId="192" fontId="8" fillId="0" borderId="15" xfId="0" applyNumberFormat="1" applyFont="1" applyBorder="1" applyAlignment="1">
      <alignment vertical="center"/>
    </xf>
    <xf numFmtId="192" fontId="8" fillId="0" borderId="13" xfId="0" applyNumberFormat="1" applyFont="1" applyBorder="1" applyAlignment="1">
      <alignment vertical="center"/>
    </xf>
    <xf numFmtId="192" fontId="8" fillId="0" borderId="14" xfId="0" applyNumberFormat="1" applyFont="1" applyBorder="1" applyAlignment="1">
      <alignment vertical="center"/>
    </xf>
    <xf numFmtId="193" fontId="8" fillId="0" borderId="14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189" fontId="8" fillId="0" borderId="7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8" fillId="0" borderId="7" xfId="0" applyNumberFormat="1" applyFont="1" applyFill="1" applyBorder="1" applyAlignment="1">
      <alignment vertical="center"/>
    </xf>
    <xf numFmtId="192" fontId="8" fillId="0" borderId="8" xfId="0" applyNumberFormat="1" applyFont="1" applyFill="1" applyBorder="1" applyAlignment="1">
      <alignment vertical="center"/>
    </xf>
    <xf numFmtId="193" fontId="8" fillId="0" borderId="19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vertical="center"/>
    </xf>
    <xf numFmtId="192" fontId="8" fillId="0" borderId="15" xfId="0" applyNumberFormat="1" applyFont="1" applyFill="1" applyBorder="1" applyAlignment="1">
      <alignment vertical="center"/>
    </xf>
    <xf numFmtId="192" fontId="8" fillId="0" borderId="13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189" fontId="8" fillId="0" borderId="21" xfId="0" applyNumberFormat="1" applyFont="1" applyFill="1" applyBorder="1" applyAlignment="1">
      <alignment vertical="center"/>
    </xf>
    <xf numFmtId="189" fontId="8" fillId="0" borderId="19" xfId="0" applyNumberFormat="1" applyFont="1" applyFill="1" applyBorder="1" applyAlignment="1">
      <alignment vertical="center"/>
    </xf>
    <xf numFmtId="189" fontId="8" fillId="0" borderId="22" xfId="0" applyNumberFormat="1" applyFont="1" applyFill="1" applyBorder="1" applyAlignment="1">
      <alignment vertical="center"/>
    </xf>
    <xf numFmtId="189" fontId="8" fillId="0" borderId="23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92" fontId="8" fillId="0" borderId="21" xfId="0" applyNumberFormat="1" applyFont="1" applyFill="1" applyBorder="1" applyAlignment="1">
      <alignment vertical="center"/>
    </xf>
    <xf numFmtId="193" fontId="8" fillId="0" borderId="21" xfId="0" applyNumberFormat="1" applyFont="1" applyFill="1" applyBorder="1" applyAlignment="1">
      <alignment vertical="center"/>
    </xf>
    <xf numFmtId="189" fontId="8" fillId="0" borderId="2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9" fontId="8" fillId="0" borderId="8" xfId="0" applyNumberFormat="1" applyFont="1" applyBorder="1" applyAlignment="1">
      <alignment vertical="center"/>
    </xf>
    <xf numFmtId="189" fontId="8" fillId="0" borderId="9" xfId="0" applyNumberFormat="1" applyFont="1" applyBorder="1" applyAlignment="1">
      <alignment vertical="center"/>
    </xf>
    <xf numFmtId="189" fontId="8" fillId="0" borderId="7" xfId="0" applyNumberFormat="1" applyFont="1" applyBorder="1" applyAlignment="1">
      <alignment vertical="center"/>
    </xf>
    <xf numFmtId="189" fontId="8" fillId="0" borderId="14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189" fontId="8" fillId="0" borderId="1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189" fontId="8" fillId="0" borderId="21" xfId="0" applyNumberFormat="1" applyFont="1" applyBorder="1" applyAlignment="1">
      <alignment vertical="center"/>
    </xf>
    <xf numFmtId="189" fontId="8" fillId="0" borderId="19" xfId="0" applyNumberFormat="1" applyFont="1" applyBorder="1" applyAlignment="1">
      <alignment vertical="center"/>
    </xf>
    <xf numFmtId="189" fontId="8" fillId="0" borderId="22" xfId="0" applyNumberFormat="1" applyFont="1" applyBorder="1" applyAlignment="1">
      <alignment vertical="center"/>
    </xf>
    <xf numFmtId="192" fontId="8" fillId="0" borderId="24" xfId="0" applyNumberFormat="1" applyFont="1" applyBorder="1" applyAlignment="1">
      <alignment vertical="center"/>
    </xf>
    <xf numFmtId="192" fontId="8" fillId="0" borderId="19" xfId="0" applyNumberFormat="1" applyFont="1" applyBorder="1" applyAlignment="1">
      <alignment vertical="center"/>
    </xf>
    <xf numFmtId="192" fontId="8" fillId="0" borderId="22" xfId="0" applyNumberFormat="1" applyFont="1" applyBorder="1" applyAlignment="1">
      <alignment vertical="center"/>
    </xf>
    <xf numFmtId="192" fontId="8" fillId="0" borderId="21" xfId="0" applyNumberFormat="1" applyFont="1" applyBorder="1" applyAlignment="1">
      <alignment vertical="center"/>
    </xf>
    <xf numFmtId="189" fontId="8" fillId="0" borderId="25" xfId="0" applyNumberFormat="1" applyFont="1" applyBorder="1" applyAlignment="1">
      <alignment vertical="center"/>
    </xf>
    <xf numFmtId="189" fontId="8" fillId="0" borderId="26" xfId="0" applyNumberFormat="1" applyFont="1" applyBorder="1" applyAlignment="1">
      <alignment vertical="center"/>
    </xf>
    <xf numFmtId="189" fontId="8" fillId="0" borderId="27" xfId="0" applyNumberFormat="1" applyFont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89" fontId="8" fillId="0" borderId="26" xfId="0" applyNumberFormat="1" applyFont="1" applyFill="1" applyBorder="1" applyAlignment="1">
      <alignment vertical="center"/>
    </xf>
    <xf numFmtId="189" fontId="8" fillId="0" borderId="28" xfId="0" applyNumberFormat="1" applyFont="1" applyFill="1" applyBorder="1" applyAlignment="1">
      <alignment vertical="center"/>
    </xf>
    <xf numFmtId="192" fontId="8" fillId="0" borderId="29" xfId="0" applyNumberFormat="1" applyFont="1" applyBorder="1" applyAlignment="1">
      <alignment vertical="center"/>
    </xf>
    <xf numFmtId="192" fontId="8" fillId="0" borderId="26" xfId="0" applyNumberFormat="1" applyFont="1" applyBorder="1" applyAlignment="1">
      <alignment vertical="center"/>
    </xf>
    <xf numFmtId="192" fontId="8" fillId="0" borderId="27" xfId="0" applyNumberFormat="1" applyFont="1" applyBorder="1" applyAlignment="1">
      <alignment vertical="center"/>
    </xf>
    <xf numFmtId="192" fontId="8" fillId="0" borderId="25" xfId="0" applyNumberFormat="1" applyFont="1" applyBorder="1" applyAlignment="1">
      <alignment vertical="center"/>
    </xf>
    <xf numFmtId="192" fontId="8" fillId="0" borderId="25" xfId="0" applyNumberFormat="1" applyFont="1" applyFill="1" applyBorder="1" applyAlignment="1">
      <alignment vertical="center"/>
    </xf>
    <xf numFmtId="192" fontId="8" fillId="0" borderId="26" xfId="0" applyNumberFormat="1" applyFont="1" applyFill="1" applyBorder="1" applyAlignment="1">
      <alignment vertical="center"/>
    </xf>
    <xf numFmtId="192" fontId="8" fillId="0" borderId="30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9" fontId="0" fillId="0" borderId="31" xfId="0" applyNumberFormat="1" applyFont="1" applyBorder="1" applyAlignment="1">
      <alignment vertical="top" textRotation="255"/>
    </xf>
    <xf numFmtId="189" fontId="0" fillId="0" borderId="32" xfId="0" applyNumberFormat="1" applyFont="1" applyBorder="1" applyAlignment="1">
      <alignment vertical="top" textRotation="255"/>
    </xf>
    <xf numFmtId="189" fontId="0" fillId="0" borderId="33" xfId="0" applyNumberFormat="1" applyFont="1" applyBorder="1" applyAlignment="1">
      <alignment vertical="top" textRotation="255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9" fontId="8" fillId="0" borderId="4" xfId="0" applyNumberFormat="1" applyFont="1" applyBorder="1" applyAlignment="1">
      <alignment vertical="center"/>
    </xf>
    <xf numFmtId="193" fontId="8" fillId="0" borderId="2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193" fontId="8" fillId="0" borderId="8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193" fontId="8" fillId="0" borderId="15" xfId="0" applyNumberFormat="1" applyFont="1" applyBorder="1" applyAlignment="1">
      <alignment vertical="center"/>
    </xf>
    <xf numFmtId="193" fontId="8" fillId="0" borderId="18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8" fillId="0" borderId="23" xfId="0" applyNumberFormat="1" applyFont="1" applyBorder="1" applyAlignment="1">
      <alignment vertical="center"/>
    </xf>
    <xf numFmtId="193" fontId="8" fillId="0" borderId="21" xfId="0" applyNumberFormat="1" applyFont="1" applyBorder="1" applyAlignment="1">
      <alignment vertical="center"/>
    </xf>
    <xf numFmtId="193" fontId="8" fillId="0" borderId="19" xfId="0" applyNumberFormat="1" applyFont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9" fontId="8" fillId="0" borderId="28" xfId="0" applyNumberFormat="1" applyFont="1" applyBorder="1" applyAlignment="1">
      <alignment vertical="center"/>
    </xf>
    <xf numFmtId="192" fontId="8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193" fontId="8" fillId="0" borderId="25" xfId="0" applyNumberFormat="1" applyFont="1" applyBorder="1" applyAlignment="1">
      <alignment vertical="center"/>
    </xf>
    <xf numFmtId="193" fontId="8" fillId="0" borderId="26" xfId="0" applyNumberFormat="1" applyFont="1" applyBorder="1" applyAlignment="1">
      <alignment vertical="center"/>
    </xf>
    <xf numFmtId="193" fontId="8" fillId="0" borderId="27" xfId="0" applyNumberFormat="1" applyFont="1" applyBorder="1" applyAlignment="1">
      <alignment vertical="center"/>
    </xf>
    <xf numFmtId="193" fontId="8" fillId="0" borderId="30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194" fontId="8" fillId="0" borderId="41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194" fontId="8" fillId="0" borderId="43" xfId="0" applyNumberFormat="1" applyFont="1" applyBorder="1" applyAlignment="1">
      <alignment vertical="center"/>
    </xf>
    <xf numFmtId="189" fontId="8" fillId="0" borderId="42" xfId="0" applyNumberFormat="1" applyFont="1" applyBorder="1" applyAlignment="1">
      <alignment vertical="center"/>
    </xf>
    <xf numFmtId="189" fontId="8" fillId="0" borderId="44" xfId="0" applyNumberFormat="1" applyFont="1" applyBorder="1" applyAlignment="1">
      <alignment vertical="center"/>
    </xf>
    <xf numFmtId="193" fontId="8" fillId="0" borderId="41" xfId="0" applyNumberFormat="1" applyFont="1" applyBorder="1" applyAlignment="1">
      <alignment vertical="center"/>
    </xf>
    <xf numFmtId="193" fontId="8" fillId="0" borderId="42" xfId="0" applyNumberFormat="1" applyFont="1" applyBorder="1" applyAlignment="1">
      <alignment vertical="center"/>
    </xf>
    <xf numFmtId="193" fontId="8" fillId="0" borderId="43" xfId="0" applyNumberFormat="1" applyFont="1" applyBorder="1" applyAlignment="1">
      <alignment vertical="center"/>
    </xf>
    <xf numFmtId="193" fontId="8" fillId="0" borderId="45" xfId="0" applyNumberFormat="1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194" fontId="8" fillId="0" borderId="47" xfId="0" applyNumberFormat="1" applyFont="1" applyBorder="1" applyAlignment="1">
      <alignment vertical="center"/>
    </xf>
    <xf numFmtId="194" fontId="8" fillId="0" borderId="48" xfId="0" applyNumberFormat="1" applyFont="1" applyBorder="1" applyAlignment="1">
      <alignment vertical="center"/>
    </xf>
    <xf numFmtId="194" fontId="8" fillId="0" borderId="49" xfId="0" applyNumberFormat="1" applyFont="1" applyBorder="1" applyAlignment="1">
      <alignment vertical="center"/>
    </xf>
    <xf numFmtId="189" fontId="8" fillId="0" borderId="48" xfId="0" applyNumberFormat="1" applyFont="1" applyBorder="1" applyAlignment="1">
      <alignment vertical="center"/>
    </xf>
    <xf numFmtId="189" fontId="8" fillId="0" borderId="50" xfId="0" applyNumberFormat="1" applyFont="1" applyBorder="1" applyAlignment="1">
      <alignment vertical="center"/>
    </xf>
    <xf numFmtId="193" fontId="8" fillId="0" borderId="47" xfId="0" applyNumberFormat="1" applyFont="1" applyBorder="1" applyAlignment="1">
      <alignment vertical="center"/>
    </xf>
    <xf numFmtId="193" fontId="8" fillId="0" borderId="48" xfId="0" applyNumberFormat="1" applyFont="1" applyBorder="1" applyAlignment="1">
      <alignment vertical="center"/>
    </xf>
    <xf numFmtId="193" fontId="8" fillId="0" borderId="49" xfId="0" applyNumberFormat="1" applyFont="1" applyBorder="1" applyAlignment="1">
      <alignment vertical="center"/>
    </xf>
    <xf numFmtId="193" fontId="8" fillId="0" borderId="51" xfId="0" applyNumberFormat="1" applyFont="1" applyBorder="1" applyAlignment="1">
      <alignment vertical="center"/>
    </xf>
    <xf numFmtId="189" fontId="8" fillId="0" borderId="47" xfId="0" applyNumberFormat="1" applyFont="1" applyFill="1" applyBorder="1" applyAlignment="1">
      <alignment vertical="center"/>
    </xf>
    <xf numFmtId="189" fontId="8" fillId="0" borderId="48" xfId="0" applyNumberFormat="1" applyFont="1" applyFill="1" applyBorder="1" applyAlignment="1">
      <alignment vertical="center"/>
    </xf>
    <xf numFmtId="189" fontId="8" fillId="0" borderId="49" xfId="0" applyNumberFormat="1" applyFont="1" applyFill="1" applyBorder="1" applyAlignment="1">
      <alignment vertical="center"/>
    </xf>
    <xf numFmtId="189" fontId="8" fillId="0" borderId="50" xfId="0" applyNumberFormat="1" applyFont="1" applyFill="1" applyBorder="1" applyAlignment="1">
      <alignment vertical="center"/>
    </xf>
    <xf numFmtId="193" fontId="8" fillId="0" borderId="47" xfId="0" applyNumberFormat="1" applyFont="1" applyFill="1" applyBorder="1" applyAlignment="1">
      <alignment vertical="center"/>
    </xf>
    <xf numFmtId="193" fontId="8" fillId="0" borderId="48" xfId="0" applyNumberFormat="1" applyFont="1" applyFill="1" applyBorder="1" applyAlignment="1">
      <alignment vertical="center"/>
    </xf>
    <xf numFmtId="193" fontId="8" fillId="0" borderId="49" xfId="0" applyNumberFormat="1" applyFont="1" applyFill="1" applyBorder="1" applyAlignment="1">
      <alignment vertical="center"/>
    </xf>
    <xf numFmtId="193" fontId="8" fillId="0" borderId="51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189" fontId="8" fillId="0" borderId="53" xfId="0" applyNumberFormat="1" applyFont="1" applyFill="1" applyBorder="1" applyAlignment="1">
      <alignment vertical="center"/>
    </xf>
    <xf numFmtId="189" fontId="8" fillId="0" borderId="54" xfId="0" applyNumberFormat="1" applyFont="1" applyFill="1" applyBorder="1" applyAlignment="1">
      <alignment vertical="center"/>
    </xf>
    <xf numFmtId="189" fontId="8" fillId="0" borderId="55" xfId="0" applyNumberFormat="1" applyFont="1" applyFill="1" applyBorder="1" applyAlignment="1">
      <alignment vertical="center"/>
    </xf>
    <xf numFmtId="189" fontId="8" fillId="0" borderId="56" xfId="0" applyNumberFormat="1" applyFont="1" applyFill="1" applyBorder="1" applyAlignment="1">
      <alignment vertical="center"/>
    </xf>
    <xf numFmtId="193" fontId="8" fillId="0" borderId="53" xfId="0" applyNumberFormat="1" applyFont="1" applyFill="1" applyBorder="1" applyAlignment="1">
      <alignment vertical="center"/>
    </xf>
    <xf numFmtId="193" fontId="8" fillId="0" borderId="54" xfId="0" applyNumberFormat="1" applyFont="1" applyFill="1" applyBorder="1" applyAlignment="1">
      <alignment vertical="center"/>
    </xf>
    <xf numFmtId="193" fontId="8" fillId="0" borderId="55" xfId="0" applyNumberFormat="1" applyFont="1" applyFill="1" applyBorder="1" applyAlignment="1">
      <alignment vertical="center"/>
    </xf>
    <xf numFmtId="193" fontId="8" fillId="0" borderId="57" xfId="0" applyNumberFormat="1" applyFont="1" applyFill="1" applyBorder="1" applyAlignment="1">
      <alignment vertical="center"/>
    </xf>
    <xf numFmtId="192" fontId="8" fillId="0" borderId="41" xfId="0" applyNumberFormat="1" applyFont="1" applyBorder="1" applyAlignment="1">
      <alignment vertical="center"/>
    </xf>
    <xf numFmtId="192" fontId="8" fillId="0" borderId="42" xfId="0" applyNumberFormat="1" applyFont="1" applyBorder="1" applyAlignment="1">
      <alignment vertical="center"/>
    </xf>
    <xf numFmtId="192" fontId="8" fillId="0" borderId="43" xfId="0" applyNumberFormat="1" applyFont="1" applyBorder="1" applyAlignment="1">
      <alignment vertical="center"/>
    </xf>
    <xf numFmtId="192" fontId="8" fillId="0" borderId="47" xfId="0" applyNumberFormat="1" applyFont="1" applyBorder="1" applyAlignment="1">
      <alignment vertical="center"/>
    </xf>
    <xf numFmtId="192" fontId="8" fillId="0" borderId="48" xfId="0" applyNumberFormat="1" applyFont="1" applyBorder="1" applyAlignment="1">
      <alignment vertical="center"/>
    </xf>
    <xf numFmtId="192" fontId="8" fillId="0" borderId="49" xfId="0" applyNumberFormat="1" applyFont="1" applyBorder="1" applyAlignment="1">
      <alignment vertical="center"/>
    </xf>
    <xf numFmtId="192" fontId="8" fillId="0" borderId="47" xfId="0" applyNumberFormat="1" applyFont="1" applyFill="1" applyBorder="1" applyAlignment="1">
      <alignment vertical="center"/>
    </xf>
    <xf numFmtId="192" fontId="8" fillId="0" borderId="48" xfId="0" applyNumberFormat="1" applyFont="1" applyFill="1" applyBorder="1" applyAlignment="1">
      <alignment vertical="center"/>
    </xf>
    <xf numFmtId="192" fontId="8" fillId="0" borderId="49" xfId="0" applyNumberFormat="1" applyFont="1" applyFill="1" applyBorder="1" applyAlignment="1">
      <alignment vertical="center"/>
    </xf>
    <xf numFmtId="192" fontId="8" fillId="0" borderId="53" xfId="0" applyNumberFormat="1" applyFont="1" applyFill="1" applyBorder="1" applyAlignment="1">
      <alignment vertical="center"/>
    </xf>
    <xf numFmtId="192" fontId="8" fillId="0" borderId="54" xfId="0" applyNumberFormat="1" applyFont="1" applyFill="1" applyBorder="1" applyAlignment="1">
      <alignment vertical="center"/>
    </xf>
    <xf numFmtId="192" fontId="8" fillId="0" borderId="55" xfId="0" applyNumberFormat="1" applyFont="1" applyFill="1" applyBorder="1" applyAlignment="1">
      <alignment vertical="center"/>
    </xf>
    <xf numFmtId="192" fontId="8" fillId="0" borderId="58" xfId="0" applyNumberFormat="1" applyFont="1" applyBorder="1" applyAlignment="1">
      <alignment vertical="center"/>
    </xf>
    <xf numFmtId="192" fontId="8" fillId="0" borderId="32" xfId="0" applyNumberFormat="1" applyFont="1" applyBorder="1" applyAlignment="1">
      <alignment vertical="center"/>
    </xf>
    <xf numFmtId="192" fontId="8" fillId="0" borderId="33" xfId="0" applyNumberFormat="1" applyFont="1" applyBorder="1" applyAlignment="1">
      <alignment vertical="center"/>
    </xf>
    <xf numFmtId="194" fontId="8" fillId="0" borderId="21" xfId="0" applyNumberFormat="1" applyFont="1" applyBorder="1" applyAlignment="1">
      <alignment vertical="center"/>
    </xf>
    <xf numFmtId="194" fontId="8" fillId="0" borderId="25" xfId="0" applyNumberFormat="1" applyFont="1" applyBorder="1" applyAlignment="1">
      <alignment vertical="center"/>
    </xf>
    <xf numFmtId="192" fontId="8" fillId="0" borderId="31" xfId="0" applyNumberFormat="1" applyFont="1" applyBorder="1" applyAlignment="1">
      <alignment vertical="center"/>
    </xf>
    <xf numFmtId="192" fontId="8" fillId="0" borderId="20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192" fontId="8" fillId="0" borderId="18" xfId="0" applyNumberFormat="1" applyFont="1" applyBorder="1" applyAlignment="1">
      <alignment vertical="center"/>
    </xf>
    <xf numFmtId="189" fontId="8" fillId="2" borderId="13" xfId="0" applyNumberFormat="1" applyFont="1" applyFill="1" applyBorder="1" applyAlignment="1">
      <alignment vertical="center"/>
    </xf>
    <xf numFmtId="192" fontId="8" fillId="2" borderId="9" xfId="0" applyNumberFormat="1" applyFont="1" applyFill="1" applyBorder="1" applyAlignment="1">
      <alignment vertical="center"/>
    </xf>
    <xf numFmtId="192" fontId="8" fillId="2" borderId="7" xfId="0" applyNumberFormat="1" applyFont="1" applyFill="1" applyBorder="1" applyAlignment="1">
      <alignment vertical="center"/>
    </xf>
    <xf numFmtId="189" fontId="8" fillId="2" borderId="32" xfId="0" applyNumberFormat="1" applyFont="1" applyFill="1" applyBorder="1" applyAlignment="1">
      <alignment vertical="center"/>
    </xf>
    <xf numFmtId="192" fontId="8" fillId="2" borderId="11" xfId="0" applyNumberFormat="1" applyFont="1" applyFill="1" applyBorder="1" applyAlignment="1">
      <alignment vertical="center"/>
    </xf>
    <xf numFmtId="189" fontId="8" fillId="0" borderId="43" xfId="0" applyNumberFormat="1" applyFont="1" applyBorder="1" applyAlignment="1">
      <alignment vertical="center"/>
    </xf>
    <xf numFmtId="189" fontId="8" fillId="0" borderId="49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top" textRotation="255"/>
    </xf>
    <xf numFmtId="189" fontId="0" fillId="0" borderId="35" xfId="0" applyNumberFormat="1" applyFont="1" applyBorder="1" applyAlignment="1">
      <alignment vertical="top" textRotation="255"/>
    </xf>
    <xf numFmtId="193" fontId="8" fillId="0" borderId="59" xfId="0" applyNumberFormat="1" applyFont="1" applyBorder="1" applyAlignment="1">
      <alignment vertical="center"/>
    </xf>
    <xf numFmtId="193" fontId="8" fillId="0" borderId="60" xfId="0" applyNumberFormat="1" applyFont="1" applyBorder="1" applyAlignment="1">
      <alignment vertical="center"/>
    </xf>
    <xf numFmtId="193" fontId="8" fillId="0" borderId="60" xfId="0" applyNumberFormat="1" applyFont="1" applyFill="1" applyBorder="1" applyAlignment="1">
      <alignment vertical="center"/>
    </xf>
    <xf numFmtId="193" fontId="8" fillId="0" borderId="61" xfId="0" applyNumberFormat="1" applyFont="1" applyFill="1" applyBorder="1" applyAlignment="1">
      <alignment vertical="center"/>
    </xf>
    <xf numFmtId="193" fontId="8" fillId="0" borderId="29" xfId="0" applyNumberFormat="1" applyFont="1" applyBorder="1" applyAlignment="1">
      <alignment vertical="center"/>
    </xf>
    <xf numFmtId="0" fontId="15" fillId="0" borderId="62" xfId="0" applyNumberFormat="1" applyFont="1" applyBorder="1" applyAlignment="1">
      <alignment horizontal="center" vertical="center" wrapText="1"/>
    </xf>
    <xf numFmtId="189" fontId="8" fillId="0" borderId="63" xfId="0" applyNumberFormat="1" applyFont="1" applyBorder="1" applyAlignment="1">
      <alignment vertical="center"/>
    </xf>
    <xf numFmtId="189" fontId="8" fillId="0" borderId="64" xfId="0" applyNumberFormat="1" applyFont="1" applyBorder="1" applyAlignment="1">
      <alignment vertical="center"/>
    </xf>
    <xf numFmtId="189" fontId="8" fillId="0" borderId="64" xfId="0" applyNumberFormat="1" applyFont="1" applyFill="1" applyBorder="1" applyAlignment="1">
      <alignment vertical="center"/>
    </xf>
    <xf numFmtId="189" fontId="8" fillId="0" borderId="65" xfId="0" applyNumberFormat="1" applyFont="1" applyFill="1" applyBorder="1" applyAlignment="1">
      <alignment vertical="center"/>
    </xf>
    <xf numFmtId="189" fontId="8" fillId="0" borderId="66" xfId="0" applyNumberFormat="1" applyFont="1" applyBorder="1" applyAlignment="1">
      <alignment vertical="center"/>
    </xf>
    <xf numFmtId="0" fontId="15" fillId="0" borderId="5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9" fontId="10" fillId="0" borderId="0" xfId="0" applyNumberFormat="1" applyFont="1" applyFill="1" applyAlignment="1">
      <alignment horizontal="left"/>
    </xf>
    <xf numFmtId="189" fontId="0" fillId="0" borderId="62" xfId="0" applyNumberFormat="1" applyFont="1" applyBorder="1" applyAlignment="1">
      <alignment vertical="top" textRotation="255"/>
    </xf>
    <xf numFmtId="194" fontId="8" fillId="0" borderId="1" xfId="0" applyNumberFormat="1" applyFont="1" applyFill="1" applyBorder="1" applyAlignment="1">
      <alignment vertical="center"/>
    </xf>
    <xf numFmtId="194" fontId="8" fillId="0" borderId="7" xfId="0" applyNumberFormat="1" applyFont="1" applyFill="1" applyBorder="1" applyAlignment="1">
      <alignment vertical="center"/>
    </xf>
    <xf numFmtId="192" fontId="8" fillId="0" borderId="1" xfId="0" applyNumberFormat="1" applyFont="1" applyFill="1" applyBorder="1" applyAlignment="1">
      <alignment vertical="center"/>
    </xf>
    <xf numFmtId="193" fontId="8" fillId="2" borderId="8" xfId="0" applyNumberFormat="1" applyFont="1" applyFill="1" applyBorder="1" applyAlignment="1">
      <alignment vertical="center"/>
    </xf>
    <xf numFmtId="0" fontId="15" fillId="0" borderId="8" xfId="0" applyNumberFormat="1" applyFont="1" applyBorder="1" applyAlignment="1">
      <alignment horizontal="center" vertical="center" wrapText="1"/>
    </xf>
    <xf numFmtId="194" fontId="8" fillId="0" borderId="19" xfId="0" applyNumberFormat="1" applyFont="1" applyBorder="1" applyAlignment="1">
      <alignment vertical="center"/>
    </xf>
    <xf numFmtId="194" fontId="8" fillId="0" borderId="22" xfId="0" applyNumberFormat="1" applyFont="1" applyBorder="1" applyAlignment="1">
      <alignment vertical="center"/>
    </xf>
    <xf numFmtId="194" fontId="8" fillId="0" borderId="22" xfId="0" applyNumberFormat="1" applyFont="1" applyFill="1" applyBorder="1" applyAlignment="1">
      <alignment vertical="center"/>
    </xf>
    <xf numFmtId="0" fontId="15" fillId="0" borderId="56" xfId="0" applyNumberFormat="1" applyFont="1" applyBorder="1" applyAlignment="1">
      <alignment horizontal="center" vertical="center" wrapText="1"/>
    </xf>
    <xf numFmtId="193" fontId="8" fillId="2" borderId="32" xfId="0" applyNumberFormat="1" applyFont="1" applyFill="1" applyBorder="1" applyAlignment="1">
      <alignment vertical="center"/>
    </xf>
    <xf numFmtId="189" fontId="8" fillId="2" borderId="14" xfId="0" applyNumberFormat="1" applyFont="1" applyFill="1" applyBorder="1" applyAlignment="1">
      <alignment vertical="center"/>
    </xf>
    <xf numFmtId="189" fontId="8" fillId="2" borderId="15" xfId="0" applyNumberFormat="1" applyFont="1" applyFill="1" applyBorder="1" applyAlignment="1">
      <alignment vertical="center"/>
    </xf>
    <xf numFmtId="194" fontId="8" fillId="2" borderId="8" xfId="0" applyNumberFormat="1" applyFont="1" applyFill="1" applyBorder="1" applyAlignment="1">
      <alignment vertical="center"/>
    </xf>
    <xf numFmtId="192" fontId="8" fillId="2" borderId="8" xfId="0" applyNumberFormat="1" applyFont="1" applyFill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187" fontId="8" fillId="0" borderId="2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 vertical="center"/>
    </xf>
    <xf numFmtId="187" fontId="8" fillId="0" borderId="8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189" fontId="8" fillId="0" borderId="41" xfId="0" applyNumberFormat="1" applyFont="1" applyFill="1" applyBorder="1" applyAlignment="1">
      <alignment vertical="center"/>
    </xf>
    <xf numFmtId="193" fontId="8" fillId="0" borderId="41" xfId="0" applyNumberFormat="1" applyFont="1" applyFill="1" applyBorder="1" applyAlignment="1">
      <alignment vertical="center"/>
    </xf>
    <xf numFmtId="193" fontId="8" fillId="0" borderId="25" xfId="0" applyNumberFormat="1" applyFont="1" applyFill="1" applyBorder="1" applyAlignment="1">
      <alignment vertical="center"/>
    </xf>
    <xf numFmtId="192" fontId="8" fillId="0" borderId="66" xfId="0" applyNumberFormat="1" applyFont="1" applyBorder="1" applyAlignment="1">
      <alignment vertical="center"/>
    </xf>
    <xf numFmtId="192" fontId="8" fillId="0" borderId="6" xfId="0" applyNumberFormat="1" applyFont="1" applyFill="1" applyBorder="1" applyAlignment="1">
      <alignment vertical="center"/>
    </xf>
    <xf numFmtId="192" fontId="8" fillId="0" borderId="12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18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92" fontId="4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8" fillId="0" borderId="0" xfId="0" applyNumberFormat="1" applyFont="1" applyAlignment="1">
      <alignment vertical="center"/>
    </xf>
    <xf numFmtId="4" fontId="8" fillId="0" borderId="67" xfId="21" applyNumberFormat="1" applyFont="1" applyFill="1" applyBorder="1" applyAlignment="1">
      <alignment vertical="center" wrapText="1"/>
      <protection/>
    </xf>
    <xf numFmtId="4" fontId="8" fillId="0" borderId="68" xfId="21" applyNumberFormat="1" applyFont="1" applyFill="1" applyBorder="1" applyAlignment="1">
      <alignment vertical="center" wrapText="1"/>
      <protection/>
    </xf>
    <xf numFmtId="4" fontId="8" fillId="0" borderId="69" xfId="21" applyNumberFormat="1" applyFont="1" applyFill="1" applyBorder="1" applyAlignment="1">
      <alignment vertical="center" wrapText="1"/>
      <protection/>
    </xf>
    <xf numFmtId="4" fontId="8" fillId="0" borderId="70" xfId="21" applyNumberFormat="1" applyFont="1" applyFill="1" applyBorder="1" applyAlignment="1">
      <alignment vertical="center" wrapText="1"/>
      <protection/>
    </xf>
    <xf numFmtId="189" fontId="8" fillId="0" borderId="30" xfId="0" applyNumberFormat="1" applyFont="1" applyBorder="1" applyAlignment="1">
      <alignment vertical="center"/>
    </xf>
    <xf numFmtId="187" fontId="8" fillId="2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93" fontId="8" fillId="0" borderId="35" xfId="0" applyNumberFormat="1" applyFont="1" applyFill="1" applyBorder="1" applyAlignment="1">
      <alignment vertical="center"/>
    </xf>
    <xf numFmtId="189" fontId="8" fillId="0" borderId="63" xfId="0" applyNumberFormat="1" applyFont="1" applyFill="1" applyBorder="1" applyAlignment="1">
      <alignment vertical="center"/>
    </xf>
    <xf numFmtId="189" fontId="8" fillId="0" borderId="66" xfId="0" applyNumberFormat="1" applyFont="1" applyFill="1" applyBorder="1" applyAlignment="1">
      <alignment vertical="center"/>
    </xf>
    <xf numFmtId="193" fontId="8" fillId="0" borderId="63" xfId="0" applyNumberFormat="1" applyFont="1" applyBorder="1" applyAlignment="1">
      <alignment vertical="center"/>
    </xf>
    <xf numFmtId="193" fontId="8" fillId="0" borderId="64" xfId="0" applyNumberFormat="1" applyFont="1" applyBorder="1" applyAlignment="1">
      <alignment vertical="center"/>
    </xf>
    <xf numFmtId="193" fontId="8" fillId="0" borderId="64" xfId="0" applyNumberFormat="1" applyFont="1" applyFill="1" applyBorder="1" applyAlignment="1">
      <alignment vertical="center"/>
    </xf>
    <xf numFmtId="193" fontId="8" fillId="0" borderId="65" xfId="0" applyNumberFormat="1" applyFont="1" applyFill="1" applyBorder="1" applyAlignment="1">
      <alignment vertical="center"/>
    </xf>
    <xf numFmtId="193" fontId="8" fillId="0" borderId="6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189" fontId="0" fillId="0" borderId="8" xfId="0" applyNumberFormat="1" applyFont="1" applyBorder="1" applyAlignment="1">
      <alignment vertical="top" textRotation="255"/>
    </xf>
    <xf numFmtId="189" fontId="0" fillId="0" borderId="9" xfId="0" applyNumberFormat="1" applyFont="1" applyBorder="1" applyAlignment="1">
      <alignment vertical="top" textRotation="255"/>
    </xf>
    <xf numFmtId="189" fontId="0" fillId="0" borderId="7" xfId="0" applyNumberFormat="1" applyFont="1" applyBorder="1" applyAlignment="1">
      <alignment vertical="top" textRotation="255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196" fontId="8" fillId="0" borderId="2" xfId="0" applyNumberFormat="1" applyFont="1" applyBorder="1" applyAlignment="1">
      <alignment vertical="center"/>
    </xf>
    <xf numFmtId="196" fontId="8" fillId="0" borderId="3" xfId="0" applyNumberFormat="1" applyFont="1" applyBorder="1" applyAlignment="1">
      <alignment vertical="center"/>
    </xf>
    <xf numFmtId="196" fontId="8" fillId="0" borderId="1" xfId="0" applyNumberFormat="1" applyFont="1" applyBorder="1" applyAlignment="1">
      <alignment vertical="center"/>
    </xf>
    <xf numFmtId="196" fontId="8" fillId="0" borderId="8" xfId="0" applyNumberFormat="1" applyFont="1" applyBorder="1" applyAlignment="1">
      <alignment vertical="center"/>
    </xf>
    <xf numFmtId="196" fontId="8" fillId="0" borderId="9" xfId="0" applyNumberFormat="1" applyFont="1" applyBorder="1" applyAlignment="1">
      <alignment vertical="center"/>
    </xf>
    <xf numFmtId="196" fontId="8" fillId="0" borderId="7" xfId="0" applyNumberFormat="1" applyFont="1" applyBorder="1" applyAlignment="1">
      <alignment vertical="center"/>
    </xf>
    <xf numFmtId="196" fontId="8" fillId="0" borderId="14" xfId="0" applyNumberFormat="1" applyFont="1" applyBorder="1" applyAlignment="1">
      <alignment vertical="center"/>
    </xf>
    <xf numFmtId="196" fontId="8" fillId="0" borderId="15" xfId="0" applyNumberFormat="1" applyFont="1" applyBorder="1" applyAlignment="1">
      <alignment vertical="center"/>
    </xf>
    <xf numFmtId="196" fontId="8" fillId="0" borderId="13" xfId="0" applyNumberFormat="1" applyFont="1" applyBorder="1" applyAlignment="1">
      <alignment vertical="center"/>
    </xf>
    <xf numFmtId="196" fontId="8" fillId="0" borderId="3" xfId="0" applyNumberFormat="1" applyFont="1" applyFill="1" applyBorder="1" applyAlignment="1">
      <alignment vertical="center"/>
    </xf>
    <xf numFmtId="196" fontId="8" fillId="0" borderId="4" xfId="0" applyNumberFormat="1" applyFont="1" applyFill="1" applyBorder="1" applyAlignment="1">
      <alignment vertical="center"/>
    </xf>
    <xf numFmtId="196" fontId="8" fillId="0" borderId="9" xfId="0" applyNumberFormat="1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196" fontId="8" fillId="0" borderId="15" xfId="0" applyNumberFormat="1" applyFont="1" applyFill="1" applyBorder="1" applyAlignment="1">
      <alignment vertical="center"/>
    </xf>
    <xf numFmtId="196" fontId="8" fillId="0" borderId="16" xfId="0" applyNumberFormat="1" applyFont="1" applyFill="1" applyBorder="1" applyAlignment="1">
      <alignment vertical="center"/>
    </xf>
    <xf numFmtId="193" fontId="8" fillId="0" borderId="1" xfId="0" applyNumberFormat="1" applyFont="1" applyBorder="1" applyAlignment="1">
      <alignment vertical="center"/>
    </xf>
    <xf numFmtId="193" fontId="8" fillId="0" borderId="7" xfId="0" applyNumberFormat="1" applyFont="1" applyBorder="1" applyAlignment="1">
      <alignment vertical="center"/>
    </xf>
    <xf numFmtId="193" fontId="8" fillId="0" borderId="13" xfId="0" applyNumberFormat="1" applyFont="1" applyBorder="1" applyAlignment="1">
      <alignment vertical="center"/>
    </xf>
    <xf numFmtId="193" fontId="8" fillId="0" borderId="71" xfId="0" applyNumberFormat="1" applyFont="1" applyBorder="1" applyAlignment="1">
      <alignment vertical="center"/>
    </xf>
    <xf numFmtId="193" fontId="8" fillId="0" borderId="72" xfId="0" applyNumberFormat="1" applyFont="1" applyBorder="1" applyAlignment="1">
      <alignment vertical="center"/>
    </xf>
    <xf numFmtId="193" fontId="8" fillId="0" borderId="73" xfId="0" applyNumberFormat="1" applyFont="1" applyBorder="1" applyAlignment="1">
      <alignment vertical="center"/>
    </xf>
    <xf numFmtId="193" fontId="8" fillId="0" borderId="74" xfId="0" applyNumberFormat="1" applyFont="1" applyFill="1" applyBorder="1" applyAlignment="1">
      <alignment vertical="center"/>
    </xf>
    <xf numFmtId="193" fontId="8" fillId="0" borderId="75" xfId="0" applyNumberFormat="1" applyFont="1" applyFill="1" applyBorder="1" applyAlignment="1">
      <alignment vertical="center"/>
    </xf>
    <xf numFmtId="193" fontId="8" fillId="0" borderId="76" xfId="0" applyNumberFormat="1" applyFont="1" applyFill="1" applyBorder="1" applyAlignment="1">
      <alignment vertical="center"/>
    </xf>
    <xf numFmtId="193" fontId="8" fillId="0" borderId="42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89" fontId="0" fillId="0" borderId="41" xfId="0" applyNumberFormat="1" applyFont="1" applyFill="1" applyBorder="1" applyAlignment="1">
      <alignment horizontal="center" vertical="center"/>
    </xf>
    <xf numFmtId="189" fontId="15" fillId="0" borderId="42" xfId="0" applyNumberFormat="1" applyFont="1" applyFill="1" applyBorder="1" applyAlignment="1">
      <alignment horizontal="center" vertical="center"/>
    </xf>
    <xf numFmtId="189" fontId="15" fillId="0" borderId="45" xfId="0" applyNumberFormat="1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9" fontId="0" fillId="0" borderId="79" xfId="0" applyNumberFormat="1" applyFont="1" applyBorder="1" applyAlignment="1">
      <alignment horizontal="center" vertical="center"/>
    </xf>
    <xf numFmtId="189" fontId="15" fillId="0" borderId="80" xfId="0" applyNumberFormat="1" applyFont="1" applyBorder="1" applyAlignment="1">
      <alignment horizontal="center" vertical="center"/>
    </xf>
    <xf numFmtId="189" fontId="15" fillId="0" borderId="78" xfId="0" applyNumberFormat="1" applyFont="1" applyBorder="1" applyAlignment="1">
      <alignment horizontal="center" vertical="center"/>
    </xf>
    <xf numFmtId="189" fontId="0" fillId="0" borderId="77" xfId="0" applyNumberFormat="1" applyFont="1" applyBorder="1" applyAlignment="1">
      <alignment horizontal="center" vertical="center"/>
    </xf>
    <xf numFmtId="189" fontId="15" fillId="0" borderId="81" xfId="0" applyNumberFormat="1" applyFont="1" applyBorder="1" applyAlignment="1">
      <alignment horizontal="center" vertical="center"/>
    </xf>
    <xf numFmtId="189" fontId="15" fillId="0" borderId="74" xfId="0" applyNumberFormat="1" applyFont="1" applyBorder="1" applyAlignment="1">
      <alignment horizontal="center" vertical="center"/>
    </xf>
    <xf numFmtId="189" fontId="15" fillId="0" borderId="82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15" fillId="0" borderId="82" xfId="0" applyNumberFormat="1" applyFont="1" applyBorder="1" applyAlignment="1">
      <alignment horizontal="center" vertical="center"/>
    </xf>
    <xf numFmtId="189" fontId="0" fillId="0" borderId="70" xfId="0" applyNumberFormat="1" applyFont="1" applyBorder="1" applyAlignment="1">
      <alignment horizontal="center" vertical="center"/>
    </xf>
    <xf numFmtId="189" fontId="15" fillId="0" borderId="83" xfId="0" applyNumberFormat="1" applyFont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9" fontId="15" fillId="0" borderId="70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189" fontId="0" fillId="0" borderId="80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189" fontId="0" fillId="0" borderId="78" xfId="0" applyNumberFormat="1" applyFont="1" applyBorder="1" applyAlignment="1">
      <alignment horizontal="center" vertical="center"/>
    </xf>
    <xf numFmtId="189" fontId="15" fillId="0" borderId="85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AF65"/>
  <sheetViews>
    <sheetView showGridLines="0" showZeros="0"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6" t="s">
        <v>76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5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108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108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 t="s">
        <v>107</v>
      </c>
      <c r="K4" s="113" t="s">
        <v>106</v>
      </c>
      <c r="L4" s="114" t="s">
        <v>101</v>
      </c>
      <c r="M4" s="112" t="s">
        <v>107</v>
      </c>
      <c r="N4" s="115" t="s">
        <v>106</v>
      </c>
      <c r="O4" s="116" t="s">
        <v>101</v>
      </c>
      <c r="P4" s="124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252" t="s">
        <v>107</v>
      </c>
      <c r="X4" s="113" t="s">
        <v>106</v>
      </c>
      <c r="Y4" s="114" t="s">
        <v>101</v>
      </c>
      <c r="Z4" s="112" t="s">
        <v>107</v>
      </c>
      <c r="AA4" s="115" t="s">
        <v>106</v>
      </c>
      <c r="AB4" s="117" t="s">
        <v>101</v>
      </c>
    </row>
    <row r="5" spans="1:28" s="10" customFormat="1" ht="13.5" customHeight="1">
      <c r="A5" s="348">
        <v>10</v>
      </c>
      <c r="B5" s="11">
        <v>40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0</v>
      </c>
      <c r="K5" s="13">
        <v>0</v>
      </c>
      <c r="L5" s="14">
        <v>0</v>
      </c>
      <c r="M5" s="15">
        <v>32</v>
      </c>
      <c r="N5" s="16">
        <v>94</v>
      </c>
      <c r="O5" s="17">
        <v>13</v>
      </c>
      <c r="P5" s="18">
        <f>C5/5</f>
        <v>0</v>
      </c>
      <c r="Q5" s="19">
        <f>D5/10</f>
        <v>0</v>
      </c>
      <c r="R5" s="19">
        <f>E5/8</f>
        <v>0</v>
      </c>
      <c r="S5" s="19">
        <f>F5/17</f>
        <v>0</v>
      </c>
      <c r="T5" s="19">
        <f>G5/7</f>
        <v>0</v>
      </c>
      <c r="U5" s="19">
        <f>H5/7</f>
        <v>0</v>
      </c>
      <c r="V5" s="20">
        <f>I5/7</f>
        <v>0</v>
      </c>
      <c r="W5" s="21">
        <f>J5/61</f>
        <v>0</v>
      </c>
      <c r="X5" s="19">
        <v>0</v>
      </c>
      <c r="Y5" s="20">
        <v>0</v>
      </c>
      <c r="Z5" s="22">
        <v>0.007354631119282923</v>
      </c>
      <c r="AA5" s="23">
        <v>0.0198605535601098</v>
      </c>
      <c r="AB5" s="24">
        <v>0.0027920962199312715</v>
      </c>
    </row>
    <row r="6" spans="1:28" s="10" customFormat="1" ht="13.5" customHeight="1">
      <c r="A6" s="341"/>
      <c r="B6" s="25">
        <v>41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>SUM(C6:I6)</f>
        <v>0</v>
      </c>
      <c r="K6" s="27">
        <v>0</v>
      </c>
      <c r="L6" s="28">
        <v>0</v>
      </c>
      <c r="M6" s="29">
        <v>26</v>
      </c>
      <c r="N6" s="30">
        <v>99</v>
      </c>
      <c r="O6" s="31">
        <v>35</v>
      </c>
      <c r="P6" s="32">
        <f aca="true" t="shared" si="0" ref="P6:P57">C6/5</f>
        <v>0</v>
      </c>
      <c r="Q6" s="33">
        <f aca="true" t="shared" si="1" ref="Q6:Q57">D6/10</f>
        <v>0</v>
      </c>
      <c r="R6" s="33">
        <f aca="true" t="shared" si="2" ref="R6:R58">E6/8</f>
        <v>0</v>
      </c>
      <c r="S6" s="33">
        <f aca="true" t="shared" si="3" ref="S6:S57">F6/17</f>
        <v>0</v>
      </c>
      <c r="T6" s="33">
        <f aca="true" t="shared" si="4" ref="T6:T57">G6/7</f>
        <v>0</v>
      </c>
      <c r="U6" s="33">
        <f aca="true" t="shared" si="5" ref="U6:U57">H6/7</f>
        <v>0</v>
      </c>
      <c r="V6" s="34">
        <f aca="true" t="shared" si="6" ref="V6:V57">I6/7</f>
        <v>0</v>
      </c>
      <c r="W6" s="35">
        <f aca="true" t="shared" si="7" ref="W6:W57">J6/61</f>
        <v>0</v>
      </c>
      <c r="X6" s="33">
        <v>0</v>
      </c>
      <c r="Y6" s="34">
        <v>0</v>
      </c>
      <c r="Z6" s="36">
        <v>0.005877034358047016</v>
      </c>
      <c r="AA6" s="37">
        <v>0.020886075949367</v>
      </c>
      <c r="AB6" s="38">
        <v>0.007531740908112761</v>
      </c>
    </row>
    <row r="7" spans="1:28" s="10" customFormat="1" ht="13.5" customHeight="1">
      <c r="A7" s="341"/>
      <c r="B7" s="25">
        <v>42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aca="true" t="shared" si="8" ref="J7:J57">SUM(C7:I7)</f>
        <v>0</v>
      </c>
      <c r="K7" s="27">
        <v>0</v>
      </c>
      <c r="L7" s="28">
        <v>0</v>
      </c>
      <c r="M7" s="29">
        <v>51</v>
      </c>
      <c r="N7" s="30">
        <v>131</v>
      </c>
      <c r="O7" s="31">
        <v>45</v>
      </c>
      <c r="P7" s="32">
        <f t="shared" si="0"/>
        <v>0</v>
      </c>
      <c r="Q7" s="33">
        <f t="shared" si="1"/>
        <v>0</v>
      </c>
      <c r="R7" s="33">
        <f t="shared" si="2"/>
        <v>0</v>
      </c>
      <c r="S7" s="33">
        <f t="shared" si="3"/>
        <v>0</v>
      </c>
      <c r="T7" s="33">
        <f t="shared" si="4"/>
        <v>0</v>
      </c>
      <c r="U7" s="33">
        <f t="shared" si="5"/>
        <v>0</v>
      </c>
      <c r="V7" s="34">
        <f t="shared" si="6"/>
        <v>0</v>
      </c>
      <c r="W7" s="35">
        <f t="shared" si="7"/>
        <v>0</v>
      </c>
      <c r="X7" s="33">
        <v>0</v>
      </c>
      <c r="Y7" s="34">
        <v>0</v>
      </c>
      <c r="Z7" s="36">
        <v>0.011533242876526458</v>
      </c>
      <c r="AA7" s="37">
        <v>0.0276371308016877</v>
      </c>
      <c r="AB7" s="38">
        <v>0.009654580562111135</v>
      </c>
    </row>
    <row r="8" spans="1:28" s="10" customFormat="1" ht="13.5" customHeight="1">
      <c r="A8" s="349"/>
      <c r="B8" s="39">
        <v>43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2">
        <v>0</v>
      </c>
      <c r="J8" s="40">
        <f t="shared" si="8"/>
        <v>0</v>
      </c>
      <c r="K8" s="41">
        <v>0</v>
      </c>
      <c r="L8" s="42">
        <v>0</v>
      </c>
      <c r="M8" s="43">
        <v>34</v>
      </c>
      <c r="N8" s="44">
        <v>142</v>
      </c>
      <c r="O8" s="45">
        <v>60</v>
      </c>
      <c r="P8" s="46">
        <f t="shared" si="0"/>
        <v>0</v>
      </c>
      <c r="Q8" s="47">
        <f t="shared" si="1"/>
        <v>0</v>
      </c>
      <c r="R8" s="47">
        <f t="shared" si="2"/>
        <v>0</v>
      </c>
      <c r="S8" s="47">
        <f t="shared" si="3"/>
        <v>0</v>
      </c>
      <c r="T8" s="47">
        <f t="shared" si="4"/>
        <v>0</v>
      </c>
      <c r="U8" s="47">
        <f t="shared" si="5"/>
        <v>0</v>
      </c>
      <c r="V8" s="48">
        <f t="shared" si="6"/>
        <v>0</v>
      </c>
      <c r="W8" s="49">
        <f t="shared" si="7"/>
        <v>0</v>
      </c>
      <c r="X8" s="47">
        <v>0</v>
      </c>
      <c r="Y8" s="48">
        <v>0</v>
      </c>
      <c r="Z8" s="50">
        <v>0.007701019252548132</v>
      </c>
      <c r="AA8" s="51">
        <v>0.029957805907173</v>
      </c>
      <c r="AB8" s="52">
        <v>0.012875536480686695</v>
      </c>
    </row>
    <row r="9" spans="1:28" s="10" customFormat="1" ht="13.5" customHeight="1">
      <c r="A9" s="350">
        <v>11</v>
      </c>
      <c r="B9" s="84">
        <v>44</v>
      </c>
      <c r="C9" s="218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4">
        <v>0</v>
      </c>
      <c r="J9" s="218">
        <f t="shared" si="8"/>
        <v>0</v>
      </c>
      <c r="K9" s="253">
        <v>0</v>
      </c>
      <c r="L9" s="254">
        <v>0</v>
      </c>
      <c r="M9" s="66">
        <v>44</v>
      </c>
      <c r="N9" s="67">
        <v>225</v>
      </c>
      <c r="O9" s="69">
        <v>120</v>
      </c>
      <c r="P9" s="88">
        <f t="shared" si="0"/>
        <v>0</v>
      </c>
      <c r="Q9" s="89">
        <f t="shared" si="1"/>
        <v>0</v>
      </c>
      <c r="R9" s="89">
        <f t="shared" si="2"/>
        <v>0</v>
      </c>
      <c r="S9" s="89">
        <f t="shared" si="3"/>
        <v>0</v>
      </c>
      <c r="T9" s="89">
        <f t="shared" si="4"/>
        <v>0</v>
      </c>
      <c r="U9" s="89">
        <f t="shared" si="5"/>
        <v>0</v>
      </c>
      <c r="V9" s="90">
        <f t="shared" si="6"/>
        <v>0</v>
      </c>
      <c r="W9" s="91">
        <f t="shared" si="7"/>
        <v>0</v>
      </c>
      <c r="X9" s="89">
        <v>0</v>
      </c>
      <c r="Y9" s="90">
        <v>0</v>
      </c>
      <c r="Z9" s="73">
        <v>0.009900990099009901</v>
      </c>
      <c r="AA9" s="58">
        <v>0.0474583421219152</v>
      </c>
      <c r="AB9" s="59">
        <v>0.02578427159432746</v>
      </c>
    </row>
    <row r="10" spans="1:32" s="60" customFormat="1" ht="13.5" customHeight="1">
      <c r="A10" s="351"/>
      <c r="B10" s="53">
        <v>45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6">
        <f t="shared" si="8"/>
        <v>0</v>
      </c>
      <c r="K10" s="30">
        <v>0</v>
      </c>
      <c r="L10" s="54">
        <v>0</v>
      </c>
      <c r="M10" s="29">
        <v>76</v>
      </c>
      <c r="N10" s="30">
        <v>229</v>
      </c>
      <c r="O10" s="31">
        <v>137</v>
      </c>
      <c r="P10" s="32">
        <f t="shared" si="0"/>
        <v>0</v>
      </c>
      <c r="Q10" s="33">
        <f t="shared" si="1"/>
        <v>0</v>
      </c>
      <c r="R10" s="33">
        <f t="shared" si="2"/>
        <v>0</v>
      </c>
      <c r="S10" s="33">
        <f t="shared" si="3"/>
        <v>0</v>
      </c>
      <c r="T10" s="33">
        <f t="shared" si="4"/>
        <v>0</v>
      </c>
      <c r="U10" s="33">
        <f t="shared" si="5"/>
        <v>0</v>
      </c>
      <c r="V10" s="34">
        <f t="shared" si="6"/>
        <v>0</v>
      </c>
      <c r="W10" s="35">
        <f>J10/61</f>
        <v>0</v>
      </c>
      <c r="X10" s="55">
        <v>0</v>
      </c>
      <c r="Y10" s="56">
        <v>0</v>
      </c>
      <c r="Z10" s="36">
        <v>0.017067145744441948</v>
      </c>
      <c r="AA10" s="37">
        <v>0.0483020459818603</v>
      </c>
      <c r="AB10" s="38">
        <v>0.029311082584510057</v>
      </c>
      <c r="AC10" s="10"/>
      <c r="AF10" s="10"/>
    </row>
    <row r="11" spans="1:32" s="60" customFormat="1" ht="13.5" customHeight="1">
      <c r="A11" s="351"/>
      <c r="B11" s="53">
        <v>46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8"/>
        <v>0</v>
      </c>
      <c r="K11" s="30">
        <v>1</v>
      </c>
      <c r="L11" s="54">
        <v>2</v>
      </c>
      <c r="M11" s="29">
        <v>157</v>
      </c>
      <c r="N11" s="30">
        <v>583</v>
      </c>
      <c r="O11" s="31">
        <v>222</v>
      </c>
      <c r="P11" s="32">
        <f t="shared" si="0"/>
        <v>0</v>
      </c>
      <c r="Q11" s="33"/>
      <c r="R11" s="33">
        <f t="shared" si="2"/>
        <v>0</v>
      </c>
      <c r="S11" s="33">
        <f t="shared" si="3"/>
        <v>0</v>
      </c>
      <c r="T11" s="33">
        <f t="shared" si="4"/>
        <v>0</v>
      </c>
      <c r="U11" s="33">
        <f t="shared" si="5"/>
        <v>0</v>
      </c>
      <c r="V11" s="34">
        <f t="shared" si="6"/>
        <v>0</v>
      </c>
      <c r="W11" s="35">
        <f t="shared" si="7"/>
        <v>0</v>
      </c>
      <c r="X11" s="55">
        <v>0.01639344262295082</v>
      </c>
      <c r="Y11" s="56">
        <v>0.03125</v>
      </c>
      <c r="Z11" s="36">
        <v>0.035257130024702446</v>
      </c>
      <c r="AA11" s="37">
        <v>0.123073675321934</v>
      </c>
      <c r="AB11" s="38">
        <v>0.04750695484699337</v>
      </c>
      <c r="AC11" s="10"/>
      <c r="AF11" s="10"/>
    </row>
    <row r="12" spans="1:32" s="60" customFormat="1" ht="13.5" customHeight="1">
      <c r="A12" s="353"/>
      <c r="B12" s="61">
        <v>47</v>
      </c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62">
        <v>0</v>
      </c>
      <c r="J12" s="40">
        <f t="shared" si="8"/>
        <v>0</v>
      </c>
      <c r="K12" s="44">
        <v>0</v>
      </c>
      <c r="L12" s="62">
        <v>0</v>
      </c>
      <c r="M12" s="43">
        <v>267</v>
      </c>
      <c r="N12" s="44">
        <v>1116</v>
      </c>
      <c r="O12" s="45">
        <v>294</v>
      </c>
      <c r="P12" s="46">
        <f t="shared" si="0"/>
        <v>0</v>
      </c>
      <c r="Q12" s="47">
        <f t="shared" si="1"/>
        <v>0</v>
      </c>
      <c r="R12" s="47">
        <f t="shared" si="2"/>
        <v>0</v>
      </c>
      <c r="S12" s="47">
        <f t="shared" si="3"/>
        <v>0</v>
      </c>
      <c r="T12" s="47">
        <f t="shared" si="4"/>
        <v>0</v>
      </c>
      <c r="U12" s="47">
        <f t="shared" si="5"/>
        <v>0</v>
      </c>
      <c r="V12" s="48">
        <f t="shared" si="6"/>
        <v>0</v>
      </c>
      <c r="W12" s="49">
        <f t="shared" si="7"/>
        <v>0</v>
      </c>
      <c r="X12" s="63">
        <v>0</v>
      </c>
      <c r="Y12" s="64">
        <v>0</v>
      </c>
      <c r="Z12" s="50">
        <v>0.05983863738233976</v>
      </c>
      <c r="AA12" s="51">
        <v>0.235443037974684</v>
      </c>
      <c r="AB12" s="52">
        <v>0.06310367031551835</v>
      </c>
      <c r="AC12" s="10"/>
      <c r="AF12" s="10"/>
    </row>
    <row r="13" spans="1:32" s="60" customFormat="1" ht="13.5" customHeight="1">
      <c r="A13" s="350">
        <v>12</v>
      </c>
      <c r="B13" s="53">
        <v>48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54">
        <v>1</v>
      </c>
      <c r="J13" s="26">
        <f t="shared" si="8"/>
        <v>1</v>
      </c>
      <c r="K13" s="30">
        <v>2</v>
      </c>
      <c r="L13" s="54">
        <v>0</v>
      </c>
      <c r="M13" s="29">
        <v>386</v>
      </c>
      <c r="N13" s="30">
        <v>1930</v>
      </c>
      <c r="O13" s="31">
        <v>489</v>
      </c>
      <c r="P13" s="32">
        <f t="shared" si="0"/>
        <v>0</v>
      </c>
      <c r="Q13" s="33">
        <f t="shared" si="1"/>
        <v>0</v>
      </c>
      <c r="R13" s="33">
        <f t="shared" si="2"/>
        <v>0</v>
      </c>
      <c r="S13" s="33">
        <f t="shared" si="3"/>
        <v>0</v>
      </c>
      <c r="T13" s="33">
        <f t="shared" si="4"/>
        <v>0</v>
      </c>
      <c r="U13" s="33">
        <f t="shared" si="5"/>
        <v>0</v>
      </c>
      <c r="V13" s="34">
        <f t="shared" si="6"/>
        <v>0.14285714285714285</v>
      </c>
      <c r="W13" s="35">
        <f t="shared" si="7"/>
        <v>0.01639344262295082</v>
      </c>
      <c r="X13" s="55">
        <v>0.03278688524590164</v>
      </c>
      <c r="Y13" s="56">
        <v>0</v>
      </c>
      <c r="Z13" s="36">
        <v>0.08621844985481349</v>
      </c>
      <c r="AA13" s="37">
        <v>0.407087112423539</v>
      </c>
      <c r="AB13" s="38">
        <v>0.10477823012641954</v>
      </c>
      <c r="AC13" s="10"/>
      <c r="AF13" s="10"/>
    </row>
    <row r="14" spans="1:32" s="60" customFormat="1" ht="13.5" customHeight="1">
      <c r="A14" s="351"/>
      <c r="B14" s="53">
        <v>49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54">
        <v>0</v>
      </c>
      <c r="J14" s="26">
        <f t="shared" si="8"/>
        <v>0</v>
      </c>
      <c r="K14" s="30">
        <v>1</v>
      </c>
      <c r="L14" s="54">
        <v>1</v>
      </c>
      <c r="M14" s="29">
        <v>659</v>
      </c>
      <c r="N14" s="30">
        <v>4350</v>
      </c>
      <c r="O14" s="31">
        <v>737</v>
      </c>
      <c r="P14" s="32">
        <f t="shared" si="0"/>
        <v>0</v>
      </c>
      <c r="Q14" s="33">
        <f t="shared" si="1"/>
        <v>0</v>
      </c>
      <c r="R14" s="33">
        <f t="shared" si="2"/>
        <v>0</v>
      </c>
      <c r="S14" s="33">
        <f t="shared" si="3"/>
        <v>0</v>
      </c>
      <c r="T14" s="33">
        <f t="shared" si="4"/>
        <v>0</v>
      </c>
      <c r="U14" s="33">
        <f t="shared" si="5"/>
        <v>0</v>
      </c>
      <c r="V14" s="34">
        <f t="shared" si="6"/>
        <v>0</v>
      </c>
      <c r="W14" s="35">
        <f t="shared" si="7"/>
        <v>0</v>
      </c>
      <c r="X14" s="55">
        <v>0.01639344262295082</v>
      </c>
      <c r="Y14" s="56">
        <v>0.015625</v>
      </c>
      <c r="Z14" s="36">
        <v>0.14699977693508812</v>
      </c>
      <c r="AA14" s="37">
        <v>0.918108906711693</v>
      </c>
      <c r="AB14" s="38">
        <v>0.15778205951616356</v>
      </c>
      <c r="AC14" s="10"/>
      <c r="AF14" s="10"/>
    </row>
    <row r="15" spans="1:32" s="60" customFormat="1" ht="13.5" customHeight="1">
      <c r="A15" s="351"/>
      <c r="B15" s="53">
        <v>50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8"/>
        <v>0</v>
      </c>
      <c r="K15" s="30">
        <v>7</v>
      </c>
      <c r="L15" s="54">
        <v>3</v>
      </c>
      <c r="M15" s="29">
        <v>958</v>
      </c>
      <c r="N15" s="30">
        <v>8925</v>
      </c>
      <c r="O15" s="31">
        <v>1134</v>
      </c>
      <c r="P15" s="32">
        <f t="shared" si="0"/>
        <v>0</v>
      </c>
      <c r="Q15" s="33">
        <f t="shared" si="1"/>
        <v>0</v>
      </c>
      <c r="R15" s="33">
        <f t="shared" si="2"/>
        <v>0</v>
      </c>
      <c r="S15" s="33">
        <f t="shared" si="3"/>
        <v>0</v>
      </c>
      <c r="T15" s="33">
        <f t="shared" si="4"/>
        <v>0</v>
      </c>
      <c r="U15" s="33">
        <f t="shared" si="5"/>
        <v>0</v>
      </c>
      <c r="V15" s="34">
        <f t="shared" si="6"/>
        <v>0</v>
      </c>
      <c r="W15" s="35">
        <f t="shared" si="7"/>
        <v>0</v>
      </c>
      <c r="X15" s="55">
        <v>0.11475409836065574</v>
      </c>
      <c r="Y15" s="56">
        <v>0.046875</v>
      </c>
      <c r="Z15" s="36">
        <v>0.2135532768613464</v>
      </c>
      <c r="AA15" s="37">
        <v>1.88569617578702</v>
      </c>
      <c r="AB15" s="38">
        <v>0.24319107870469656</v>
      </c>
      <c r="AC15" s="10"/>
      <c r="AF15" s="10"/>
    </row>
    <row r="16" spans="1:32" s="60" customFormat="1" ht="13.5" customHeight="1">
      <c r="A16" s="351"/>
      <c r="B16" s="53">
        <v>51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8"/>
        <v>0</v>
      </c>
      <c r="K16" s="30">
        <v>47</v>
      </c>
      <c r="L16" s="54">
        <v>3</v>
      </c>
      <c r="M16" s="29">
        <v>1154</v>
      </c>
      <c r="N16" s="30">
        <v>18914</v>
      </c>
      <c r="O16" s="31">
        <v>1689</v>
      </c>
      <c r="P16" s="32">
        <f t="shared" si="0"/>
        <v>0</v>
      </c>
      <c r="Q16" s="33">
        <f t="shared" si="1"/>
        <v>0</v>
      </c>
      <c r="R16" s="33">
        <f t="shared" si="2"/>
        <v>0</v>
      </c>
      <c r="S16" s="33">
        <f t="shared" si="3"/>
        <v>0</v>
      </c>
      <c r="T16" s="33">
        <f t="shared" si="4"/>
        <v>0</v>
      </c>
      <c r="U16" s="33">
        <f t="shared" si="5"/>
        <v>0</v>
      </c>
      <c r="V16" s="34">
        <f t="shared" si="6"/>
        <v>0</v>
      </c>
      <c r="W16" s="35">
        <f t="shared" si="7"/>
        <v>0</v>
      </c>
      <c r="X16" s="55">
        <v>0.7704918032786885</v>
      </c>
      <c r="Y16" s="56">
        <v>0.046875</v>
      </c>
      <c r="Z16" s="36">
        <v>0.2575318009372908</v>
      </c>
      <c r="AA16" s="37">
        <v>3.99873150105708</v>
      </c>
      <c r="AB16" s="38">
        <v>0.361438048362936</v>
      </c>
      <c r="AC16" s="10"/>
      <c r="AF16" s="10"/>
    </row>
    <row r="17" spans="1:32" s="60" customFormat="1" ht="13.5" customHeight="1">
      <c r="A17" s="351"/>
      <c r="B17" s="53">
        <v>52</v>
      </c>
      <c r="C17" s="29">
        <v>0</v>
      </c>
      <c r="D17" s="30">
        <v>0</v>
      </c>
      <c r="E17" s="30">
        <v>0</v>
      </c>
      <c r="F17" s="30">
        <v>3</v>
      </c>
      <c r="G17" s="30">
        <v>0</v>
      </c>
      <c r="H17" s="30">
        <v>0</v>
      </c>
      <c r="I17" s="54">
        <v>0</v>
      </c>
      <c r="J17" s="26">
        <f t="shared" si="8"/>
        <v>3</v>
      </c>
      <c r="K17" s="30">
        <v>121</v>
      </c>
      <c r="L17" s="54">
        <v>6</v>
      </c>
      <c r="M17" s="29">
        <v>1393</v>
      </c>
      <c r="N17" s="30">
        <v>24845</v>
      </c>
      <c r="O17" s="31">
        <v>2419</v>
      </c>
      <c r="P17" s="32">
        <f t="shared" si="0"/>
        <v>0</v>
      </c>
      <c r="Q17" s="33">
        <f t="shared" si="1"/>
        <v>0</v>
      </c>
      <c r="R17" s="33"/>
      <c r="S17" s="33">
        <f t="shared" si="3"/>
        <v>0.17647058823529413</v>
      </c>
      <c r="T17" s="33">
        <f t="shared" si="4"/>
        <v>0</v>
      </c>
      <c r="U17" s="33">
        <f t="shared" si="5"/>
        <v>0</v>
      </c>
      <c r="V17" s="34"/>
      <c r="W17" s="35">
        <f t="shared" si="7"/>
        <v>0.04918032786885246</v>
      </c>
      <c r="X17" s="55">
        <v>1.9836065573770492</v>
      </c>
      <c r="Y17" s="56">
        <v>0.109375</v>
      </c>
      <c r="Z17" s="36">
        <v>0.3172398086996128</v>
      </c>
      <c r="AA17" s="37">
        <v>5.29518329070758</v>
      </c>
      <c r="AB17" s="38">
        <v>0.5216734957946948</v>
      </c>
      <c r="AC17" s="10"/>
      <c r="AF17" s="10"/>
    </row>
    <row r="18" spans="1:32" s="60" customFormat="1" ht="13.5" customHeight="1">
      <c r="A18" s="352"/>
      <c r="B18" s="61">
        <v>53</v>
      </c>
      <c r="C18" s="258"/>
      <c r="D18" s="259"/>
      <c r="E18" s="259"/>
      <c r="F18" s="259"/>
      <c r="G18" s="259"/>
      <c r="H18" s="259"/>
      <c r="I18" s="224"/>
      <c r="J18" s="260">
        <f t="shared" si="8"/>
        <v>0</v>
      </c>
      <c r="K18" s="227">
        <v>0</v>
      </c>
      <c r="L18" s="295">
        <v>7</v>
      </c>
      <c r="M18" s="258"/>
      <c r="N18" s="259"/>
      <c r="O18" s="45">
        <v>1776</v>
      </c>
      <c r="P18" s="228"/>
      <c r="Q18" s="225">
        <f t="shared" si="1"/>
        <v>0</v>
      </c>
      <c r="R18" s="225"/>
      <c r="S18" s="225">
        <f t="shared" si="3"/>
        <v>0</v>
      </c>
      <c r="T18" s="225">
        <f t="shared" si="4"/>
        <v>0</v>
      </c>
      <c r="U18" s="225">
        <f t="shared" si="5"/>
        <v>0</v>
      </c>
      <c r="V18" s="226"/>
      <c r="W18" s="261"/>
      <c r="X18" s="294"/>
      <c r="Y18" s="269">
        <v>0.11</v>
      </c>
      <c r="Z18" s="251"/>
      <c r="AA18" s="257"/>
      <c r="AB18" s="296">
        <v>0.38600304281677894</v>
      </c>
      <c r="AC18" s="10"/>
      <c r="AF18" s="10"/>
    </row>
    <row r="19" spans="1:32" s="77" customFormat="1" ht="13.5" customHeight="1">
      <c r="A19" s="348">
        <v>1</v>
      </c>
      <c r="B19" s="11" t="s">
        <v>0</v>
      </c>
      <c r="C19" s="74">
        <v>0</v>
      </c>
      <c r="D19" s="75">
        <v>0</v>
      </c>
      <c r="E19" s="75">
        <v>1</v>
      </c>
      <c r="F19" s="75">
        <v>2</v>
      </c>
      <c r="G19" s="75">
        <v>0</v>
      </c>
      <c r="H19" s="75">
        <v>1</v>
      </c>
      <c r="I19" s="76">
        <v>0</v>
      </c>
      <c r="J19" s="12">
        <f t="shared" si="8"/>
        <v>4</v>
      </c>
      <c r="K19" s="75">
        <v>289</v>
      </c>
      <c r="L19" s="76">
        <v>9</v>
      </c>
      <c r="M19" s="15">
        <v>1010</v>
      </c>
      <c r="N19" s="16">
        <v>31840</v>
      </c>
      <c r="O19" s="17">
        <v>1703</v>
      </c>
      <c r="P19" s="18">
        <f t="shared" si="0"/>
        <v>0</v>
      </c>
      <c r="Q19" s="19">
        <f t="shared" si="1"/>
        <v>0</v>
      </c>
      <c r="R19" s="19">
        <f t="shared" si="2"/>
        <v>0.125</v>
      </c>
      <c r="S19" s="19">
        <f t="shared" si="3"/>
        <v>0.11764705882352941</v>
      </c>
      <c r="T19" s="19">
        <f t="shared" si="4"/>
        <v>0</v>
      </c>
      <c r="U19" s="19">
        <f t="shared" si="5"/>
        <v>0.14285714285714285</v>
      </c>
      <c r="V19" s="20">
        <f t="shared" si="6"/>
        <v>0</v>
      </c>
      <c r="W19" s="21">
        <f t="shared" si="7"/>
        <v>0.06557377049180328</v>
      </c>
      <c r="X19" s="19">
        <v>4.737704918032787</v>
      </c>
      <c r="Y19" s="20">
        <v>0.140625</v>
      </c>
      <c r="Z19" s="22">
        <v>0.22369878183831673</v>
      </c>
      <c r="AA19" s="37">
        <v>6.8019653920102545</v>
      </c>
      <c r="AB19" s="38">
        <v>0.364122300620056</v>
      </c>
      <c r="AC19" s="10"/>
      <c r="AF19" s="10"/>
    </row>
    <row r="20" spans="1:32" s="77" customFormat="1" ht="13.5" customHeight="1">
      <c r="A20" s="341"/>
      <c r="B20" s="25" t="s">
        <v>1</v>
      </c>
      <c r="C20" s="78">
        <v>0</v>
      </c>
      <c r="D20" s="79">
        <v>0</v>
      </c>
      <c r="E20" s="79">
        <v>1</v>
      </c>
      <c r="F20" s="79">
        <v>4</v>
      </c>
      <c r="G20" s="79">
        <v>1</v>
      </c>
      <c r="H20" s="79">
        <v>2</v>
      </c>
      <c r="I20" s="80">
        <v>0</v>
      </c>
      <c r="J20" s="26">
        <f t="shared" si="8"/>
        <v>8</v>
      </c>
      <c r="K20" s="79">
        <v>951</v>
      </c>
      <c r="L20" s="80">
        <v>5</v>
      </c>
      <c r="M20" s="29">
        <v>1700</v>
      </c>
      <c r="N20" s="30">
        <v>65276</v>
      </c>
      <c r="O20" s="31">
        <v>3286</v>
      </c>
      <c r="P20" s="32">
        <f t="shared" si="0"/>
        <v>0</v>
      </c>
      <c r="Q20" s="33">
        <f t="shared" si="1"/>
        <v>0</v>
      </c>
      <c r="R20" s="33">
        <f t="shared" si="2"/>
        <v>0.125</v>
      </c>
      <c r="S20" s="33">
        <f t="shared" si="3"/>
        <v>0.23529411764705882</v>
      </c>
      <c r="T20" s="33">
        <f t="shared" si="4"/>
        <v>0.14285714285714285</v>
      </c>
      <c r="U20" s="33">
        <f t="shared" si="5"/>
        <v>0.2857142857142857</v>
      </c>
      <c r="V20" s="34">
        <f t="shared" si="6"/>
        <v>0</v>
      </c>
      <c r="W20" s="35">
        <f t="shared" si="7"/>
        <v>0.13114754098360656</v>
      </c>
      <c r="X20" s="33">
        <v>15.59016393442623</v>
      </c>
      <c r="Y20" s="34">
        <v>0.078125</v>
      </c>
      <c r="Z20" s="36">
        <v>0.36820446177171323</v>
      </c>
      <c r="AA20" s="37">
        <v>13.921091917253145</v>
      </c>
      <c r="AB20" s="38">
        <v>0.703038083012409</v>
      </c>
      <c r="AC20" s="10"/>
      <c r="AF20" s="10"/>
    </row>
    <row r="21" spans="1:32" s="77" customFormat="1" ht="13.5" customHeight="1">
      <c r="A21" s="341"/>
      <c r="B21" s="25" t="s">
        <v>2</v>
      </c>
      <c r="C21" s="78">
        <v>0</v>
      </c>
      <c r="D21" s="79">
        <v>0</v>
      </c>
      <c r="E21" s="79">
        <v>5</v>
      </c>
      <c r="F21" s="79">
        <v>0</v>
      </c>
      <c r="G21" s="79">
        <v>3</v>
      </c>
      <c r="H21" s="79">
        <v>3</v>
      </c>
      <c r="I21" s="80">
        <v>1</v>
      </c>
      <c r="J21" s="26">
        <f t="shared" si="8"/>
        <v>12</v>
      </c>
      <c r="K21" s="79">
        <v>2264</v>
      </c>
      <c r="L21" s="80">
        <v>16</v>
      </c>
      <c r="M21" s="29">
        <v>4960</v>
      </c>
      <c r="N21" s="30">
        <v>121385</v>
      </c>
      <c r="O21" s="31">
        <v>13272</v>
      </c>
      <c r="P21" s="32">
        <f t="shared" si="0"/>
        <v>0</v>
      </c>
      <c r="Q21" s="33">
        <f t="shared" si="1"/>
        <v>0</v>
      </c>
      <c r="R21" s="33">
        <f t="shared" si="2"/>
        <v>0.625</v>
      </c>
      <c r="S21" s="33">
        <f t="shared" si="3"/>
        <v>0</v>
      </c>
      <c r="T21" s="33">
        <f t="shared" si="4"/>
        <v>0.42857142857142855</v>
      </c>
      <c r="U21" s="33">
        <f t="shared" si="5"/>
        <v>0.42857142857142855</v>
      </c>
      <c r="V21" s="34">
        <f t="shared" si="6"/>
        <v>0.14285714285714285</v>
      </c>
      <c r="W21" s="35">
        <f t="shared" si="7"/>
        <v>0.19672131147540983</v>
      </c>
      <c r="X21" s="33">
        <v>37.114754098360656</v>
      </c>
      <c r="Y21" s="34">
        <v>0.25</v>
      </c>
      <c r="Z21" s="36">
        <v>1.0623259798672093</v>
      </c>
      <c r="AA21" s="37">
        <v>25.876145811127692</v>
      </c>
      <c r="AB21" s="38">
        <v>2.81484623541887</v>
      </c>
      <c r="AC21" s="10"/>
      <c r="AF21" s="10"/>
    </row>
    <row r="22" spans="1:32" s="77" customFormat="1" ht="13.5" customHeight="1">
      <c r="A22" s="349"/>
      <c r="B22" s="39" t="s">
        <v>3</v>
      </c>
      <c r="C22" s="81">
        <v>1</v>
      </c>
      <c r="D22" s="82">
        <v>3</v>
      </c>
      <c r="E22" s="82">
        <v>3</v>
      </c>
      <c r="F22" s="82">
        <v>7</v>
      </c>
      <c r="G22" s="82">
        <v>14</v>
      </c>
      <c r="H22" s="82">
        <v>1</v>
      </c>
      <c r="I22" s="83">
        <v>0</v>
      </c>
      <c r="J22" s="40">
        <f t="shared" si="8"/>
        <v>29</v>
      </c>
      <c r="K22" s="82">
        <v>2967</v>
      </c>
      <c r="L22" s="83">
        <v>91</v>
      </c>
      <c r="M22" s="43">
        <v>12185</v>
      </c>
      <c r="N22" s="44">
        <v>152057</v>
      </c>
      <c r="O22" s="45">
        <v>37645</v>
      </c>
      <c r="P22" s="46">
        <f t="shared" si="0"/>
        <v>0.2</v>
      </c>
      <c r="Q22" s="47">
        <f t="shared" si="1"/>
        <v>0.3</v>
      </c>
      <c r="R22" s="47">
        <f t="shared" si="2"/>
        <v>0.375</v>
      </c>
      <c r="S22" s="47">
        <f t="shared" si="3"/>
        <v>0.4117647058823529</v>
      </c>
      <c r="T22" s="47">
        <f t="shared" si="4"/>
        <v>2</v>
      </c>
      <c r="U22" s="47">
        <f t="shared" si="5"/>
        <v>0.14285714285714285</v>
      </c>
      <c r="V22" s="48">
        <f t="shared" si="6"/>
        <v>0</v>
      </c>
      <c r="W22" s="49">
        <f t="shared" si="7"/>
        <v>0.47540983606557374</v>
      </c>
      <c r="X22" s="47">
        <v>48.63934426229508</v>
      </c>
      <c r="Y22" s="48">
        <v>1.421875</v>
      </c>
      <c r="Z22" s="50">
        <v>2.579928011856871</v>
      </c>
      <c r="AA22" s="51">
        <v>32.393907115466554</v>
      </c>
      <c r="AB22" s="52">
        <v>7.98409331919406</v>
      </c>
      <c r="AC22" s="10"/>
      <c r="AF22" s="10"/>
    </row>
    <row r="23" spans="1:32" s="77" customFormat="1" ht="13.5" customHeight="1">
      <c r="A23" s="340">
        <v>2</v>
      </c>
      <c r="B23" s="25" t="s">
        <v>4</v>
      </c>
      <c r="C23" s="78">
        <v>3</v>
      </c>
      <c r="D23" s="79">
        <v>5</v>
      </c>
      <c r="E23" s="79">
        <v>5</v>
      </c>
      <c r="F23" s="79">
        <v>8</v>
      </c>
      <c r="G23" s="79">
        <v>5</v>
      </c>
      <c r="H23" s="79">
        <v>6</v>
      </c>
      <c r="I23" s="80">
        <v>1</v>
      </c>
      <c r="J23" s="26">
        <f t="shared" si="8"/>
        <v>33</v>
      </c>
      <c r="K23" s="79">
        <v>2727</v>
      </c>
      <c r="L23" s="80">
        <v>182</v>
      </c>
      <c r="M23" s="29">
        <v>25190</v>
      </c>
      <c r="N23" s="30">
        <v>141085</v>
      </c>
      <c r="O23" s="31">
        <v>77730</v>
      </c>
      <c r="P23" s="32">
        <f t="shared" si="0"/>
        <v>0.6</v>
      </c>
      <c r="Q23" s="33">
        <f t="shared" si="1"/>
        <v>0.5</v>
      </c>
      <c r="R23" s="33">
        <f t="shared" si="2"/>
        <v>0.625</v>
      </c>
      <c r="S23" s="33">
        <f t="shared" si="3"/>
        <v>0.47058823529411764</v>
      </c>
      <c r="T23" s="33">
        <f t="shared" si="4"/>
        <v>0.7142857142857143</v>
      </c>
      <c r="U23" s="33">
        <f t="shared" si="5"/>
        <v>0.8571428571428571</v>
      </c>
      <c r="V23" s="34">
        <f t="shared" si="6"/>
        <v>0.14285714285714285</v>
      </c>
      <c r="W23" s="35">
        <f t="shared" si="7"/>
        <v>0.5409836065573771</v>
      </c>
      <c r="X23" s="33">
        <v>44.704918032786885</v>
      </c>
      <c r="Y23" s="34">
        <v>2.84375</v>
      </c>
      <c r="Z23" s="36">
        <v>5.314345991561181</v>
      </c>
      <c r="AA23" s="37">
        <v>30.082089552238806</v>
      </c>
      <c r="AB23" s="38">
        <v>16.5066893183266</v>
      </c>
      <c r="AC23" s="10"/>
      <c r="AF23" s="10"/>
    </row>
    <row r="24" spans="1:32" s="77" customFormat="1" ht="13.5" customHeight="1">
      <c r="A24" s="341"/>
      <c r="B24" s="25" t="s">
        <v>5</v>
      </c>
      <c r="C24" s="78">
        <v>10</v>
      </c>
      <c r="D24" s="79">
        <v>11</v>
      </c>
      <c r="E24" s="79">
        <v>10</v>
      </c>
      <c r="F24" s="79">
        <v>34</v>
      </c>
      <c r="G24" s="79">
        <v>13</v>
      </c>
      <c r="H24" s="79">
        <v>13</v>
      </c>
      <c r="I24" s="80">
        <v>7</v>
      </c>
      <c r="J24" s="26">
        <f t="shared" si="8"/>
        <v>98</v>
      </c>
      <c r="K24" s="79">
        <v>1780</v>
      </c>
      <c r="L24" s="80">
        <v>454</v>
      </c>
      <c r="M24" s="29">
        <v>47188</v>
      </c>
      <c r="N24" s="30">
        <v>102687</v>
      </c>
      <c r="O24" s="31">
        <v>139967</v>
      </c>
      <c r="P24" s="32">
        <f t="shared" si="0"/>
        <v>2</v>
      </c>
      <c r="Q24" s="33">
        <f t="shared" si="1"/>
        <v>1.1</v>
      </c>
      <c r="R24" s="33">
        <f t="shared" si="2"/>
        <v>1.25</v>
      </c>
      <c r="S24" s="33">
        <f t="shared" si="3"/>
        <v>2</v>
      </c>
      <c r="T24" s="33">
        <f t="shared" si="4"/>
        <v>1.8571428571428572</v>
      </c>
      <c r="U24" s="33">
        <f t="shared" si="5"/>
        <v>1.8571428571428572</v>
      </c>
      <c r="V24" s="34">
        <f t="shared" si="6"/>
        <v>1</v>
      </c>
      <c r="W24" s="35">
        <f t="shared" si="7"/>
        <v>1.6065573770491803</v>
      </c>
      <c r="X24" s="33">
        <v>29.18032786885246</v>
      </c>
      <c r="Y24" s="34">
        <v>7.09375</v>
      </c>
      <c r="Z24" s="36">
        <v>9.953174435773043</v>
      </c>
      <c r="AA24" s="37">
        <v>21.908896949007893</v>
      </c>
      <c r="AB24" s="38">
        <v>29.6980691703797</v>
      </c>
      <c r="AC24" s="10"/>
      <c r="AF24" s="10"/>
    </row>
    <row r="25" spans="1:32" s="77" customFormat="1" ht="13.5" customHeight="1">
      <c r="A25" s="341"/>
      <c r="B25" s="25" t="s">
        <v>6</v>
      </c>
      <c r="C25" s="78">
        <v>4</v>
      </c>
      <c r="D25" s="79">
        <v>9</v>
      </c>
      <c r="E25" s="79">
        <v>26</v>
      </c>
      <c r="F25" s="79">
        <v>54</v>
      </c>
      <c r="G25" s="79">
        <v>26</v>
      </c>
      <c r="H25" s="79">
        <v>19</v>
      </c>
      <c r="I25" s="80">
        <v>16</v>
      </c>
      <c r="J25" s="26">
        <f t="shared" si="8"/>
        <v>154</v>
      </c>
      <c r="K25" s="79">
        <v>1435</v>
      </c>
      <c r="L25" s="80">
        <v>1026</v>
      </c>
      <c r="M25" s="29">
        <v>56852</v>
      </c>
      <c r="N25" s="30">
        <v>81603</v>
      </c>
      <c r="O25" s="31">
        <v>192467</v>
      </c>
      <c r="P25" s="32">
        <f t="shared" si="0"/>
        <v>0.8</v>
      </c>
      <c r="Q25" s="33">
        <f t="shared" si="1"/>
        <v>0.9</v>
      </c>
      <c r="R25" s="33">
        <f t="shared" si="2"/>
        <v>3.25</v>
      </c>
      <c r="S25" s="33">
        <f t="shared" si="3"/>
        <v>3.176470588235294</v>
      </c>
      <c r="T25" s="33">
        <f t="shared" si="4"/>
        <v>3.7142857142857144</v>
      </c>
      <c r="U25" s="33">
        <f t="shared" si="5"/>
        <v>2.7142857142857144</v>
      </c>
      <c r="V25" s="34">
        <f t="shared" si="6"/>
        <v>2.2857142857142856</v>
      </c>
      <c r="W25" s="35">
        <f t="shared" si="7"/>
        <v>2.5245901639344264</v>
      </c>
      <c r="X25" s="33">
        <v>23.524590163934427</v>
      </c>
      <c r="Y25" s="34">
        <v>16.03125</v>
      </c>
      <c r="Z25" s="36">
        <v>11.913663034367142</v>
      </c>
      <c r="AA25" s="37">
        <v>17.40678327645051</v>
      </c>
      <c r="AB25" s="38">
        <v>40.8114927905004</v>
      </c>
      <c r="AC25" s="10"/>
      <c r="AF25" s="10"/>
    </row>
    <row r="26" spans="1:32" s="77" customFormat="1" ht="13.5" customHeight="1">
      <c r="A26" s="349"/>
      <c r="B26" s="25" t="s">
        <v>7</v>
      </c>
      <c r="C26" s="78">
        <v>5</v>
      </c>
      <c r="D26" s="79">
        <v>23</v>
      </c>
      <c r="E26" s="79">
        <v>28</v>
      </c>
      <c r="F26" s="79">
        <v>122</v>
      </c>
      <c r="G26" s="79">
        <v>47</v>
      </c>
      <c r="H26" s="79">
        <v>43</v>
      </c>
      <c r="I26" s="80">
        <v>45</v>
      </c>
      <c r="J26" s="26">
        <f t="shared" si="8"/>
        <v>313</v>
      </c>
      <c r="K26" s="79">
        <v>967</v>
      </c>
      <c r="L26" s="80">
        <v>2321</v>
      </c>
      <c r="M26" s="29">
        <v>87833</v>
      </c>
      <c r="N26" s="30">
        <v>52404</v>
      </c>
      <c r="O26" s="31">
        <v>232277</v>
      </c>
      <c r="P26" s="32">
        <f t="shared" si="0"/>
        <v>1</v>
      </c>
      <c r="Q26" s="33">
        <f t="shared" si="1"/>
        <v>2.3</v>
      </c>
      <c r="R26" s="33">
        <f t="shared" si="2"/>
        <v>3.5</v>
      </c>
      <c r="S26" s="33">
        <f t="shared" si="3"/>
        <v>7.176470588235294</v>
      </c>
      <c r="T26" s="33">
        <f t="shared" si="4"/>
        <v>6.714285714285714</v>
      </c>
      <c r="U26" s="33">
        <f t="shared" si="5"/>
        <v>6.142857142857143</v>
      </c>
      <c r="V26" s="34">
        <f t="shared" si="6"/>
        <v>6.428571428571429</v>
      </c>
      <c r="W26" s="35">
        <f t="shared" si="7"/>
        <v>5.131147540983607</v>
      </c>
      <c r="X26" s="33">
        <v>15.852459016393443</v>
      </c>
      <c r="Y26" s="34">
        <v>36.265625</v>
      </c>
      <c r="Z26" s="36">
        <v>18.36357934350826</v>
      </c>
      <c r="AA26" s="37">
        <v>11.183098591549296</v>
      </c>
      <c r="AB26" s="38">
        <v>49.2529686174724</v>
      </c>
      <c r="AC26" s="10"/>
      <c r="AF26" s="10"/>
    </row>
    <row r="27" spans="1:32" s="77" customFormat="1" ht="13.5" customHeight="1">
      <c r="A27" s="340">
        <v>3</v>
      </c>
      <c r="B27" s="84" t="s">
        <v>8</v>
      </c>
      <c r="C27" s="85">
        <v>18</v>
      </c>
      <c r="D27" s="86">
        <v>34</v>
      </c>
      <c r="E27" s="86">
        <v>40</v>
      </c>
      <c r="F27" s="86">
        <v>167</v>
      </c>
      <c r="G27" s="86">
        <v>55</v>
      </c>
      <c r="H27" s="86">
        <v>57</v>
      </c>
      <c r="I27" s="87">
        <v>54</v>
      </c>
      <c r="J27" s="218">
        <f t="shared" si="8"/>
        <v>425</v>
      </c>
      <c r="K27" s="86">
        <v>566</v>
      </c>
      <c r="L27" s="87">
        <v>3573</v>
      </c>
      <c r="M27" s="66">
        <v>112057</v>
      </c>
      <c r="N27" s="67">
        <v>34031</v>
      </c>
      <c r="O27" s="69">
        <v>236021</v>
      </c>
      <c r="P27" s="88">
        <f t="shared" si="0"/>
        <v>3.6</v>
      </c>
      <c r="Q27" s="89">
        <f t="shared" si="1"/>
        <v>3.4</v>
      </c>
      <c r="R27" s="89">
        <f t="shared" si="2"/>
        <v>5</v>
      </c>
      <c r="S27" s="89">
        <f t="shared" si="3"/>
        <v>9.823529411764707</v>
      </c>
      <c r="T27" s="89">
        <f t="shared" si="4"/>
        <v>7.857142857142857</v>
      </c>
      <c r="U27" s="89">
        <f t="shared" si="5"/>
        <v>8.142857142857142</v>
      </c>
      <c r="V27" s="90">
        <f t="shared" si="6"/>
        <v>7.714285714285714</v>
      </c>
      <c r="W27" s="91">
        <f t="shared" si="7"/>
        <v>6.967213114754099</v>
      </c>
      <c r="X27" s="89">
        <v>9.278688524590164</v>
      </c>
      <c r="Y27" s="90">
        <v>55.828125</v>
      </c>
      <c r="Z27" s="73">
        <v>23.374426366291196</v>
      </c>
      <c r="AA27" s="58">
        <v>7.2653714773697695</v>
      </c>
      <c r="AB27" s="59">
        <v>50.0680950360627</v>
      </c>
      <c r="AC27" s="10"/>
      <c r="AF27" s="10"/>
    </row>
    <row r="28" spans="1:32" s="77" customFormat="1" ht="13.5" customHeight="1">
      <c r="A28" s="341"/>
      <c r="B28" s="25" t="s">
        <v>9</v>
      </c>
      <c r="C28" s="78">
        <v>44</v>
      </c>
      <c r="D28" s="79">
        <v>90</v>
      </c>
      <c r="E28" s="79">
        <v>48</v>
      </c>
      <c r="F28" s="79">
        <v>211</v>
      </c>
      <c r="G28" s="79">
        <v>107</v>
      </c>
      <c r="H28" s="79">
        <v>90</v>
      </c>
      <c r="I28" s="80">
        <v>91</v>
      </c>
      <c r="J28" s="26">
        <f t="shared" si="8"/>
        <v>681</v>
      </c>
      <c r="K28" s="79">
        <v>525</v>
      </c>
      <c r="L28" s="80">
        <v>3750</v>
      </c>
      <c r="M28" s="29">
        <v>132147</v>
      </c>
      <c r="N28" s="30">
        <v>25918</v>
      </c>
      <c r="O28" s="31">
        <v>207337</v>
      </c>
      <c r="P28" s="32">
        <f t="shared" si="0"/>
        <v>8.8</v>
      </c>
      <c r="Q28" s="33">
        <f t="shared" si="1"/>
        <v>9</v>
      </c>
      <c r="R28" s="33">
        <f t="shared" si="2"/>
        <v>6</v>
      </c>
      <c r="S28" s="33">
        <f t="shared" si="3"/>
        <v>12.411764705882353</v>
      </c>
      <c r="T28" s="33">
        <f t="shared" si="4"/>
        <v>15.285714285714286</v>
      </c>
      <c r="U28" s="33">
        <f t="shared" si="5"/>
        <v>12.857142857142858</v>
      </c>
      <c r="V28" s="34">
        <f t="shared" si="6"/>
        <v>13</v>
      </c>
      <c r="W28" s="35">
        <f t="shared" si="7"/>
        <v>11.163934426229508</v>
      </c>
      <c r="X28" s="33">
        <v>8.60655737704918</v>
      </c>
      <c r="Y28" s="34">
        <v>58.59375</v>
      </c>
      <c r="Z28" s="36">
        <v>27.565081351689614</v>
      </c>
      <c r="AA28" s="37">
        <v>5.5392177815772605</v>
      </c>
      <c r="AB28" s="38">
        <v>43.9832414085702</v>
      </c>
      <c r="AC28" s="10"/>
      <c r="AF28" s="10"/>
    </row>
    <row r="29" spans="1:32" s="77" customFormat="1" ht="13.5" customHeight="1">
      <c r="A29" s="341"/>
      <c r="B29" s="25" t="s">
        <v>10</v>
      </c>
      <c r="C29" s="78">
        <v>76</v>
      </c>
      <c r="D29" s="79">
        <v>187</v>
      </c>
      <c r="E29" s="79">
        <v>112</v>
      </c>
      <c r="F29" s="79">
        <v>430</v>
      </c>
      <c r="G29" s="79">
        <v>144</v>
      </c>
      <c r="H29" s="79">
        <v>126</v>
      </c>
      <c r="I29" s="80">
        <v>213</v>
      </c>
      <c r="J29" s="26">
        <f t="shared" si="8"/>
        <v>1288</v>
      </c>
      <c r="K29" s="79">
        <v>409</v>
      </c>
      <c r="L29" s="80">
        <v>3010</v>
      </c>
      <c r="M29" s="29">
        <v>157567</v>
      </c>
      <c r="N29" s="30">
        <v>18023</v>
      </c>
      <c r="O29" s="31">
        <v>144653</v>
      </c>
      <c r="P29" s="32">
        <f t="shared" si="0"/>
        <v>15.2</v>
      </c>
      <c r="Q29" s="33">
        <f t="shared" si="1"/>
        <v>18.7</v>
      </c>
      <c r="R29" s="33">
        <f t="shared" si="2"/>
        <v>14</v>
      </c>
      <c r="S29" s="33">
        <f t="shared" si="3"/>
        <v>25.294117647058822</v>
      </c>
      <c r="T29" s="33">
        <f t="shared" si="4"/>
        <v>20.571428571428573</v>
      </c>
      <c r="U29" s="33">
        <f t="shared" si="5"/>
        <v>18</v>
      </c>
      <c r="V29" s="34">
        <f t="shared" si="6"/>
        <v>30.428571428571427</v>
      </c>
      <c r="W29" s="35">
        <f t="shared" si="7"/>
        <v>21.114754098360656</v>
      </c>
      <c r="X29" s="33">
        <v>6.704918032786885</v>
      </c>
      <c r="Y29" s="34">
        <v>47.03125</v>
      </c>
      <c r="Z29" s="36">
        <v>32.936245819397996</v>
      </c>
      <c r="AA29" s="37">
        <v>3.8560119811724434</v>
      </c>
      <c r="AB29" s="38">
        <v>30.7118895966029</v>
      </c>
      <c r="AC29" s="10"/>
      <c r="AF29" s="10"/>
    </row>
    <row r="30" spans="1:32" s="77" customFormat="1" ht="13.5" customHeight="1">
      <c r="A30" s="341"/>
      <c r="B30" s="25" t="s">
        <v>11</v>
      </c>
      <c r="C30" s="78">
        <v>82</v>
      </c>
      <c r="D30" s="79">
        <v>162</v>
      </c>
      <c r="E30" s="79">
        <v>104</v>
      </c>
      <c r="F30" s="79">
        <v>514</v>
      </c>
      <c r="G30" s="79">
        <v>178</v>
      </c>
      <c r="H30" s="79">
        <v>139</v>
      </c>
      <c r="I30" s="80">
        <v>211</v>
      </c>
      <c r="J30" s="26">
        <f t="shared" si="8"/>
        <v>1390</v>
      </c>
      <c r="K30" s="79">
        <v>399</v>
      </c>
      <c r="L30" s="80">
        <v>1731</v>
      </c>
      <c r="M30" s="29">
        <v>155045</v>
      </c>
      <c r="N30" s="30">
        <v>11505</v>
      </c>
      <c r="O30" s="31">
        <v>79298</v>
      </c>
      <c r="P30" s="32">
        <f t="shared" si="0"/>
        <v>16.4</v>
      </c>
      <c r="Q30" s="33">
        <f t="shared" si="1"/>
        <v>16.2</v>
      </c>
      <c r="R30" s="33">
        <f t="shared" si="2"/>
        <v>13</v>
      </c>
      <c r="S30" s="33">
        <f t="shared" si="3"/>
        <v>30.235294117647058</v>
      </c>
      <c r="T30" s="33">
        <f t="shared" si="4"/>
        <v>25.428571428571427</v>
      </c>
      <c r="U30" s="33">
        <f t="shared" si="5"/>
        <v>19.857142857142858</v>
      </c>
      <c r="V30" s="34">
        <f t="shared" si="6"/>
        <v>30.142857142857142</v>
      </c>
      <c r="W30" s="35">
        <f t="shared" si="7"/>
        <v>22.78688524590164</v>
      </c>
      <c r="X30" s="33">
        <v>6.540983606557377</v>
      </c>
      <c r="Y30" s="34">
        <v>27.046875</v>
      </c>
      <c r="Z30" s="36">
        <v>32.45656269625288</v>
      </c>
      <c r="AA30" s="37">
        <v>2.457283212302435</v>
      </c>
      <c r="AB30" s="38">
        <v>16.832519634897</v>
      </c>
      <c r="AC30" s="10"/>
      <c r="AF30" s="10"/>
    </row>
    <row r="31" spans="1:32" s="77" customFormat="1" ht="13.5" customHeight="1">
      <c r="A31" s="349"/>
      <c r="B31" s="39" t="s">
        <v>12</v>
      </c>
      <c r="C31" s="81">
        <v>76</v>
      </c>
      <c r="D31" s="82">
        <v>174</v>
      </c>
      <c r="E31" s="82">
        <v>148</v>
      </c>
      <c r="F31" s="82">
        <v>384</v>
      </c>
      <c r="G31" s="82">
        <v>161</v>
      </c>
      <c r="H31" s="82">
        <v>99</v>
      </c>
      <c r="I31" s="83">
        <v>150</v>
      </c>
      <c r="J31" s="40">
        <f t="shared" si="8"/>
        <v>1192</v>
      </c>
      <c r="K31" s="82">
        <v>292</v>
      </c>
      <c r="L31" s="83">
        <v>1068</v>
      </c>
      <c r="M31" s="43">
        <v>102402</v>
      </c>
      <c r="N31" s="44">
        <v>6372</v>
      </c>
      <c r="O31" s="45">
        <v>46936</v>
      </c>
      <c r="P31" s="46">
        <f t="shared" si="0"/>
        <v>15.2</v>
      </c>
      <c r="Q31" s="47">
        <f t="shared" si="1"/>
        <v>17.4</v>
      </c>
      <c r="R31" s="47">
        <f t="shared" si="2"/>
        <v>18.5</v>
      </c>
      <c r="S31" s="47">
        <f t="shared" si="3"/>
        <v>22.58823529411765</v>
      </c>
      <c r="T31" s="47">
        <f t="shared" si="4"/>
        <v>23</v>
      </c>
      <c r="U31" s="47">
        <f t="shared" si="5"/>
        <v>14.142857142857142</v>
      </c>
      <c r="V31" s="48">
        <f t="shared" si="6"/>
        <v>21.428571428571427</v>
      </c>
      <c r="W31" s="49">
        <f t="shared" si="7"/>
        <v>19.540983606557376</v>
      </c>
      <c r="X31" s="47">
        <v>4.786885245901639</v>
      </c>
      <c r="Y31" s="48">
        <v>16.6875</v>
      </c>
      <c r="Z31" s="50">
        <v>21.476929530201343</v>
      </c>
      <c r="AA31" s="51">
        <v>1.4478527607361964</v>
      </c>
      <c r="AB31" s="52">
        <v>9.89793336145086</v>
      </c>
      <c r="AC31" s="10"/>
      <c r="AF31" s="10"/>
    </row>
    <row r="32" spans="1:32" s="77" customFormat="1" ht="13.5" customHeight="1">
      <c r="A32" s="340">
        <v>4</v>
      </c>
      <c r="B32" s="25" t="s">
        <v>13</v>
      </c>
      <c r="C32" s="78">
        <v>29</v>
      </c>
      <c r="D32" s="79">
        <v>103</v>
      </c>
      <c r="E32" s="79">
        <v>68</v>
      </c>
      <c r="F32" s="79">
        <v>190</v>
      </c>
      <c r="G32" s="79">
        <v>63</v>
      </c>
      <c r="H32" s="79">
        <v>25</v>
      </c>
      <c r="I32" s="80">
        <v>63</v>
      </c>
      <c r="J32" s="26">
        <f t="shared" si="8"/>
        <v>541</v>
      </c>
      <c r="K32" s="79">
        <v>161</v>
      </c>
      <c r="L32" s="80">
        <v>439</v>
      </c>
      <c r="M32" s="29">
        <v>44813</v>
      </c>
      <c r="N32" s="30">
        <v>2975</v>
      </c>
      <c r="O32" s="31">
        <v>25345</v>
      </c>
      <c r="P32" s="32">
        <f t="shared" si="0"/>
        <v>5.8</v>
      </c>
      <c r="Q32" s="33">
        <f t="shared" si="1"/>
        <v>10.3</v>
      </c>
      <c r="R32" s="33">
        <f t="shared" si="2"/>
        <v>8.5</v>
      </c>
      <c r="S32" s="33">
        <f t="shared" si="3"/>
        <v>11.176470588235293</v>
      </c>
      <c r="T32" s="33">
        <f t="shared" si="4"/>
        <v>9</v>
      </c>
      <c r="U32" s="33">
        <f t="shared" si="5"/>
        <v>3.5714285714285716</v>
      </c>
      <c r="V32" s="34">
        <f t="shared" si="6"/>
        <v>9</v>
      </c>
      <c r="W32" s="35">
        <f t="shared" si="7"/>
        <v>8.868852459016393</v>
      </c>
      <c r="X32" s="33">
        <v>2.639344262295082</v>
      </c>
      <c r="Y32" s="34">
        <v>7.19672131147541</v>
      </c>
      <c r="Z32" s="36">
        <v>9.440278070360227</v>
      </c>
      <c r="AA32" s="37">
        <v>0.6679389312977099</v>
      </c>
      <c r="AB32" s="38">
        <v>5.34591858257751</v>
      </c>
      <c r="AC32" s="10"/>
      <c r="AF32" s="10"/>
    </row>
    <row r="33" spans="1:32" s="77" customFormat="1" ht="13.5" customHeight="1">
      <c r="A33" s="341"/>
      <c r="B33" s="25" t="s">
        <v>14</v>
      </c>
      <c r="C33" s="78">
        <v>38</v>
      </c>
      <c r="D33" s="79">
        <v>62</v>
      </c>
      <c r="E33" s="79">
        <v>112</v>
      </c>
      <c r="F33" s="79">
        <v>146</v>
      </c>
      <c r="G33" s="79">
        <v>39</v>
      </c>
      <c r="H33" s="79">
        <v>18</v>
      </c>
      <c r="I33" s="80">
        <v>74</v>
      </c>
      <c r="J33" s="26">
        <f t="shared" si="8"/>
        <v>489</v>
      </c>
      <c r="K33" s="79">
        <v>87</v>
      </c>
      <c r="L33" s="80">
        <v>272</v>
      </c>
      <c r="M33" s="29">
        <v>33617</v>
      </c>
      <c r="N33" s="30">
        <v>2741</v>
      </c>
      <c r="O33" s="31">
        <v>17716</v>
      </c>
      <c r="P33" s="32">
        <f t="shared" si="0"/>
        <v>7.6</v>
      </c>
      <c r="Q33" s="33">
        <f t="shared" si="1"/>
        <v>6.2</v>
      </c>
      <c r="R33" s="33">
        <f t="shared" si="2"/>
        <v>14</v>
      </c>
      <c r="S33" s="33">
        <f t="shared" si="3"/>
        <v>8.588235294117647</v>
      </c>
      <c r="T33" s="33">
        <f t="shared" si="4"/>
        <v>5.571428571428571</v>
      </c>
      <c r="U33" s="33">
        <f t="shared" si="5"/>
        <v>2.5714285714285716</v>
      </c>
      <c r="V33" s="34">
        <f t="shared" si="6"/>
        <v>10.571428571428571</v>
      </c>
      <c r="W33" s="35">
        <f t="shared" si="7"/>
        <v>8.01639344262295</v>
      </c>
      <c r="X33" s="33">
        <v>1.4262295081967213</v>
      </c>
      <c r="Y33" s="34">
        <v>4.459016393442623</v>
      </c>
      <c r="Z33" s="36">
        <v>7.102683287555462</v>
      </c>
      <c r="AA33" s="37">
        <v>0.6178990081154193</v>
      </c>
      <c r="AB33" s="38">
        <v>3.73440134907251</v>
      </c>
      <c r="AC33" s="10"/>
      <c r="AF33" s="10"/>
    </row>
    <row r="34" spans="1:32" s="77" customFormat="1" ht="13.5" customHeight="1">
      <c r="A34" s="341"/>
      <c r="B34" s="25" t="s">
        <v>15</v>
      </c>
      <c r="C34" s="78">
        <v>45</v>
      </c>
      <c r="D34" s="79">
        <v>129</v>
      </c>
      <c r="E34" s="79">
        <v>127</v>
      </c>
      <c r="F34" s="79">
        <v>113</v>
      </c>
      <c r="G34" s="79">
        <v>60</v>
      </c>
      <c r="H34" s="79">
        <v>21</v>
      </c>
      <c r="I34" s="80">
        <v>44</v>
      </c>
      <c r="J34" s="26">
        <f t="shared" si="8"/>
        <v>539</v>
      </c>
      <c r="K34" s="79">
        <v>173</v>
      </c>
      <c r="L34" s="80">
        <v>242</v>
      </c>
      <c r="M34" s="29">
        <v>29372</v>
      </c>
      <c r="N34" s="30">
        <v>3819</v>
      </c>
      <c r="O34" s="31">
        <v>14566</v>
      </c>
      <c r="P34" s="32">
        <f t="shared" si="0"/>
        <v>9</v>
      </c>
      <c r="Q34" s="33">
        <f t="shared" si="1"/>
        <v>12.9</v>
      </c>
      <c r="R34" s="33">
        <f t="shared" si="2"/>
        <v>15.875</v>
      </c>
      <c r="S34" s="33">
        <f t="shared" si="3"/>
        <v>6.647058823529412</v>
      </c>
      <c r="T34" s="33">
        <f t="shared" si="4"/>
        <v>8.571428571428571</v>
      </c>
      <c r="U34" s="33">
        <f t="shared" si="5"/>
        <v>3</v>
      </c>
      <c r="V34" s="34">
        <f t="shared" si="6"/>
        <v>6.285714285714286</v>
      </c>
      <c r="W34" s="35">
        <f t="shared" si="7"/>
        <v>8.836065573770492</v>
      </c>
      <c r="X34" s="33">
        <v>2.8360655737704916</v>
      </c>
      <c r="Y34" s="34">
        <v>3.9672131147540983</v>
      </c>
      <c r="Z34" s="36">
        <v>6.22420004238186</v>
      </c>
      <c r="AA34" s="37">
        <v>0.8634411033235361</v>
      </c>
      <c r="AB34" s="38">
        <v>3.07169970476592</v>
      </c>
      <c r="AC34" s="10"/>
      <c r="AF34" s="10"/>
    </row>
    <row r="35" spans="1:32" s="77" customFormat="1" ht="13.5" customHeight="1">
      <c r="A35" s="349"/>
      <c r="B35" s="25" t="s">
        <v>16</v>
      </c>
      <c r="C35" s="78">
        <v>52</v>
      </c>
      <c r="D35" s="79">
        <v>162</v>
      </c>
      <c r="E35" s="79">
        <v>145</v>
      </c>
      <c r="F35" s="79">
        <v>120</v>
      </c>
      <c r="G35" s="79">
        <v>43</v>
      </c>
      <c r="H35" s="79">
        <v>13</v>
      </c>
      <c r="I35" s="80">
        <v>59</v>
      </c>
      <c r="J35" s="26">
        <f t="shared" si="8"/>
        <v>594</v>
      </c>
      <c r="K35" s="79">
        <v>296</v>
      </c>
      <c r="L35" s="80">
        <v>204</v>
      </c>
      <c r="M35" s="29">
        <v>25487</v>
      </c>
      <c r="N35" s="30">
        <v>5101</v>
      </c>
      <c r="O35" s="31">
        <v>11367</v>
      </c>
      <c r="P35" s="32">
        <f t="shared" si="0"/>
        <v>10.4</v>
      </c>
      <c r="Q35" s="33">
        <f t="shared" si="1"/>
        <v>16.2</v>
      </c>
      <c r="R35" s="33">
        <f t="shared" si="2"/>
        <v>18.125</v>
      </c>
      <c r="S35" s="33">
        <f t="shared" si="3"/>
        <v>7.0588235294117645</v>
      </c>
      <c r="T35" s="33">
        <f t="shared" si="4"/>
        <v>6.142857142857143</v>
      </c>
      <c r="U35" s="33">
        <f t="shared" si="5"/>
        <v>1.8571428571428572</v>
      </c>
      <c r="V35" s="34">
        <f t="shared" si="6"/>
        <v>8.428571428571429</v>
      </c>
      <c r="W35" s="35">
        <f t="shared" si="7"/>
        <v>9.737704918032787</v>
      </c>
      <c r="X35" s="33">
        <v>4.852459016393443</v>
      </c>
      <c r="Y35" s="34">
        <v>3.3442622950819674</v>
      </c>
      <c r="Z35" s="36">
        <v>5.531032986111111</v>
      </c>
      <c r="AA35" s="37">
        <v>1.1561650045330916</v>
      </c>
      <c r="AB35" s="38">
        <v>2.39962001266624</v>
      </c>
      <c r="AC35" s="10"/>
      <c r="AF35" s="10"/>
    </row>
    <row r="36" spans="1:32" s="77" customFormat="1" ht="13.5" customHeight="1">
      <c r="A36" s="340">
        <v>5</v>
      </c>
      <c r="B36" s="84" t="s">
        <v>17</v>
      </c>
      <c r="C36" s="85">
        <v>36</v>
      </c>
      <c r="D36" s="86">
        <v>34</v>
      </c>
      <c r="E36" s="86">
        <v>58</v>
      </c>
      <c r="F36" s="86">
        <v>29</v>
      </c>
      <c r="G36" s="86">
        <v>7</v>
      </c>
      <c r="H36" s="86">
        <v>4</v>
      </c>
      <c r="I36" s="87">
        <v>47</v>
      </c>
      <c r="J36" s="218">
        <f t="shared" si="8"/>
        <v>215</v>
      </c>
      <c r="K36" s="86">
        <v>232</v>
      </c>
      <c r="L36" s="87">
        <v>55</v>
      </c>
      <c r="M36" s="66">
        <v>11883</v>
      </c>
      <c r="N36" s="67">
        <v>4111</v>
      </c>
      <c r="O36" s="69">
        <v>4817</v>
      </c>
      <c r="P36" s="88">
        <f t="shared" si="0"/>
        <v>7.2</v>
      </c>
      <c r="Q36" s="89">
        <f t="shared" si="1"/>
        <v>3.4</v>
      </c>
      <c r="R36" s="89">
        <f t="shared" si="2"/>
        <v>7.25</v>
      </c>
      <c r="S36" s="89">
        <f t="shared" si="3"/>
        <v>1.7058823529411764</v>
      </c>
      <c r="T36" s="89">
        <f t="shared" si="4"/>
        <v>1</v>
      </c>
      <c r="U36" s="89">
        <f t="shared" si="5"/>
        <v>0.5714285714285714</v>
      </c>
      <c r="V36" s="90">
        <f t="shared" si="6"/>
        <v>6.714285714285714</v>
      </c>
      <c r="W36" s="91">
        <f t="shared" si="7"/>
        <v>3.5245901639344264</v>
      </c>
      <c r="X36" s="89">
        <v>3.80327868852459</v>
      </c>
      <c r="Y36" s="90">
        <v>0.9016393442622951</v>
      </c>
      <c r="Z36" s="73">
        <v>2.573191857947163</v>
      </c>
      <c r="AA36" s="58">
        <v>0.9370868475039891</v>
      </c>
      <c r="AB36" s="59">
        <v>1.01624472573839</v>
      </c>
      <c r="AC36" s="10"/>
      <c r="AF36" s="10"/>
    </row>
    <row r="37" spans="1:32" s="77" customFormat="1" ht="13.5" customHeight="1">
      <c r="A37" s="341"/>
      <c r="B37" s="25" t="s">
        <v>18</v>
      </c>
      <c r="C37" s="78">
        <v>1</v>
      </c>
      <c r="D37" s="79">
        <v>41</v>
      </c>
      <c r="E37" s="79">
        <v>30</v>
      </c>
      <c r="F37" s="79">
        <v>23</v>
      </c>
      <c r="G37" s="79">
        <v>6</v>
      </c>
      <c r="H37" s="79">
        <v>6</v>
      </c>
      <c r="I37" s="80">
        <v>13</v>
      </c>
      <c r="J37" s="26">
        <f t="shared" si="8"/>
        <v>120</v>
      </c>
      <c r="K37" s="79">
        <v>179</v>
      </c>
      <c r="L37" s="80">
        <v>19</v>
      </c>
      <c r="M37" s="29">
        <v>7372</v>
      </c>
      <c r="N37" s="30">
        <v>2662</v>
      </c>
      <c r="O37" s="31">
        <v>3031</v>
      </c>
      <c r="P37" s="32">
        <f t="shared" si="0"/>
        <v>0.2</v>
      </c>
      <c r="Q37" s="33">
        <f t="shared" si="1"/>
        <v>4.1</v>
      </c>
      <c r="R37" s="33">
        <f t="shared" si="2"/>
        <v>3.75</v>
      </c>
      <c r="S37" s="33">
        <f t="shared" si="3"/>
        <v>1.3529411764705883</v>
      </c>
      <c r="T37" s="33">
        <f t="shared" si="4"/>
        <v>0.8571428571428571</v>
      </c>
      <c r="U37" s="33">
        <f t="shared" si="5"/>
        <v>0.8571428571428571</v>
      </c>
      <c r="V37" s="34">
        <f t="shared" si="6"/>
        <v>1.8571428571428572</v>
      </c>
      <c r="W37" s="35">
        <f t="shared" si="7"/>
        <v>1.9672131147540983</v>
      </c>
      <c r="X37" s="33">
        <v>2.9344262295081966</v>
      </c>
      <c r="Y37" s="34">
        <v>0.3114754098360656</v>
      </c>
      <c r="Z37" s="36">
        <v>1.5812955812955813</v>
      </c>
      <c r="AA37" s="37">
        <v>0.6025350837483024</v>
      </c>
      <c r="AB37" s="38">
        <v>0.639047016656125</v>
      </c>
      <c r="AC37" s="10"/>
      <c r="AF37" s="10"/>
    </row>
    <row r="38" spans="1:32" s="77" customFormat="1" ht="13.5" customHeight="1">
      <c r="A38" s="341"/>
      <c r="B38" s="25" t="s">
        <v>19</v>
      </c>
      <c r="C38" s="78">
        <v>4</v>
      </c>
      <c r="D38" s="79">
        <v>10</v>
      </c>
      <c r="E38" s="79">
        <v>27</v>
      </c>
      <c r="F38" s="79">
        <v>26</v>
      </c>
      <c r="G38" s="79">
        <v>8</v>
      </c>
      <c r="H38" s="79">
        <v>20</v>
      </c>
      <c r="I38" s="80">
        <v>4</v>
      </c>
      <c r="J38" s="26">
        <f t="shared" si="8"/>
        <v>99</v>
      </c>
      <c r="K38" s="79">
        <v>177</v>
      </c>
      <c r="L38" s="80">
        <v>52</v>
      </c>
      <c r="M38" s="29">
        <v>5559</v>
      </c>
      <c r="N38" s="30">
        <v>3836</v>
      </c>
      <c r="O38" s="31">
        <v>3243</v>
      </c>
      <c r="P38" s="32">
        <f t="shared" si="0"/>
        <v>0.8</v>
      </c>
      <c r="Q38" s="33">
        <f t="shared" si="1"/>
        <v>1</v>
      </c>
      <c r="R38" s="33">
        <f t="shared" si="2"/>
        <v>3.375</v>
      </c>
      <c r="S38" s="33">
        <f t="shared" si="3"/>
        <v>1.5294117647058822</v>
      </c>
      <c r="T38" s="33">
        <f t="shared" si="4"/>
        <v>1.1428571428571428</v>
      </c>
      <c r="U38" s="33">
        <f t="shared" si="5"/>
        <v>2.857142857142857</v>
      </c>
      <c r="V38" s="34">
        <f t="shared" si="6"/>
        <v>0.5714285714285714</v>
      </c>
      <c r="W38" s="35">
        <f t="shared" si="7"/>
        <v>1.6229508196721312</v>
      </c>
      <c r="X38" s="33">
        <v>2.901639344262295</v>
      </c>
      <c r="Y38" s="34">
        <v>0.8524590163934426</v>
      </c>
      <c r="Z38" s="36">
        <v>1.1952268329391529</v>
      </c>
      <c r="AA38" s="37">
        <v>0.8668926553672316</v>
      </c>
      <c r="AB38" s="38">
        <v>0.683600337268128</v>
      </c>
      <c r="AC38" s="10"/>
      <c r="AF38" s="10"/>
    </row>
    <row r="39" spans="1:32" s="77" customFormat="1" ht="13.5" customHeight="1">
      <c r="A39" s="341"/>
      <c r="B39" s="25" t="s">
        <v>20</v>
      </c>
      <c r="C39" s="78">
        <v>6</v>
      </c>
      <c r="D39" s="79">
        <v>6</v>
      </c>
      <c r="E39" s="79">
        <v>10</v>
      </c>
      <c r="F39" s="79">
        <v>38</v>
      </c>
      <c r="G39" s="79">
        <v>11</v>
      </c>
      <c r="H39" s="79">
        <v>7</v>
      </c>
      <c r="I39" s="80">
        <v>0</v>
      </c>
      <c r="J39" s="26">
        <f t="shared" si="8"/>
        <v>78</v>
      </c>
      <c r="K39" s="79">
        <v>195</v>
      </c>
      <c r="L39" s="80">
        <v>26</v>
      </c>
      <c r="M39" s="29">
        <v>3828</v>
      </c>
      <c r="N39" s="30">
        <v>4413</v>
      </c>
      <c r="O39" s="31">
        <v>2179</v>
      </c>
      <c r="P39" s="32">
        <f t="shared" si="0"/>
        <v>1.2</v>
      </c>
      <c r="Q39" s="33">
        <f t="shared" si="1"/>
        <v>0.6</v>
      </c>
      <c r="R39" s="33">
        <f t="shared" si="2"/>
        <v>1.25</v>
      </c>
      <c r="S39" s="33">
        <f t="shared" si="3"/>
        <v>2.235294117647059</v>
      </c>
      <c r="T39" s="33">
        <f t="shared" si="4"/>
        <v>1.5714285714285714</v>
      </c>
      <c r="U39" s="33">
        <f t="shared" si="5"/>
        <v>1</v>
      </c>
      <c r="V39" s="34">
        <f t="shared" si="6"/>
        <v>0</v>
      </c>
      <c r="W39" s="35">
        <f t="shared" si="7"/>
        <v>1.278688524590164</v>
      </c>
      <c r="X39" s="33">
        <v>3.19672131147541</v>
      </c>
      <c r="Y39" s="34">
        <v>0.4262295081967213</v>
      </c>
      <c r="Z39" s="36">
        <v>0.826068191627104</v>
      </c>
      <c r="AA39" s="37">
        <v>0.9936951137131277</v>
      </c>
      <c r="AB39" s="38">
        <v>0.459413873076112</v>
      </c>
      <c r="AC39" s="10"/>
      <c r="AF39" s="10"/>
    </row>
    <row r="40" spans="1:32" s="77" customFormat="1" ht="13.5" customHeight="1">
      <c r="A40" s="341"/>
      <c r="B40" s="25" t="s">
        <v>21</v>
      </c>
      <c r="C40" s="78">
        <v>2</v>
      </c>
      <c r="D40" s="79">
        <v>2</v>
      </c>
      <c r="E40" s="79">
        <v>14</v>
      </c>
      <c r="F40" s="79">
        <v>22</v>
      </c>
      <c r="G40" s="79">
        <v>10</v>
      </c>
      <c r="H40" s="79">
        <v>3</v>
      </c>
      <c r="I40" s="80">
        <v>0</v>
      </c>
      <c r="J40" s="26">
        <f t="shared" si="8"/>
        <v>53</v>
      </c>
      <c r="K40" s="79">
        <v>116</v>
      </c>
      <c r="L40" s="80">
        <v>20</v>
      </c>
      <c r="M40" s="29">
        <v>2663</v>
      </c>
      <c r="N40" s="30">
        <v>4373</v>
      </c>
      <c r="O40" s="31">
        <v>1197</v>
      </c>
      <c r="P40" s="32">
        <f t="shared" si="0"/>
        <v>0.4</v>
      </c>
      <c r="Q40" s="33">
        <f t="shared" si="1"/>
        <v>0.2</v>
      </c>
      <c r="R40" s="33">
        <f t="shared" si="2"/>
        <v>1.75</v>
      </c>
      <c r="S40" s="33">
        <f t="shared" si="3"/>
        <v>1.2941176470588236</v>
      </c>
      <c r="T40" s="33">
        <f t="shared" si="4"/>
        <v>1.4285714285714286</v>
      </c>
      <c r="U40" s="33">
        <f t="shared" si="5"/>
        <v>0.42857142857142855</v>
      </c>
      <c r="V40" s="34">
        <f t="shared" si="6"/>
        <v>0</v>
      </c>
      <c r="W40" s="35">
        <f t="shared" si="7"/>
        <v>0.8688524590163934</v>
      </c>
      <c r="X40" s="33">
        <v>1.901639344262295</v>
      </c>
      <c r="Y40" s="34">
        <v>0.32786885245901637</v>
      </c>
      <c r="Z40" s="36">
        <v>0.5714592274678112</v>
      </c>
      <c r="AA40" s="37">
        <v>0.984023402340234</v>
      </c>
      <c r="AB40" s="38">
        <v>0.252318718381113</v>
      </c>
      <c r="AC40" s="10"/>
      <c r="AF40" s="10"/>
    </row>
    <row r="41" spans="1:32" s="77" customFormat="1" ht="13.5" customHeight="1">
      <c r="A41" s="340">
        <v>6</v>
      </c>
      <c r="B41" s="84" t="s">
        <v>22</v>
      </c>
      <c r="C41" s="85">
        <v>2</v>
      </c>
      <c r="D41" s="86">
        <v>1</v>
      </c>
      <c r="E41" s="86">
        <v>4</v>
      </c>
      <c r="F41" s="86">
        <v>7</v>
      </c>
      <c r="G41" s="86">
        <v>6</v>
      </c>
      <c r="H41" s="86">
        <v>1</v>
      </c>
      <c r="I41" s="87">
        <v>0</v>
      </c>
      <c r="J41" s="218">
        <f t="shared" si="8"/>
        <v>21</v>
      </c>
      <c r="K41" s="86">
        <v>37</v>
      </c>
      <c r="L41" s="87">
        <v>5</v>
      </c>
      <c r="M41" s="66">
        <v>1669</v>
      </c>
      <c r="N41" s="67">
        <v>3642</v>
      </c>
      <c r="O41" s="69">
        <v>647</v>
      </c>
      <c r="P41" s="88">
        <f t="shared" si="0"/>
        <v>0.4</v>
      </c>
      <c r="Q41" s="89">
        <f t="shared" si="1"/>
        <v>0.1</v>
      </c>
      <c r="R41" s="89">
        <f t="shared" si="2"/>
        <v>0.5</v>
      </c>
      <c r="S41" s="89">
        <f t="shared" si="3"/>
        <v>0.4117647058823529</v>
      </c>
      <c r="T41" s="89">
        <f t="shared" si="4"/>
        <v>0.8571428571428571</v>
      </c>
      <c r="U41" s="89">
        <f t="shared" si="5"/>
        <v>0.14285714285714285</v>
      </c>
      <c r="V41" s="90">
        <f t="shared" si="6"/>
        <v>0</v>
      </c>
      <c r="W41" s="91">
        <f t="shared" si="7"/>
        <v>0.3442622950819672</v>
      </c>
      <c r="X41" s="89">
        <v>0.6065573770491803</v>
      </c>
      <c r="Y41" s="90">
        <v>0.08196721311475409</v>
      </c>
      <c r="Z41" s="73">
        <v>0.35838522654069144</v>
      </c>
      <c r="AA41" s="58">
        <v>0.8206399278954484</v>
      </c>
      <c r="AB41" s="59">
        <v>0.136411553868859</v>
      </c>
      <c r="AC41" s="10"/>
      <c r="AF41" s="10"/>
    </row>
    <row r="42" spans="1:32" s="77" customFormat="1" ht="13.5" customHeight="1">
      <c r="A42" s="341"/>
      <c r="B42" s="25" t="s">
        <v>23</v>
      </c>
      <c r="C42" s="78">
        <v>0</v>
      </c>
      <c r="D42" s="79">
        <v>1</v>
      </c>
      <c r="E42" s="79">
        <v>6</v>
      </c>
      <c r="F42" s="79">
        <v>1</v>
      </c>
      <c r="G42" s="79">
        <v>1</v>
      </c>
      <c r="H42" s="79">
        <v>0</v>
      </c>
      <c r="I42" s="80">
        <v>0</v>
      </c>
      <c r="J42" s="26">
        <f t="shared" si="8"/>
        <v>9</v>
      </c>
      <c r="K42" s="79">
        <v>19</v>
      </c>
      <c r="L42" s="80">
        <v>4</v>
      </c>
      <c r="M42" s="29">
        <v>1045</v>
      </c>
      <c r="N42" s="30">
        <v>3588</v>
      </c>
      <c r="O42" s="31">
        <v>356</v>
      </c>
      <c r="P42" s="32">
        <f t="shared" si="0"/>
        <v>0</v>
      </c>
      <c r="Q42" s="33">
        <f t="shared" si="1"/>
        <v>0.1</v>
      </c>
      <c r="R42" s="33">
        <f t="shared" si="2"/>
        <v>0.75</v>
      </c>
      <c r="S42" s="33">
        <f t="shared" si="3"/>
        <v>0.058823529411764705</v>
      </c>
      <c r="T42" s="33">
        <f t="shared" si="4"/>
        <v>0.14285714285714285</v>
      </c>
      <c r="U42" s="33">
        <f t="shared" si="5"/>
        <v>0</v>
      </c>
      <c r="V42" s="34">
        <f t="shared" si="6"/>
        <v>0</v>
      </c>
      <c r="W42" s="35">
        <f t="shared" si="7"/>
        <v>0.14754098360655737</v>
      </c>
      <c r="X42" s="33">
        <v>0.3114754098360656</v>
      </c>
      <c r="Y42" s="34">
        <v>0.06557377049180328</v>
      </c>
      <c r="Z42" s="36">
        <v>0.22502153316106804</v>
      </c>
      <c r="AA42" s="37">
        <v>0.8099322799097065</v>
      </c>
      <c r="AB42" s="38">
        <v>0.0750738085196119</v>
      </c>
      <c r="AC42" s="10"/>
      <c r="AF42" s="10"/>
    </row>
    <row r="43" spans="1:32" s="77" customFormat="1" ht="13.5" customHeight="1">
      <c r="A43" s="341"/>
      <c r="B43" s="25" t="s">
        <v>24</v>
      </c>
      <c r="C43" s="78">
        <v>0</v>
      </c>
      <c r="D43" s="79">
        <v>0</v>
      </c>
      <c r="E43" s="79">
        <v>2</v>
      </c>
      <c r="F43" s="79">
        <v>15</v>
      </c>
      <c r="G43" s="79">
        <v>0</v>
      </c>
      <c r="H43" s="79">
        <v>1</v>
      </c>
      <c r="I43" s="80">
        <v>0</v>
      </c>
      <c r="J43" s="26">
        <f t="shared" si="8"/>
        <v>18</v>
      </c>
      <c r="K43" s="79">
        <v>31</v>
      </c>
      <c r="L43" s="80">
        <v>4</v>
      </c>
      <c r="M43" s="29">
        <v>922</v>
      </c>
      <c r="N43" s="30">
        <v>2878</v>
      </c>
      <c r="O43" s="31">
        <v>328</v>
      </c>
      <c r="P43" s="32">
        <f t="shared" si="0"/>
        <v>0</v>
      </c>
      <c r="Q43" s="33">
        <f t="shared" si="1"/>
        <v>0</v>
      </c>
      <c r="R43" s="33">
        <f t="shared" si="2"/>
        <v>0.25</v>
      </c>
      <c r="S43" s="33">
        <f t="shared" si="3"/>
        <v>0.8823529411764706</v>
      </c>
      <c r="T43" s="33">
        <f t="shared" si="4"/>
        <v>0</v>
      </c>
      <c r="U43" s="33">
        <f t="shared" si="5"/>
        <v>0.14285714285714285</v>
      </c>
      <c r="V43" s="34">
        <f t="shared" si="6"/>
        <v>0</v>
      </c>
      <c r="W43" s="35">
        <f t="shared" si="7"/>
        <v>0.29508196721311475</v>
      </c>
      <c r="X43" s="33">
        <v>0.5081967213114754</v>
      </c>
      <c r="Y43" s="34">
        <v>0.06557377049180328</v>
      </c>
      <c r="Z43" s="36">
        <v>0.1986212839293408</v>
      </c>
      <c r="AA43" s="37">
        <v>0.6498080830887334</v>
      </c>
      <c r="AB43" s="38">
        <v>0.0691545435378452</v>
      </c>
      <c r="AC43" s="10"/>
      <c r="AF43" s="10"/>
    </row>
    <row r="44" spans="1:32" s="77" customFormat="1" ht="13.5" customHeight="1">
      <c r="A44" s="349"/>
      <c r="B44" s="39" t="s">
        <v>25</v>
      </c>
      <c r="C44" s="81">
        <v>0</v>
      </c>
      <c r="D44" s="82">
        <v>0</v>
      </c>
      <c r="E44" s="82">
        <v>0</v>
      </c>
      <c r="F44" s="82">
        <v>2</v>
      </c>
      <c r="G44" s="82">
        <v>0</v>
      </c>
      <c r="H44" s="82">
        <v>0</v>
      </c>
      <c r="I44" s="83">
        <v>0</v>
      </c>
      <c r="J44" s="40">
        <f t="shared" si="8"/>
        <v>2</v>
      </c>
      <c r="K44" s="82">
        <v>25</v>
      </c>
      <c r="L44" s="83">
        <v>2</v>
      </c>
      <c r="M44" s="43">
        <v>869</v>
      </c>
      <c r="N44" s="44">
        <v>2157</v>
      </c>
      <c r="O44" s="45">
        <v>332</v>
      </c>
      <c r="P44" s="46">
        <f t="shared" si="0"/>
        <v>0</v>
      </c>
      <c r="Q44" s="47">
        <f t="shared" si="1"/>
        <v>0</v>
      </c>
      <c r="R44" s="47">
        <f t="shared" si="2"/>
        <v>0</v>
      </c>
      <c r="S44" s="47">
        <f t="shared" si="3"/>
        <v>0.11764705882352941</v>
      </c>
      <c r="T44" s="47">
        <f t="shared" si="4"/>
        <v>0</v>
      </c>
      <c r="U44" s="47">
        <f t="shared" si="5"/>
        <v>0</v>
      </c>
      <c r="V44" s="48">
        <f t="shared" si="6"/>
        <v>0</v>
      </c>
      <c r="W44" s="49">
        <f t="shared" si="7"/>
        <v>0.03278688524590164</v>
      </c>
      <c r="X44" s="47">
        <v>0.4098360655737705</v>
      </c>
      <c r="Y44" s="48">
        <v>0.03278688524590164</v>
      </c>
      <c r="Z44" s="50">
        <v>0.18700236711857113</v>
      </c>
      <c r="AA44" s="51">
        <v>0.48723740682177547</v>
      </c>
      <c r="AB44" s="52">
        <v>0.0700274203754482</v>
      </c>
      <c r="AC44" s="10"/>
      <c r="AF44" s="10"/>
    </row>
    <row r="45" spans="1:32" s="77" customFormat="1" ht="13.5" customHeight="1">
      <c r="A45" s="340">
        <v>7</v>
      </c>
      <c r="B45" s="84" t="s">
        <v>26</v>
      </c>
      <c r="C45" s="85">
        <v>0</v>
      </c>
      <c r="D45" s="86">
        <v>0</v>
      </c>
      <c r="E45" s="86">
        <v>0</v>
      </c>
      <c r="F45" s="86">
        <v>6</v>
      </c>
      <c r="G45" s="86">
        <v>0</v>
      </c>
      <c r="H45" s="86">
        <v>0</v>
      </c>
      <c r="I45" s="87">
        <v>0</v>
      </c>
      <c r="J45" s="218">
        <f t="shared" si="8"/>
        <v>6</v>
      </c>
      <c r="K45" s="86">
        <v>25</v>
      </c>
      <c r="L45" s="87">
        <v>2</v>
      </c>
      <c r="M45" s="66">
        <v>839</v>
      </c>
      <c r="N45" s="67">
        <v>1492</v>
      </c>
      <c r="O45" s="69">
        <v>712</v>
      </c>
      <c r="P45" s="88">
        <f t="shared" si="0"/>
        <v>0</v>
      </c>
      <c r="Q45" s="89">
        <f t="shared" si="1"/>
        <v>0</v>
      </c>
      <c r="R45" s="89">
        <f t="shared" si="2"/>
        <v>0</v>
      </c>
      <c r="S45" s="89">
        <f t="shared" si="3"/>
        <v>0.35294117647058826</v>
      </c>
      <c r="T45" s="89">
        <f t="shared" si="4"/>
        <v>0</v>
      </c>
      <c r="U45" s="89">
        <f t="shared" si="5"/>
        <v>0</v>
      </c>
      <c r="V45" s="90">
        <f t="shared" si="6"/>
        <v>0</v>
      </c>
      <c r="W45" s="91">
        <f t="shared" si="7"/>
        <v>0.09836065573770492</v>
      </c>
      <c r="X45" s="89">
        <v>0.4098360655737705</v>
      </c>
      <c r="Y45" s="90">
        <v>0.03278688524590164</v>
      </c>
      <c r="Z45" s="73">
        <v>0.18117037356942345</v>
      </c>
      <c r="AA45" s="58">
        <v>0.3387829246139873</v>
      </c>
      <c r="AB45" s="59">
        <v>0.150179287070238</v>
      </c>
      <c r="AC45" s="10"/>
      <c r="AF45" s="10"/>
    </row>
    <row r="46" spans="1:32" s="77" customFormat="1" ht="13.5" customHeight="1">
      <c r="A46" s="341"/>
      <c r="B46" s="25" t="s">
        <v>27</v>
      </c>
      <c r="C46" s="78">
        <v>0</v>
      </c>
      <c r="D46" s="79">
        <v>0</v>
      </c>
      <c r="E46" s="79">
        <v>0</v>
      </c>
      <c r="F46" s="79">
        <v>8</v>
      </c>
      <c r="G46" s="79">
        <v>0</v>
      </c>
      <c r="H46" s="79">
        <v>0</v>
      </c>
      <c r="I46" s="80">
        <v>0</v>
      </c>
      <c r="J46" s="26">
        <f t="shared" si="8"/>
        <v>8</v>
      </c>
      <c r="K46" s="79">
        <v>21</v>
      </c>
      <c r="L46" s="80">
        <v>0</v>
      </c>
      <c r="M46" s="29">
        <v>977</v>
      </c>
      <c r="N46" s="30">
        <v>1204</v>
      </c>
      <c r="O46" s="31">
        <v>868</v>
      </c>
      <c r="P46" s="32">
        <f t="shared" si="0"/>
        <v>0</v>
      </c>
      <c r="Q46" s="33">
        <f t="shared" si="1"/>
        <v>0</v>
      </c>
      <c r="R46" s="33">
        <f t="shared" si="2"/>
        <v>0</v>
      </c>
      <c r="S46" s="33">
        <f t="shared" si="3"/>
        <v>0.47058823529411764</v>
      </c>
      <c r="T46" s="33">
        <f t="shared" si="4"/>
        <v>0</v>
      </c>
      <c r="U46" s="33">
        <f t="shared" si="5"/>
        <v>0</v>
      </c>
      <c r="V46" s="34">
        <f t="shared" si="6"/>
        <v>0</v>
      </c>
      <c r="W46" s="35">
        <f t="shared" si="7"/>
        <v>0.13114754098360656</v>
      </c>
      <c r="X46" s="33">
        <v>0.3442622950819672</v>
      </c>
      <c r="Y46" s="34">
        <v>0</v>
      </c>
      <c r="Z46" s="36">
        <v>0.2129932417702202</v>
      </c>
      <c r="AA46" s="37">
        <v>0.27501142074006396</v>
      </c>
      <c r="AB46" s="38">
        <v>0.183161004431315</v>
      </c>
      <c r="AC46" s="10"/>
      <c r="AF46" s="10"/>
    </row>
    <row r="47" spans="1:32" s="77" customFormat="1" ht="13.5" customHeight="1">
      <c r="A47" s="341"/>
      <c r="B47" s="25" t="s">
        <v>28</v>
      </c>
      <c r="C47" s="78">
        <v>0</v>
      </c>
      <c r="D47" s="79">
        <v>0</v>
      </c>
      <c r="E47" s="79">
        <v>0</v>
      </c>
      <c r="F47" s="79">
        <v>1</v>
      </c>
      <c r="G47" s="79">
        <v>0</v>
      </c>
      <c r="H47" s="79">
        <v>0</v>
      </c>
      <c r="I47" s="80">
        <v>0</v>
      </c>
      <c r="J47" s="26">
        <f t="shared" si="8"/>
        <v>1</v>
      </c>
      <c r="K47" s="79">
        <v>3</v>
      </c>
      <c r="L47" s="80">
        <v>0</v>
      </c>
      <c r="M47" s="29">
        <v>815</v>
      </c>
      <c r="N47" s="30">
        <v>716</v>
      </c>
      <c r="O47" s="31">
        <v>810</v>
      </c>
      <c r="P47" s="32">
        <f t="shared" si="0"/>
        <v>0</v>
      </c>
      <c r="Q47" s="33">
        <f t="shared" si="1"/>
        <v>0</v>
      </c>
      <c r="R47" s="33">
        <f t="shared" si="2"/>
        <v>0</v>
      </c>
      <c r="S47" s="33">
        <f t="shared" si="3"/>
        <v>0.058823529411764705</v>
      </c>
      <c r="T47" s="33">
        <f t="shared" si="4"/>
        <v>0</v>
      </c>
      <c r="U47" s="33">
        <f t="shared" si="5"/>
        <v>0</v>
      </c>
      <c r="V47" s="34">
        <f t="shared" si="6"/>
        <v>0</v>
      </c>
      <c r="W47" s="35">
        <f t="shared" si="7"/>
        <v>0.01639344262295082</v>
      </c>
      <c r="X47" s="33">
        <v>0.04918032786885246</v>
      </c>
      <c r="Y47" s="34">
        <v>0</v>
      </c>
      <c r="Z47" s="36">
        <v>0.17621621621621622</v>
      </c>
      <c r="AA47" s="37">
        <v>0.16261639791051555</v>
      </c>
      <c r="AB47" s="38">
        <v>0.170777988614801</v>
      </c>
      <c r="AC47" s="10"/>
      <c r="AF47" s="10"/>
    </row>
    <row r="48" spans="1:32" s="77" customFormat="1" ht="13.5" customHeight="1">
      <c r="A48" s="349"/>
      <c r="B48" s="39" t="s">
        <v>29</v>
      </c>
      <c r="C48" s="81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3">
        <v>0</v>
      </c>
      <c r="J48" s="40">
        <f t="shared" si="8"/>
        <v>0</v>
      </c>
      <c r="K48" s="82">
        <v>5</v>
      </c>
      <c r="L48" s="83">
        <v>0</v>
      </c>
      <c r="M48" s="43">
        <v>808</v>
      </c>
      <c r="N48" s="44">
        <v>465</v>
      </c>
      <c r="O48" s="45">
        <v>560</v>
      </c>
      <c r="P48" s="46">
        <f t="shared" si="0"/>
        <v>0</v>
      </c>
      <c r="Q48" s="47">
        <f t="shared" si="1"/>
        <v>0</v>
      </c>
      <c r="R48" s="47">
        <f t="shared" si="2"/>
        <v>0</v>
      </c>
      <c r="S48" s="47">
        <f t="shared" si="3"/>
        <v>0</v>
      </c>
      <c r="T48" s="47">
        <f t="shared" si="4"/>
        <v>0</v>
      </c>
      <c r="U48" s="47">
        <f t="shared" si="5"/>
        <v>0</v>
      </c>
      <c r="V48" s="48">
        <f t="shared" si="6"/>
        <v>0</v>
      </c>
      <c r="W48" s="49">
        <f t="shared" si="7"/>
        <v>0</v>
      </c>
      <c r="X48" s="47">
        <v>0.08196721311475409</v>
      </c>
      <c r="Y48" s="48">
        <v>0</v>
      </c>
      <c r="Z48" s="50">
        <v>0.17436340094950367</v>
      </c>
      <c r="AA48" s="51">
        <v>0.10551395507147719</v>
      </c>
      <c r="AB48" s="52">
        <v>0.118068732869492</v>
      </c>
      <c r="AC48" s="10"/>
      <c r="AF48" s="10"/>
    </row>
    <row r="49" spans="1:32" s="77" customFormat="1" ht="13.5" customHeight="1">
      <c r="A49" s="340">
        <v>8</v>
      </c>
      <c r="B49" s="25" t="s">
        <v>30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f t="shared" si="8"/>
        <v>0</v>
      </c>
      <c r="K49" s="79">
        <v>3</v>
      </c>
      <c r="L49" s="80">
        <v>0</v>
      </c>
      <c r="M49" s="29">
        <v>533</v>
      </c>
      <c r="N49" s="30">
        <v>198</v>
      </c>
      <c r="O49" s="31">
        <v>321</v>
      </c>
      <c r="P49" s="32">
        <f t="shared" si="0"/>
        <v>0</v>
      </c>
      <c r="Q49" s="33">
        <f t="shared" si="1"/>
        <v>0</v>
      </c>
      <c r="R49" s="33">
        <f t="shared" si="2"/>
        <v>0</v>
      </c>
      <c r="S49" s="33">
        <f t="shared" si="3"/>
        <v>0</v>
      </c>
      <c r="T49" s="33">
        <f t="shared" si="4"/>
        <v>0</v>
      </c>
      <c r="U49" s="33">
        <f t="shared" si="5"/>
        <v>0</v>
      </c>
      <c r="V49" s="34">
        <f t="shared" si="6"/>
        <v>0</v>
      </c>
      <c r="W49" s="35">
        <f t="shared" si="7"/>
        <v>0</v>
      </c>
      <c r="X49" s="33">
        <v>0.04918032786885246</v>
      </c>
      <c r="Y49" s="34">
        <v>0</v>
      </c>
      <c r="Z49" s="36">
        <v>0.11511879049676026</v>
      </c>
      <c r="AA49" s="37">
        <v>0.04505119453924915</v>
      </c>
      <c r="AB49" s="38">
        <v>0.0676644182124789</v>
      </c>
      <c r="AC49" s="10"/>
      <c r="AF49" s="10"/>
    </row>
    <row r="50" spans="1:32" s="77" customFormat="1" ht="13.5" customHeight="1">
      <c r="A50" s="341"/>
      <c r="B50" s="25" t="s">
        <v>31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f t="shared" si="8"/>
        <v>0</v>
      </c>
      <c r="K50" s="79">
        <v>3</v>
      </c>
      <c r="L50" s="80">
        <v>0</v>
      </c>
      <c r="M50" s="29">
        <v>341</v>
      </c>
      <c r="N50" s="30">
        <v>98</v>
      </c>
      <c r="O50" s="31">
        <v>235</v>
      </c>
      <c r="P50" s="32">
        <f t="shared" si="0"/>
        <v>0</v>
      </c>
      <c r="Q50" s="33">
        <f t="shared" si="1"/>
        <v>0</v>
      </c>
      <c r="R50" s="33">
        <f t="shared" si="2"/>
        <v>0</v>
      </c>
      <c r="S50" s="33">
        <f t="shared" si="3"/>
        <v>0</v>
      </c>
      <c r="T50" s="33">
        <f t="shared" si="4"/>
        <v>0</v>
      </c>
      <c r="U50" s="33">
        <f t="shared" si="5"/>
        <v>0</v>
      </c>
      <c r="V50" s="34">
        <f t="shared" si="6"/>
        <v>0</v>
      </c>
      <c r="W50" s="35">
        <f t="shared" si="7"/>
        <v>0</v>
      </c>
      <c r="X50" s="33">
        <v>0.04918032786885246</v>
      </c>
      <c r="Y50" s="34">
        <v>0</v>
      </c>
      <c r="Z50" s="36">
        <v>0.07943163289075239</v>
      </c>
      <c r="AA50" s="37">
        <v>0.023031727379553467</v>
      </c>
      <c r="AB50" s="38">
        <v>0.05</v>
      </c>
      <c r="AC50" s="10"/>
      <c r="AF50" s="10"/>
    </row>
    <row r="51" spans="1:32" s="77" customFormat="1" ht="13.5" customHeight="1">
      <c r="A51" s="341"/>
      <c r="B51" s="25" t="s">
        <v>32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f t="shared" si="8"/>
        <v>0</v>
      </c>
      <c r="K51" s="79">
        <v>0</v>
      </c>
      <c r="L51" s="80">
        <v>0</v>
      </c>
      <c r="M51" s="29">
        <v>332</v>
      </c>
      <c r="N51" s="30">
        <v>48</v>
      </c>
      <c r="O51" s="31">
        <v>143</v>
      </c>
      <c r="P51" s="32">
        <f t="shared" si="0"/>
        <v>0</v>
      </c>
      <c r="Q51" s="33">
        <f t="shared" si="1"/>
        <v>0</v>
      </c>
      <c r="R51" s="33">
        <f t="shared" si="2"/>
        <v>0</v>
      </c>
      <c r="S51" s="33">
        <f t="shared" si="3"/>
        <v>0</v>
      </c>
      <c r="T51" s="33">
        <f t="shared" si="4"/>
        <v>0</v>
      </c>
      <c r="U51" s="33">
        <f t="shared" si="5"/>
        <v>0</v>
      </c>
      <c r="V51" s="34">
        <f t="shared" si="6"/>
        <v>0</v>
      </c>
      <c r="W51" s="35">
        <f t="shared" si="7"/>
        <v>0</v>
      </c>
      <c r="X51" s="33">
        <v>0</v>
      </c>
      <c r="Y51" s="34">
        <v>0</v>
      </c>
      <c r="Z51" s="36">
        <v>0.07442277516251962</v>
      </c>
      <c r="AA51" s="37">
        <v>0.01121757419957934</v>
      </c>
      <c r="AB51" s="38">
        <v>0.0304061237507973</v>
      </c>
      <c r="AC51" s="10"/>
      <c r="AF51" s="10"/>
    </row>
    <row r="52" spans="1:32" s="77" customFormat="1" ht="13.5" customHeight="1">
      <c r="A52" s="341"/>
      <c r="B52" s="25" t="s">
        <v>33</v>
      </c>
      <c r="C52" s="78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80">
        <v>0</v>
      </c>
      <c r="J52" s="26">
        <f t="shared" si="8"/>
        <v>0</v>
      </c>
      <c r="K52" s="79">
        <v>0</v>
      </c>
      <c r="L52" s="80">
        <v>0</v>
      </c>
      <c r="M52" s="29">
        <v>302</v>
      </c>
      <c r="N52" s="30">
        <v>55</v>
      </c>
      <c r="O52" s="31">
        <v>101</v>
      </c>
      <c r="P52" s="32">
        <f t="shared" si="0"/>
        <v>0</v>
      </c>
      <c r="Q52" s="33">
        <f t="shared" si="1"/>
        <v>0</v>
      </c>
      <c r="R52" s="33">
        <f t="shared" si="2"/>
        <v>0</v>
      </c>
      <c r="S52" s="33">
        <f t="shared" si="3"/>
        <v>0</v>
      </c>
      <c r="T52" s="33">
        <f t="shared" si="4"/>
        <v>0</v>
      </c>
      <c r="U52" s="33">
        <f t="shared" si="5"/>
        <v>0</v>
      </c>
      <c r="V52" s="34">
        <f t="shared" si="6"/>
        <v>0</v>
      </c>
      <c r="W52" s="35">
        <f t="shared" si="7"/>
        <v>0</v>
      </c>
      <c r="X52" s="33">
        <v>0</v>
      </c>
      <c r="Y52" s="34">
        <v>0</v>
      </c>
      <c r="Z52" s="36">
        <v>0.06578087562622523</v>
      </c>
      <c r="AA52" s="37">
        <v>0.012551346417161114</v>
      </c>
      <c r="AB52" s="38">
        <v>0.0213260135135135</v>
      </c>
      <c r="AC52" s="10"/>
      <c r="AF52" s="10"/>
    </row>
    <row r="53" spans="1:32" s="77" customFormat="1" ht="13.5" customHeight="1">
      <c r="A53" s="349"/>
      <c r="B53" s="39" t="s">
        <v>34</v>
      </c>
      <c r="C53" s="81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3">
        <v>0</v>
      </c>
      <c r="J53" s="40">
        <f t="shared" si="8"/>
        <v>0</v>
      </c>
      <c r="K53" s="82">
        <v>0</v>
      </c>
      <c r="L53" s="83">
        <v>0</v>
      </c>
      <c r="M53" s="43">
        <v>305</v>
      </c>
      <c r="N53" s="44">
        <v>46</v>
      </c>
      <c r="O53" s="45">
        <v>113</v>
      </c>
      <c r="P53" s="46">
        <f t="shared" si="0"/>
        <v>0</v>
      </c>
      <c r="Q53" s="47">
        <f t="shared" si="1"/>
        <v>0</v>
      </c>
      <c r="R53" s="47">
        <f t="shared" si="2"/>
        <v>0</v>
      </c>
      <c r="S53" s="47">
        <f t="shared" si="3"/>
        <v>0</v>
      </c>
      <c r="T53" s="47">
        <f t="shared" si="4"/>
        <v>0</v>
      </c>
      <c r="U53" s="47">
        <f t="shared" si="5"/>
        <v>0</v>
      </c>
      <c r="V53" s="48">
        <f t="shared" si="6"/>
        <v>0</v>
      </c>
      <c r="W53" s="49">
        <f t="shared" si="7"/>
        <v>0</v>
      </c>
      <c r="X53" s="47">
        <v>0</v>
      </c>
      <c r="Y53" s="48">
        <v>0</v>
      </c>
      <c r="Z53" s="50">
        <v>0.06604590731918579</v>
      </c>
      <c r="AA53" s="51">
        <v>0.010447422212128094</v>
      </c>
      <c r="AB53" s="52">
        <v>0.0238497256226255</v>
      </c>
      <c r="AC53" s="10"/>
      <c r="AF53" s="10"/>
    </row>
    <row r="54" spans="1:32" s="77" customFormat="1" ht="13.5" customHeight="1">
      <c r="A54" s="340">
        <v>9</v>
      </c>
      <c r="B54" s="25" t="s">
        <v>35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f t="shared" si="8"/>
        <v>0</v>
      </c>
      <c r="K54" s="79">
        <v>0</v>
      </c>
      <c r="L54" s="80">
        <v>0</v>
      </c>
      <c r="M54" s="29">
        <v>340</v>
      </c>
      <c r="N54" s="30">
        <v>39</v>
      </c>
      <c r="O54" s="31">
        <v>110</v>
      </c>
      <c r="P54" s="32">
        <f t="shared" si="0"/>
        <v>0</v>
      </c>
      <c r="Q54" s="33">
        <f t="shared" si="1"/>
        <v>0</v>
      </c>
      <c r="R54" s="33">
        <f t="shared" si="2"/>
        <v>0</v>
      </c>
      <c r="S54" s="33">
        <f t="shared" si="3"/>
        <v>0</v>
      </c>
      <c r="T54" s="33">
        <f t="shared" si="4"/>
        <v>0</v>
      </c>
      <c r="U54" s="33">
        <f t="shared" si="5"/>
        <v>0</v>
      </c>
      <c r="V54" s="34">
        <f t="shared" si="6"/>
        <v>0</v>
      </c>
      <c r="W54" s="35">
        <f t="shared" si="7"/>
        <v>0</v>
      </c>
      <c r="X54" s="33">
        <v>0</v>
      </c>
      <c r="Y54" s="34">
        <v>0</v>
      </c>
      <c r="Z54" s="36">
        <v>0.073449989198531</v>
      </c>
      <c r="AA54" s="37">
        <v>0.008831521739130434</v>
      </c>
      <c r="AB54" s="38">
        <v>0.0232067510548523</v>
      </c>
      <c r="AC54" s="10"/>
      <c r="AF54" s="10"/>
    </row>
    <row r="55" spans="1:32" s="77" customFormat="1" ht="13.5" customHeight="1">
      <c r="A55" s="341"/>
      <c r="B55" s="25" t="s">
        <v>36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f t="shared" si="8"/>
        <v>0</v>
      </c>
      <c r="K55" s="79">
        <v>0</v>
      </c>
      <c r="L55" s="80">
        <v>0</v>
      </c>
      <c r="M55" s="29">
        <v>469</v>
      </c>
      <c r="N55" s="30">
        <v>36</v>
      </c>
      <c r="O55" s="31">
        <v>190</v>
      </c>
      <c r="P55" s="32">
        <f t="shared" si="0"/>
        <v>0</v>
      </c>
      <c r="Q55" s="33">
        <f t="shared" si="1"/>
        <v>0</v>
      </c>
      <c r="R55" s="33">
        <f t="shared" si="2"/>
        <v>0</v>
      </c>
      <c r="S55" s="33">
        <f t="shared" si="3"/>
        <v>0</v>
      </c>
      <c r="T55" s="33">
        <f t="shared" si="4"/>
        <v>0</v>
      </c>
      <c r="U55" s="33">
        <f t="shared" si="5"/>
        <v>0</v>
      </c>
      <c r="V55" s="34">
        <f t="shared" si="6"/>
        <v>0</v>
      </c>
      <c r="W55" s="35">
        <f t="shared" si="7"/>
        <v>0</v>
      </c>
      <c r="X55" s="33">
        <v>0</v>
      </c>
      <c r="Y55" s="34">
        <v>0</v>
      </c>
      <c r="Z55" s="36">
        <v>0.10231239092495636</v>
      </c>
      <c r="AA55" s="37">
        <v>0.008228571428571429</v>
      </c>
      <c r="AB55" s="38">
        <v>0.0401351922264469</v>
      </c>
      <c r="AC55" s="10"/>
      <c r="AF55" s="10"/>
    </row>
    <row r="56" spans="1:32" s="77" customFormat="1" ht="13.5" customHeight="1">
      <c r="A56" s="341"/>
      <c r="B56" s="25" t="s">
        <v>37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>
        <v>0</v>
      </c>
      <c r="J56" s="26">
        <f t="shared" si="8"/>
        <v>0</v>
      </c>
      <c r="K56" s="79">
        <v>2</v>
      </c>
      <c r="L56" s="80">
        <v>0</v>
      </c>
      <c r="M56" s="29">
        <v>366</v>
      </c>
      <c r="N56" s="30">
        <v>29</v>
      </c>
      <c r="O56" s="31">
        <v>103</v>
      </c>
      <c r="P56" s="32">
        <f t="shared" si="0"/>
        <v>0</v>
      </c>
      <c r="Q56" s="33">
        <f t="shared" si="1"/>
        <v>0</v>
      </c>
      <c r="R56" s="33">
        <f t="shared" si="2"/>
        <v>0</v>
      </c>
      <c r="S56" s="33">
        <f t="shared" si="3"/>
        <v>0</v>
      </c>
      <c r="T56" s="33">
        <f t="shared" si="4"/>
        <v>0</v>
      </c>
      <c r="U56" s="33">
        <f t="shared" si="5"/>
        <v>0</v>
      </c>
      <c r="V56" s="34">
        <f t="shared" si="6"/>
        <v>0</v>
      </c>
      <c r="W56" s="35">
        <f t="shared" si="7"/>
        <v>0</v>
      </c>
      <c r="X56" s="33">
        <v>0.03278688524590164</v>
      </c>
      <c r="Y56" s="34">
        <v>0</v>
      </c>
      <c r="Z56" s="36">
        <v>0.07963446475195822</v>
      </c>
      <c r="AA56" s="37">
        <v>0.006602914389799636</v>
      </c>
      <c r="AB56" s="38">
        <v>0.021762095922248</v>
      </c>
      <c r="AC56" s="10"/>
      <c r="AF56" s="10"/>
    </row>
    <row r="57" spans="1:29" s="77" customFormat="1" ht="13.5" customHeight="1">
      <c r="A57" s="342"/>
      <c r="B57" s="39" t="s">
        <v>38</v>
      </c>
      <c r="C57" s="81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3">
        <v>0</v>
      </c>
      <c r="J57" s="26">
        <f t="shared" si="8"/>
        <v>0</v>
      </c>
      <c r="K57" s="82">
        <v>2</v>
      </c>
      <c r="L57" s="83">
        <v>0</v>
      </c>
      <c r="M57" s="43">
        <v>388</v>
      </c>
      <c r="N57" s="44">
        <v>36</v>
      </c>
      <c r="O57" s="45">
        <v>97</v>
      </c>
      <c r="P57" s="215">
        <f t="shared" si="0"/>
        <v>0</v>
      </c>
      <c r="Q57" s="216">
        <f t="shared" si="1"/>
        <v>0</v>
      </c>
      <c r="R57" s="216">
        <f t="shared" si="2"/>
        <v>0</v>
      </c>
      <c r="S57" s="216">
        <f t="shared" si="3"/>
        <v>0</v>
      </c>
      <c r="T57" s="216">
        <f t="shared" si="4"/>
        <v>0</v>
      </c>
      <c r="U57" s="216">
        <f t="shared" si="5"/>
        <v>0</v>
      </c>
      <c r="V57" s="217">
        <f t="shared" si="6"/>
        <v>0</v>
      </c>
      <c r="W57" s="220">
        <f t="shared" si="7"/>
        <v>0</v>
      </c>
      <c r="X57" s="33">
        <v>0.03278688524590164</v>
      </c>
      <c r="Y57" s="34">
        <v>0</v>
      </c>
      <c r="Z57" s="36">
        <v>0.08401905586834127</v>
      </c>
      <c r="AA57" s="37">
        <v>0.00813927198733891</v>
      </c>
      <c r="AB57" s="38">
        <v>0.0204555040067482</v>
      </c>
      <c r="AC57" s="10"/>
    </row>
    <row r="58" spans="1:28" s="77" customFormat="1" ht="15.75" customHeight="1">
      <c r="A58" s="346" t="s">
        <v>61</v>
      </c>
      <c r="B58" s="347"/>
      <c r="C58" s="92">
        <f>SUM(C5:C57)</f>
        <v>534</v>
      </c>
      <c r="D58" s="93">
        <f aca="true" t="shared" si="9" ref="D58:I58">SUM(D5:D57)</f>
        <v>1249</v>
      </c>
      <c r="E58" s="93">
        <f t="shared" si="9"/>
        <v>1134</v>
      </c>
      <c r="F58" s="93">
        <f t="shared" si="9"/>
        <v>2687</v>
      </c>
      <c r="G58" s="93">
        <f t="shared" si="9"/>
        <v>1008</v>
      </c>
      <c r="H58" s="93">
        <f t="shared" si="9"/>
        <v>718</v>
      </c>
      <c r="I58" s="94">
        <f t="shared" si="9"/>
        <v>1094</v>
      </c>
      <c r="J58" s="219">
        <f>SUM(C58:I58)</f>
        <v>8424</v>
      </c>
      <c r="K58" s="93">
        <v>17542</v>
      </c>
      <c r="L58" s="94">
        <v>18604</v>
      </c>
      <c r="M58" s="95">
        <f>SUM(M5:M57)</f>
        <v>1077287</v>
      </c>
      <c r="N58" s="96">
        <f>SUM(N5:N57)</f>
        <v>956527</v>
      </c>
      <c r="O58" s="97">
        <v>1511249</v>
      </c>
      <c r="P58" s="215">
        <f>C58/5</f>
        <v>106.8</v>
      </c>
      <c r="Q58" s="216">
        <f>SUM(D5:D57)/10</f>
        <v>124.9</v>
      </c>
      <c r="R58" s="216">
        <f t="shared" si="2"/>
        <v>141.75</v>
      </c>
      <c r="S58" s="216">
        <f>SUM(F5:F57)/17</f>
        <v>158.05882352941177</v>
      </c>
      <c r="T58" s="216">
        <f>SUM(G5:G57)/7</f>
        <v>144</v>
      </c>
      <c r="U58" s="216">
        <f>SUM(H5:H57)/7</f>
        <v>102.57142857142857</v>
      </c>
      <c r="V58" s="217">
        <f>SUM(I5:I57)/7</f>
        <v>156.28571428571428</v>
      </c>
      <c r="W58" s="220">
        <f>SUM(W5:W57)</f>
        <v>138.0983606557377</v>
      </c>
      <c r="X58" s="99">
        <v>287.5737704918033</v>
      </c>
      <c r="Y58" s="100">
        <f>SUM(Y5:Y57)</f>
        <v>291.7380737704919</v>
      </c>
      <c r="Z58" s="102">
        <f>SUM(Z5:Z57)</f>
        <v>226.26366435170155</v>
      </c>
      <c r="AA58" s="103">
        <f>SUM(AA5:AA57)</f>
        <v>204.67046256285474</v>
      </c>
      <c r="AB58" s="104">
        <f>SUM(AB5:AB57)</f>
        <v>320.47634924514136</v>
      </c>
    </row>
    <row r="59" spans="13:28" ht="13.5" customHeight="1">
      <c r="M59" s="3"/>
      <c r="P59" s="246" t="s">
        <v>113</v>
      </c>
      <c r="AB59" s="155"/>
    </row>
    <row r="60" spans="15:28" ht="12">
      <c r="O60" s="246"/>
      <c r="AB60" s="155"/>
    </row>
    <row r="65" ht="14.25">
      <c r="AB65" s="245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9:A12"/>
    <mergeCell ref="A5:A8"/>
    <mergeCell ref="A41:A44"/>
    <mergeCell ref="A36:A40"/>
    <mergeCell ref="A54:A57"/>
    <mergeCell ref="Z3:AB3"/>
    <mergeCell ref="A58:B58"/>
    <mergeCell ref="A19:A22"/>
    <mergeCell ref="A23:A26"/>
    <mergeCell ref="A27:A31"/>
    <mergeCell ref="A32:A35"/>
    <mergeCell ref="A45:A48"/>
    <mergeCell ref="A49:A53"/>
    <mergeCell ref="A13:A1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J5:J18" formulaRange="1"/>
    <ignoredError sqref="J5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0</v>
      </c>
      <c r="K5" s="13"/>
      <c r="L5" s="248">
        <v>1</v>
      </c>
      <c r="M5" s="74">
        <v>9</v>
      </c>
      <c r="N5" s="75">
        <v>10</v>
      </c>
      <c r="O5" s="17">
        <v>19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</v>
      </c>
      <c r="Y5" s="250">
        <v>0.02564102564102564</v>
      </c>
      <c r="Z5" s="131">
        <v>0.0030405405405405407</v>
      </c>
      <c r="AA5" s="132">
        <v>0.0032916392363396972</v>
      </c>
      <c r="AB5" s="24">
        <v>0.006229508196721312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aca="true" t="shared" si="5" ref="J6:J56">SUM(C6:I6)</f>
        <v>0</v>
      </c>
      <c r="K6" s="27"/>
      <c r="L6" s="249">
        <v>0</v>
      </c>
      <c r="M6" s="78">
        <v>32</v>
      </c>
      <c r="N6" s="79">
        <v>9</v>
      </c>
      <c r="O6" s="31">
        <v>19</v>
      </c>
      <c r="P6" s="32">
        <f t="shared" si="0"/>
        <v>0</v>
      </c>
      <c r="Q6" s="33">
        <f aca="true" t="shared" si="6" ref="Q6:Q57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7" ref="U6:U57">H6/4</f>
        <v>0</v>
      </c>
      <c r="V6" s="34">
        <f t="shared" si="4"/>
        <v>0</v>
      </c>
      <c r="W6" s="35">
        <f aca="true" t="shared" si="8" ref="W6:W57">J6/37</f>
        <v>0</v>
      </c>
      <c r="X6" s="33">
        <v>0</v>
      </c>
      <c r="Y6" s="56">
        <v>0</v>
      </c>
      <c r="Z6" s="136">
        <v>0.010599536270288175</v>
      </c>
      <c r="AA6" s="137">
        <v>0.0029585798816568047</v>
      </c>
      <c r="AB6" s="38">
        <v>0.006227466404457555</v>
      </c>
    </row>
    <row r="7" spans="1:28" s="119" customFormat="1" ht="13.5" customHeight="1">
      <c r="A7" s="369"/>
      <c r="B7" s="134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5"/>
        <v>0</v>
      </c>
      <c r="K7" s="27"/>
      <c r="L7" s="249">
        <v>0</v>
      </c>
      <c r="M7" s="78">
        <v>46</v>
      </c>
      <c r="N7" s="79">
        <v>26</v>
      </c>
      <c r="O7" s="31">
        <v>27</v>
      </c>
      <c r="P7" s="32">
        <f t="shared" si="0"/>
        <v>0</v>
      </c>
      <c r="Q7" s="33">
        <f t="shared" si="6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7"/>
        <v>0</v>
      </c>
      <c r="V7" s="34">
        <f t="shared" si="4"/>
        <v>0</v>
      </c>
      <c r="W7" s="35">
        <f t="shared" si="8"/>
        <v>0</v>
      </c>
      <c r="X7" s="33">
        <v>0</v>
      </c>
      <c r="Y7" s="56">
        <v>0</v>
      </c>
      <c r="Z7" s="136">
        <v>0.015262110152621102</v>
      </c>
      <c r="AA7" s="137">
        <v>0.008544199802826159</v>
      </c>
      <c r="AB7" s="38">
        <v>0.008840864440078585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5"/>
        <v>0</v>
      </c>
      <c r="K8" s="27"/>
      <c r="L8" s="249">
        <v>0</v>
      </c>
      <c r="M8" s="78">
        <v>41</v>
      </c>
      <c r="N8" s="79">
        <v>12</v>
      </c>
      <c r="O8" s="31">
        <v>25</v>
      </c>
      <c r="P8" s="32">
        <f t="shared" si="0"/>
        <v>0</v>
      </c>
      <c r="Q8" s="33">
        <f t="shared" si="6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7"/>
        <v>0</v>
      </c>
      <c r="V8" s="34">
        <f t="shared" si="4"/>
        <v>0</v>
      </c>
      <c r="W8" s="35">
        <f t="shared" si="8"/>
        <v>0</v>
      </c>
      <c r="X8" s="33">
        <v>0</v>
      </c>
      <c r="Y8" s="56">
        <v>0</v>
      </c>
      <c r="Z8" s="136">
        <v>0.013549239920687376</v>
      </c>
      <c r="AA8" s="137">
        <v>0.003939592908732764</v>
      </c>
      <c r="AB8" s="38">
        <v>0.008185985592665358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4">
        <v>0</v>
      </c>
      <c r="J9" s="218">
        <f t="shared" si="5"/>
        <v>0</v>
      </c>
      <c r="K9" s="253"/>
      <c r="L9" s="255">
        <v>0</v>
      </c>
      <c r="M9" s="85">
        <v>32</v>
      </c>
      <c r="N9" s="86">
        <v>14</v>
      </c>
      <c r="O9" s="69">
        <v>16</v>
      </c>
      <c r="P9" s="88">
        <f t="shared" si="0"/>
        <v>0</v>
      </c>
      <c r="Q9" s="89">
        <f t="shared" si="6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7"/>
        <v>0</v>
      </c>
      <c r="V9" s="90">
        <f t="shared" si="4"/>
        <v>0</v>
      </c>
      <c r="W9" s="91">
        <f t="shared" si="8"/>
        <v>0</v>
      </c>
      <c r="X9" s="89">
        <v>0</v>
      </c>
      <c r="Y9" s="71">
        <v>0</v>
      </c>
      <c r="Z9" s="147">
        <v>0.010599536270288175</v>
      </c>
      <c r="AA9" s="148">
        <v>0.004600722970752547</v>
      </c>
      <c r="AB9" s="59">
        <v>0.005244182235332678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6">
        <f t="shared" si="5"/>
        <v>0</v>
      </c>
      <c r="K10" s="30"/>
      <c r="L10" s="54">
        <v>1</v>
      </c>
      <c r="M10" s="29">
        <v>24</v>
      </c>
      <c r="N10" s="30">
        <v>14</v>
      </c>
      <c r="O10" s="31">
        <v>13</v>
      </c>
      <c r="P10" s="32">
        <f t="shared" si="0"/>
        <v>0</v>
      </c>
      <c r="Q10" s="33">
        <f t="shared" si="6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7"/>
        <v>0</v>
      </c>
      <c r="V10" s="222">
        <f t="shared" si="4"/>
        <v>0</v>
      </c>
      <c r="W10" s="35">
        <f t="shared" si="8"/>
        <v>0</v>
      </c>
      <c r="X10" s="55">
        <v>0</v>
      </c>
      <c r="Y10" s="56">
        <v>0.02564102564102564</v>
      </c>
      <c r="Z10" s="36">
        <v>0.007984031936127744</v>
      </c>
      <c r="AA10" s="37">
        <v>0.004605263157894736</v>
      </c>
      <c r="AB10" s="38">
        <v>0.0042622950819672135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5"/>
        <v>0</v>
      </c>
      <c r="K11" s="30"/>
      <c r="L11" s="54">
        <v>0</v>
      </c>
      <c r="M11" s="29">
        <v>26</v>
      </c>
      <c r="N11" s="30">
        <v>13</v>
      </c>
      <c r="O11" s="31">
        <v>12</v>
      </c>
      <c r="P11" s="32">
        <f t="shared" si="0"/>
        <v>0</v>
      </c>
      <c r="Q11" s="33">
        <f t="shared" si="6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7"/>
        <v>0</v>
      </c>
      <c r="V11" s="222">
        <f t="shared" si="4"/>
        <v>0</v>
      </c>
      <c r="W11" s="35">
        <f t="shared" si="8"/>
        <v>0</v>
      </c>
      <c r="X11" s="55">
        <v>0</v>
      </c>
      <c r="Y11" s="56">
        <v>0</v>
      </c>
      <c r="Z11" s="36">
        <v>0.008609271523178808</v>
      </c>
      <c r="AA11" s="37">
        <v>0.0042763157894736845</v>
      </c>
      <c r="AB11" s="38">
        <v>0.003931847968545216</v>
      </c>
    </row>
    <row r="12" spans="1:28" s="145" customFormat="1" ht="13.5" customHeight="1">
      <c r="A12" s="370"/>
      <c r="B12" s="139" t="s">
        <v>7</v>
      </c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62">
        <v>0</v>
      </c>
      <c r="J12" s="40">
        <f t="shared" si="5"/>
        <v>0</v>
      </c>
      <c r="K12" s="44">
        <v>2</v>
      </c>
      <c r="L12" s="62">
        <v>3</v>
      </c>
      <c r="M12" s="43">
        <v>31</v>
      </c>
      <c r="N12" s="44">
        <v>17</v>
      </c>
      <c r="O12" s="45">
        <v>16</v>
      </c>
      <c r="P12" s="46">
        <f t="shared" si="0"/>
        <v>0</v>
      </c>
      <c r="Q12" s="47">
        <f t="shared" si="6"/>
        <v>0</v>
      </c>
      <c r="R12" s="47">
        <f t="shared" si="1"/>
        <v>0</v>
      </c>
      <c r="S12" s="47">
        <f t="shared" si="2"/>
        <v>0</v>
      </c>
      <c r="T12" s="47">
        <f t="shared" si="3"/>
        <v>0</v>
      </c>
      <c r="U12" s="47">
        <f t="shared" si="7"/>
        <v>0</v>
      </c>
      <c r="V12" s="223">
        <f t="shared" si="4"/>
        <v>0</v>
      </c>
      <c r="W12" s="49">
        <f t="shared" si="8"/>
        <v>0</v>
      </c>
      <c r="X12" s="63">
        <v>0.05405405405405406</v>
      </c>
      <c r="Y12" s="64">
        <v>0.07692307692307693</v>
      </c>
      <c r="Z12" s="50">
        <v>0.010247933884297521</v>
      </c>
      <c r="AA12" s="51">
        <v>0.005592105263157895</v>
      </c>
      <c r="AB12" s="52">
        <v>0.005244182235332678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54">
        <v>0</v>
      </c>
      <c r="J13" s="26">
        <f t="shared" si="5"/>
        <v>0</v>
      </c>
      <c r="K13" s="30"/>
      <c r="L13" s="54">
        <v>0</v>
      </c>
      <c r="M13" s="29">
        <v>28</v>
      </c>
      <c r="N13" s="30">
        <v>27</v>
      </c>
      <c r="O13" s="31">
        <v>9</v>
      </c>
      <c r="P13" s="32">
        <f t="shared" si="0"/>
        <v>0</v>
      </c>
      <c r="Q13" s="33">
        <f t="shared" si="6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7"/>
        <v>0</v>
      </c>
      <c r="V13" s="222">
        <f t="shared" si="4"/>
        <v>0</v>
      </c>
      <c r="W13" s="35">
        <f t="shared" si="8"/>
        <v>0</v>
      </c>
      <c r="X13" s="55">
        <v>0</v>
      </c>
      <c r="Y13" s="56">
        <v>0</v>
      </c>
      <c r="Z13" s="36">
        <v>0.009259259259259259</v>
      </c>
      <c r="AA13" s="37">
        <v>0.008875739644970414</v>
      </c>
      <c r="AB13" s="38">
        <v>0.002948885976408912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54">
        <v>0</v>
      </c>
      <c r="J14" s="26">
        <f t="shared" si="5"/>
        <v>0</v>
      </c>
      <c r="K14" s="30"/>
      <c r="L14" s="54">
        <v>0</v>
      </c>
      <c r="M14" s="29">
        <v>34</v>
      </c>
      <c r="N14" s="30">
        <v>23</v>
      </c>
      <c r="O14" s="31">
        <v>10</v>
      </c>
      <c r="P14" s="32">
        <f t="shared" si="0"/>
        <v>0</v>
      </c>
      <c r="Q14" s="33">
        <f t="shared" si="6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7"/>
        <v>0</v>
      </c>
      <c r="V14" s="34">
        <f t="shared" si="4"/>
        <v>0</v>
      </c>
      <c r="W14" s="35">
        <f t="shared" si="8"/>
        <v>0</v>
      </c>
      <c r="X14" s="55">
        <v>0</v>
      </c>
      <c r="Y14" s="56">
        <v>0</v>
      </c>
      <c r="Z14" s="36">
        <v>0.011232243145028081</v>
      </c>
      <c r="AA14" s="37">
        <v>0.007568279039157618</v>
      </c>
      <c r="AB14" s="38">
        <v>0.00327653997378768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5"/>
        <v>0</v>
      </c>
      <c r="K15" s="30"/>
      <c r="L15" s="54">
        <v>0</v>
      </c>
      <c r="M15" s="29">
        <v>28</v>
      </c>
      <c r="N15" s="30">
        <v>18</v>
      </c>
      <c r="O15" s="31">
        <v>13</v>
      </c>
      <c r="P15" s="32">
        <f t="shared" si="0"/>
        <v>0</v>
      </c>
      <c r="Q15" s="33">
        <f t="shared" si="6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7"/>
        <v>0</v>
      </c>
      <c r="V15" s="34">
        <f t="shared" si="4"/>
        <v>0</v>
      </c>
      <c r="W15" s="35">
        <f t="shared" si="8"/>
        <v>0</v>
      </c>
      <c r="X15" s="55">
        <v>0</v>
      </c>
      <c r="Y15" s="56">
        <v>0</v>
      </c>
      <c r="Z15" s="36">
        <v>0.009265387160820648</v>
      </c>
      <c r="AA15" s="37">
        <v>0.0059210526315789476</v>
      </c>
      <c r="AB15" s="38">
        <v>0.00426649163111257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5"/>
        <v>0</v>
      </c>
      <c r="K16" s="30"/>
      <c r="L16" s="54">
        <v>1</v>
      </c>
      <c r="M16" s="29">
        <v>27</v>
      </c>
      <c r="N16" s="30">
        <v>34</v>
      </c>
      <c r="O16" s="31">
        <v>28</v>
      </c>
      <c r="P16" s="32">
        <f t="shared" si="0"/>
        <v>0</v>
      </c>
      <c r="Q16" s="33">
        <f t="shared" si="6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7"/>
        <v>0</v>
      </c>
      <c r="V16" s="34">
        <f t="shared" si="4"/>
        <v>0</v>
      </c>
      <c r="W16" s="35">
        <f t="shared" si="8"/>
        <v>0</v>
      </c>
      <c r="X16" s="55">
        <v>0</v>
      </c>
      <c r="Y16" s="56">
        <v>0.02564102564102564</v>
      </c>
      <c r="Z16" s="36">
        <v>0.008946322067594433</v>
      </c>
      <c r="AA16" s="37">
        <v>0.011176857330703484</v>
      </c>
      <c r="AB16" s="38">
        <v>0.009180327868852459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5"/>
        <v>1</v>
      </c>
      <c r="K17" s="30">
        <v>0</v>
      </c>
      <c r="L17" s="54">
        <v>0</v>
      </c>
      <c r="M17" s="29">
        <v>29</v>
      </c>
      <c r="N17" s="30">
        <v>41</v>
      </c>
      <c r="O17" s="31">
        <v>24</v>
      </c>
      <c r="P17" s="32">
        <f t="shared" si="0"/>
        <v>0</v>
      </c>
      <c r="Q17" s="33">
        <f t="shared" si="6"/>
        <v>0.16666666666666666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7"/>
        <v>0</v>
      </c>
      <c r="V17" s="34">
        <f t="shared" si="4"/>
        <v>0</v>
      </c>
      <c r="W17" s="35">
        <f t="shared" si="8"/>
        <v>0.02702702702702703</v>
      </c>
      <c r="X17" s="55">
        <v>0</v>
      </c>
      <c r="Y17" s="56">
        <v>0</v>
      </c>
      <c r="Z17" s="36">
        <v>0.009602649006622516</v>
      </c>
      <c r="AA17" s="37">
        <v>0.013639387890884896</v>
      </c>
      <c r="AB17" s="38">
        <v>0.0078252363873492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8">
        <f t="shared" si="5"/>
        <v>0</v>
      </c>
      <c r="K18" s="86">
        <v>0</v>
      </c>
      <c r="L18" s="68">
        <v>0</v>
      </c>
      <c r="M18" s="85">
        <v>27</v>
      </c>
      <c r="N18" s="86">
        <v>29</v>
      </c>
      <c r="O18" s="69">
        <v>20</v>
      </c>
      <c r="P18" s="88">
        <f t="shared" si="0"/>
        <v>0</v>
      </c>
      <c r="Q18" s="89">
        <f t="shared" si="6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7"/>
        <v>0</v>
      </c>
      <c r="V18" s="221">
        <f t="shared" si="4"/>
        <v>0</v>
      </c>
      <c r="W18" s="91">
        <f t="shared" si="8"/>
        <v>0</v>
      </c>
      <c r="X18" s="89">
        <v>0</v>
      </c>
      <c r="Y18" s="71">
        <v>0</v>
      </c>
      <c r="Z18" s="147">
        <v>0.008949287371561154</v>
      </c>
      <c r="AA18" s="148">
        <v>0.009605829744948658</v>
      </c>
      <c r="AB18" s="59">
        <v>0.006521030322791001</v>
      </c>
    </row>
    <row r="19" spans="1:28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f t="shared" si="5"/>
        <v>0</v>
      </c>
      <c r="K19" s="79">
        <v>0</v>
      </c>
      <c r="L19" s="54">
        <v>0</v>
      </c>
      <c r="M19" s="78">
        <v>26</v>
      </c>
      <c r="N19" s="79">
        <v>23</v>
      </c>
      <c r="O19" s="31">
        <v>25</v>
      </c>
      <c r="P19" s="32">
        <f t="shared" si="0"/>
        <v>0</v>
      </c>
      <c r="Q19" s="33">
        <f t="shared" si="6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7"/>
        <v>0</v>
      </c>
      <c r="V19" s="222">
        <f t="shared" si="4"/>
        <v>0</v>
      </c>
      <c r="W19" s="35">
        <f t="shared" si="8"/>
        <v>0</v>
      </c>
      <c r="X19" s="33">
        <v>0</v>
      </c>
      <c r="Y19" s="56">
        <v>0</v>
      </c>
      <c r="Z19" s="136">
        <v>0.008623548922056384</v>
      </c>
      <c r="AA19" s="137">
        <v>0.0076285240464344945</v>
      </c>
      <c r="AB19" s="38">
        <v>0.008143322475570033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f t="shared" si="5"/>
        <v>0</v>
      </c>
      <c r="K20" s="79">
        <v>0</v>
      </c>
      <c r="L20" s="54">
        <v>0</v>
      </c>
      <c r="M20" s="78">
        <v>42</v>
      </c>
      <c r="N20" s="79">
        <v>27</v>
      </c>
      <c r="O20" s="31">
        <v>21</v>
      </c>
      <c r="P20" s="32">
        <f t="shared" si="0"/>
        <v>0</v>
      </c>
      <c r="Q20" s="33">
        <f t="shared" si="6"/>
        <v>0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7"/>
        <v>0</v>
      </c>
      <c r="V20" s="222">
        <f t="shared" si="4"/>
        <v>0</v>
      </c>
      <c r="W20" s="35">
        <f t="shared" si="8"/>
        <v>0</v>
      </c>
      <c r="X20" s="33">
        <v>0</v>
      </c>
      <c r="Y20" s="56">
        <v>0</v>
      </c>
      <c r="Z20" s="136">
        <v>0.013948854201262038</v>
      </c>
      <c r="AA20" s="137">
        <v>0.008943358728055647</v>
      </c>
      <c r="AB20" s="38">
        <v>0.006844850065189048</v>
      </c>
    </row>
    <row r="21" spans="1:28" s="150" customFormat="1" ht="13.5" customHeight="1">
      <c r="A21" s="370"/>
      <c r="B21" s="134" t="s">
        <v>16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26">
        <f t="shared" si="5"/>
        <v>0</v>
      </c>
      <c r="K21" s="79">
        <v>0</v>
      </c>
      <c r="L21" s="54">
        <v>1</v>
      </c>
      <c r="M21" s="78">
        <v>38</v>
      </c>
      <c r="N21" s="79">
        <v>39</v>
      </c>
      <c r="O21" s="31">
        <v>23</v>
      </c>
      <c r="P21" s="32">
        <f t="shared" si="0"/>
        <v>0</v>
      </c>
      <c r="Q21" s="33">
        <f t="shared" si="6"/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f t="shared" si="7"/>
        <v>0</v>
      </c>
      <c r="V21" s="222">
        <f t="shared" si="4"/>
        <v>0</v>
      </c>
      <c r="W21" s="35">
        <f t="shared" si="8"/>
        <v>0</v>
      </c>
      <c r="X21" s="33">
        <v>0</v>
      </c>
      <c r="Y21" s="56">
        <v>0.02702702702702703</v>
      </c>
      <c r="Z21" s="136">
        <v>0.01282051282051282</v>
      </c>
      <c r="AA21" s="137">
        <v>0.0130173564753004</v>
      </c>
      <c r="AB21" s="38">
        <v>0.007506527415143603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8">
        <f t="shared" si="5"/>
        <v>0</v>
      </c>
      <c r="K22" s="86">
        <v>0</v>
      </c>
      <c r="L22" s="68">
        <v>0</v>
      </c>
      <c r="M22" s="85">
        <v>11</v>
      </c>
      <c r="N22" s="86">
        <v>18</v>
      </c>
      <c r="O22" s="69">
        <v>18</v>
      </c>
      <c r="P22" s="88">
        <f t="shared" si="0"/>
        <v>0</v>
      </c>
      <c r="Q22" s="89">
        <f t="shared" si="6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7"/>
        <v>0</v>
      </c>
      <c r="V22" s="221">
        <f t="shared" si="4"/>
        <v>0</v>
      </c>
      <c r="W22" s="91">
        <f t="shared" si="8"/>
        <v>0</v>
      </c>
      <c r="X22" s="89">
        <v>0</v>
      </c>
      <c r="Y22" s="71">
        <v>0</v>
      </c>
      <c r="Z22" s="147">
        <v>0.003703703703703704</v>
      </c>
      <c r="AA22" s="148">
        <v>0.006028131279303416</v>
      </c>
      <c r="AB22" s="59">
        <v>0.005867014341590613</v>
      </c>
    </row>
    <row r="23" spans="1:28" s="150" customFormat="1" ht="13.5" customHeight="1">
      <c r="A23" s="369"/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f t="shared" si="5"/>
        <v>0</v>
      </c>
      <c r="K23" s="79">
        <v>0</v>
      </c>
      <c r="L23" s="54">
        <v>0</v>
      </c>
      <c r="M23" s="78">
        <v>46</v>
      </c>
      <c r="N23" s="79">
        <v>20</v>
      </c>
      <c r="O23" s="31">
        <v>33</v>
      </c>
      <c r="P23" s="32">
        <f t="shared" si="0"/>
        <v>0</v>
      </c>
      <c r="Q23" s="33">
        <f t="shared" si="6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7"/>
        <v>0</v>
      </c>
      <c r="V23" s="34">
        <f t="shared" si="4"/>
        <v>0</v>
      </c>
      <c r="W23" s="35">
        <f t="shared" si="8"/>
        <v>0</v>
      </c>
      <c r="X23" s="33">
        <v>0</v>
      </c>
      <c r="Y23" s="56">
        <v>0</v>
      </c>
      <c r="Z23" s="136">
        <v>0.015241882041086813</v>
      </c>
      <c r="AA23" s="137">
        <v>0.006633499170812604</v>
      </c>
      <c r="AB23" s="38">
        <v>0.010745685444480626</v>
      </c>
    </row>
    <row r="24" spans="1:28" s="150" customFormat="1" ht="13.5" customHeight="1">
      <c r="A24" s="369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80">
        <v>0</v>
      </c>
      <c r="J24" s="26">
        <f t="shared" si="5"/>
        <v>0</v>
      </c>
      <c r="K24" s="79">
        <v>0</v>
      </c>
      <c r="L24" s="54">
        <v>0</v>
      </c>
      <c r="M24" s="78">
        <v>45</v>
      </c>
      <c r="N24" s="79">
        <v>31</v>
      </c>
      <c r="O24" s="31">
        <v>30</v>
      </c>
      <c r="P24" s="32">
        <f t="shared" si="0"/>
        <v>0</v>
      </c>
      <c r="Q24" s="33">
        <f t="shared" si="6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7"/>
        <v>0</v>
      </c>
      <c r="V24" s="34">
        <f t="shared" si="4"/>
        <v>0</v>
      </c>
      <c r="W24" s="35">
        <f t="shared" si="8"/>
        <v>0</v>
      </c>
      <c r="X24" s="33">
        <v>0</v>
      </c>
      <c r="Y24" s="56">
        <v>0</v>
      </c>
      <c r="Z24" s="136">
        <v>0.014920424403183023</v>
      </c>
      <c r="AA24" s="137">
        <v>0.010278514588859417</v>
      </c>
      <c r="AB24" s="38">
        <v>0.00976880494952784</v>
      </c>
    </row>
    <row r="25" spans="1:28" s="150" customFormat="1" ht="13.5" customHeight="1">
      <c r="A25" s="369"/>
      <c r="B25" s="134" t="s">
        <v>20</v>
      </c>
      <c r="C25" s="78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80">
        <v>0</v>
      </c>
      <c r="J25" s="26">
        <f t="shared" si="5"/>
        <v>0</v>
      </c>
      <c r="K25" s="79">
        <v>1</v>
      </c>
      <c r="L25" s="54">
        <v>0</v>
      </c>
      <c r="M25" s="78">
        <v>30</v>
      </c>
      <c r="N25" s="79">
        <v>36</v>
      </c>
      <c r="O25" s="31">
        <v>42</v>
      </c>
      <c r="P25" s="32">
        <f t="shared" si="0"/>
        <v>0</v>
      </c>
      <c r="Q25" s="33">
        <f t="shared" si="6"/>
        <v>0</v>
      </c>
      <c r="R25" s="33">
        <f t="shared" si="1"/>
        <v>0</v>
      </c>
      <c r="S25" s="33">
        <f t="shared" si="2"/>
        <v>0</v>
      </c>
      <c r="T25" s="33">
        <f t="shared" si="3"/>
        <v>0</v>
      </c>
      <c r="U25" s="33">
        <f t="shared" si="7"/>
        <v>0</v>
      </c>
      <c r="V25" s="34">
        <f t="shared" si="4"/>
        <v>0</v>
      </c>
      <c r="W25" s="35">
        <f t="shared" si="8"/>
        <v>0</v>
      </c>
      <c r="X25" s="33">
        <v>0.02702702702702703</v>
      </c>
      <c r="Y25" s="56">
        <v>0</v>
      </c>
      <c r="Z25" s="136">
        <v>0.009956853634251576</v>
      </c>
      <c r="AA25" s="137">
        <v>0.011912640635340834</v>
      </c>
      <c r="AB25" s="38">
        <v>0.013671875</v>
      </c>
    </row>
    <row r="26" spans="1:28" s="150" customFormat="1" ht="13.5" customHeight="1">
      <c r="A26" s="370"/>
      <c r="B26" s="139" t="s">
        <v>21</v>
      </c>
      <c r="C26" s="81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3">
        <v>0</v>
      </c>
      <c r="J26" s="40">
        <f t="shared" si="5"/>
        <v>0</v>
      </c>
      <c r="K26" s="82">
        <v>0</v>
      </c>
      <c r="L26" s="62">
        <v>0</v>
      </c>
      <c r="M26" s="81">
        <v>56</v>
      </c>
      <c r="N26" s="82">
        <v>33</v>
      </c>
      <c r="O26" s="45">
        <v>24</v>
      </c>
      <c r="P26" s="46">
        <f t="shared" si="0"/>
        <v>0</v>
      </c>
      <c r="Q26" s="47">
        <f t="shared" si="6"/>
        <v>0</v>
      </c>
      <c r="R26" s="47">
        <f t="shared" si="1"/>
        <v>0</v>
      </c>
      <c r="S26" s="47">
        <f t="shared" si="2"/>
        <v>0</v>
      </c>
      <c r="T26" s="47">
        <f t="shared" si="3"/>
        <v>0</v>
      </c>
      <c r="U26" s="47">
        <f t="shared" si="7"/>
        <v>0</v>
      </c>
      <c r="V26" s="48">
        <f t="shared" si="4"/>
        <v>0</v>
      </c>
      <c r="W26" s="49">
        <f t="shared" si="8"/>
        <v>0</v>
      </c>
      <c r="X26" s="47">
        <v>0</v>
      </c>
      <c r="Y26" s="64">
        <v>0</v>
      </c>
      <c r="Z26" s="141">
        <v>0.01856763925729443</v>
      </c>
      <c r="AA26" s="142">
        <v>0.010901883052527254</v>
      </c>
      <c r="AB26" s="52">
        <v>0.0078099576960624795</v>
      </c>
    </row>
    <row r="27" spans="1:28" s="150" customFormat="1" ht="13.5" customHeight="1">
      <c r="A27" s="369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>
        <v>1</v>
      </c>
      <c r="J27" s="26">
        <f t="shared" si="5"/>
        <v>1</v>
      </c>
      <c r="K27" s="79">
        <v>0</v>
      </c>
      <c r="L27" s="54">
        <v>1</v>
      </c>
      <c r="M27" s="78">
        <v>70</v>
      </c>
      <c r="N27" s="79">
        <v>35</v>
      </c>
      <c r="O27" s="31">
        <v>28</v>
      </c>
      <c r="P27" s="32">
        <f t="shared" si="0"/>
        <v>0</v>
      </c>
      <c r="Q27" s="33">
        <f t="shared" si="6"/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f t="shared" si="7"/>
        <v>0</v>
      </c>
      <c r="V27" s="222">
        <f t="shared" si="4"/>
        <v>0.25</v>
      </c>
      <c r="W27" s="35">
        <f t="shared" si="8"/>
        <v>0.02702702702702703</v>
      </c>
      <c r="X27" s="33">
        <v>0</v>
      </c>
      <c r="Y27" s="56">
        <v>0.02702702702702703</v>
      </c>
      <c r="Z27" s="136">
        <v>0.023194168323392977</v>
      </c>
      <c r="AA27" s="137">
        <v>0.011566424322538004</v>
      </c>
      <c r="AB27" s="38">
        <v>0.009114583333333334</v>
      </c>
    </row>
    <row r="28" spans="1:28" s="150" customFormat="1" ht="13.5" customHeight="1">
      <c r="A28" s="369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0</v>
      </c>
      <c r="J28" s="26">
        <f t="shared" si="5"/>
        <v>0</v>
      </c>
      <c r="K28" s="79">
        <v>0</v>
      </c>
      <c r="L28" s="54">
        <v>0</v>
      </c>
      <c r="M28" s="78">
        <v>89</v>
      </c>
      <c r="N28" s="79">
        <v>51</v>
      </c>
      <c r="O28" s="31">
        <v>39</v>
      </c>
      <c r="P28" s="32">
        <f t="shared" si="0"/>
        <v>0</v>
      </c>
      <c r="Q28" s="33">
        <f t="shared" si="6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7"/>
        <v>0</v>
      </c>
      <c r="V28" s="222">
        <f t="shared" si="4"/>
        <v>0</v>
      </c>
      <c r="W28" s="35">
        <f t="shared" si="8"/>
        <v>0</v>
      </c>
      <c r="X28" s="33">
        <v>0</v>
      </c>
      <c r="Y28" s="56">
        <v>0</v>
      </c>
      <c r="Z28" s="136">
        <v>0.02953866578161301</v>
      </c>
      <c r="AA28" s="137">
        <v>0.016876240900066182</v>
      </c>
      <c r="AB28" s="38">
        <v>0.012699446434386193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26">
        <f t="shared" si="5"/>
        <v>0</v>
      </c>
      <c r="K29" s="79">
        <v>0</v>
      </c>
      <c r="L29" s="54">
        <v>0</v>
      </c>
      <c r="M29" s="78">
        <v>90</v>
      </c>
      <c r="N29" s="79">
        <v>40</v>
      </c>
      <c r="O29" s="31">
        <v>30</v>
      </c>
      <c r="P29" s="32">
        <f t="shared" si="0"/>
        <v>0</v>
      </c>
      <c r="Q29" s="33">
        <f t="shared" si="6"/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f t="shared" si="7"/>
        <v>0</v>
      </c>
      <c r="V29" s="222">
        <f t="shared" si="4"/>
        <v>0</v>
      </c>
      <c r="W29" s="35">
        <f t="shared" si="8"/>
        <v>0</v>
      </c>
      <c r="X29" s="33">
        <v>0</v>
      </c>
      <c r="Y29" s="56">
        <v>0</v>
      </c>
      <c r="Z29" s="136">
        <v>0.029811195760185493</v>
      </c>
      <c r="AA29" s="137">
        <v>0.013253810470510271</v>
      </c>
      <c r="AB29" s="38">
        <v>0.009765625</v>
      </c>
    </row>
    <row r="30" spans="1:28" s="150" customFormat="1" ht="13.5" customHeight="1">
      <c r="A30" s="370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v>0</v>
      </c>
      <c r="J30" s="40">
        <f t="shared" si="5"/>
        <v>0</v>
      </c>
      <c r="K30" s="82">
        <v>1</v>
      </c>
      <c r="L30" s="62">
        <v>0</v>
      </c>
      <c r="M30" s="81">
        <v>71</v>
      </c>
      <c r="N30" s="82">
        <v>49</v>
      </c>
      <c r="O30" s="45">
        <v>29</v>
      </c>
      <c r="P30" s="46">
        <f t="shared" si="0"/>
        <v>0</v>
      </c>
      <c r="Q30" s="47">
        <f t="shared" si="6"/>
        <v>0</v>
      </c>
      <c r="R30" s="47">
        <f t="shared" si="1"/>
        <v>0</v>
      </c>
      <c r="S30" s="47">
        <f t="shared" si="2"/>
        <v>0</v>
      </c>
      <c r="T30" s="47">
        <f t="shared" si="3"/>
        <v>0</v>
      </c>
      <c r="U30" s="47">
        <f t="shared" si="7"/>
        <v>0</v>
      </c>
      <c r="V30" s="223">
        <f t="shared" si="4"/>
        <v>0</v>
      </c>
      <c r="W30" s="49">
        <f t="shared" si="8"/>
        <v>0</v>
      </c>
      <c r="X30" s="47">
        <v>0.02702702702702703</v>
      </c>
      <c r="Y30" s="64">
        <v>0</v>
      </c>
      <c r="Z30" s="141">
        <v>0.02342461233916199</v>
      </c>
      <c r="AA30" s="142">
        <v>0.016219794769943726</v>
      </c>
      <c r="AB30" s="52">
        <v>0.009440104166666666</v>
      </c>
    </row>
    <row r="31" spans="1:28" s="150" customFormat="1" ht="13.5" customHeight="1">
      <c r="A31" s="368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  <c r="J31" s="218">
        <f t="shared" si="5"/>
        <v>0</v>
      </c>
      <c r="K31" s="86">
        <v>0</v>
      </c>
      <c r="L31" s="68">
        <v>0</v>
      </c>
      <c r="M31" s="85">
        <v>50</v>
      </c>
      <c r="N31" s="86">
        <v>19</v>
      </c>
      <c r="O31" s="69">
        <v>44</v>
      </c>
      <c r="P31" s="88">
        <f t="shared" si="0"/>
        <v>0</v>
      </c>
      <c r="Q31" s="89">
        <f t="shared" si="6"/>
        <v>0</v>
      </c>
      <c r="R31" s="89">
        <f t="shared" si="1"/>
        <v>0</v>
      </c>
      <c r="S31" s="89">
        <f t="shared" si="2"/>
        <v>0</v>
      </c>
      <c r="T31" s="89">
        <f t="shared" si="3"/>
        <v>0</v>
      </c>
      <c r="U31" s="89">
        <f t="shared" si="7"/>
        <v>0</v>
      </c>
      <c r="V31" s="90">
        <f t="shared" si="4"/>
        <v>0</v>
      </c>
      <c r="W31" s="91">
        <f t="shared" si="8"/>
        <v>0</v>
      </c>
      <c r="X31" s="89">
        <v>0</v>
      </c>
      <c r="Y31" s="71">
        <v>0</v>
      </c>
      <c r="Z31" s="147">
        <v>0.016561775422325273</v>
      </c>
      <c r="AA31" s="148">
        <v>0.006306007301692665</v>
      </c>
      <c r="AB31" s="59">
        <v>0.014308943089430894</v>
      </c>
    </row>
    <row r="32" spans="1:28" s="150" customFormat="1" ht="13.5" customHeight="1">
      <c r="A32" s="369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80">
        <v>1</v>
      </c>
      <c r="J32" s="26">
        <f t="shared" si="5"/>
        <v>1</v>
      </c>
      <c r="K32" s="79">
        <v>0</v>
      </c>
      <c r="L32" s="54">
        <v>0</v>
      </c>
      <c r="M32" s="78">
        <v>70</v>
      </c>
      <c r="N32" s="79">
        <v>29</v>
      </c>
      <c r="O32" s="31">
        <v>29</v>
      </c>
      <c r="P32" s="32">
        <f t="shared" si="0"/>
        <v>0</v>
      </c>
      <c r="Q32" s="33">
        <f t="shared" si="6"/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f t="shared" si="7"/>
        <v>0</v>
      </c>
      <c r="V32" s="34">
        <f t="shared" si="4"/>
        <v>0.25</v>
      </c>
      <c r="W32" s="35">
        <f t="shared" si="8"/>
        <v>0.02702702702702703</v>
      </c>
      <c r="X32" s="33">
        <v>0</v>
      </c>
      <c r="Y32" s="56">
        <v>0</v>
      </c>
      <c r="Z32" s="136">
        <v>0.02327127659574468</v>
      </c>
      <c r="AA32" s="137">
        <v>0.009673115410273516</v>
      </c>
      <c r="AB32" s="38">
        <v>0.009440104166666666</v>
      </c>
    </row>
    <row r="33" spans="1:28" s="150" customFormat="1" ht="13.5" customHeight="1">
      <c r="A33" s="369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1</v>
      </c>
      <c r="I33" s="80">
        <v>0</v>
      </c>
      <c r="J33" s="26">
        <f t="shared" si="5"/>
        <v>1</v>
      </c>
      <c r="K33" s="79">
        <v>0</v>
      </c>
      <c r="L33" s="54">
        <v>0</v>
      </c>
      <c r="M33" s="78">
        <v>43</v>
      </c>
      <c r="N33" s="79">
        <v>25</v>
      </c>
      <c r="O33" s="31">
        <v>32</v>
      </c>
      <c r="P33" s="32">
        <f t="shared" si="0"/>
        <v>0</v>
      </c>
      <c r="Q33" s="33">
        <f t="shared" si="6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7"/>
        <v>0.25</v>
      </c>
      <c r="V33" s="34">
        <f t="shared" si="4"/>
        <v>0</v>
      </c>
      <c r="W33" s="35">
        <f t="shared" si="8"/>
        <v>0.02702702702702703</v>
      </c>
      <c r="X33" s="33">
        <v>0</v>
      </c>
      <c r="Y33" s="56">
        <v>0</v>
      </c>
      <c r="Z33" s="136">
        <v>0.01423841059602649</v>
      </c>
      <c r="AA33" s="137">
        <v>0.008305647840531562</v>
      </c>
      <c r="AB33" s="38">
        <v>0.01040650406504065</v>
      </c>
    </row>
    <row r="34" spans="1:28" s="150" customFormat="1" ht="13.5" customHeight="1">
      <c r="A34" s="370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40">
        <f t="shared" si="5"/>
        <v>0</v>
      </c>
      <c r="K34" s="82">
        <v>0</v>
      </c>
      <c r="L34" s="62">
        <v>0</v>
      </c>
      <c r="M34" s="81">
        <v>55</v>
      </c>
      <c r="N34" s="82">
        <v>32</v>
      </c>
      <c r="O34" s="45">
        <v>29</v>
      </c>
      <c r="P34" s="46">
        <f t="shared" si="0"/>
        <v>0</v>
      </c>
      <c r="Q34" s="47">
        <f t="shared" si="6"/>
        <v>0</v>
      </c>
      <c r="R34" s="47">
        <f t="shared" si="1"/>
        <v>0</v>
      </c>
      <c r="S34" s="47">
        <f t="shared" si="2"/>
        <v>0</v>
      </c>
      <c r="T34" s="47">
        <f t="shared" si="3"/>
        <v>0</v>
      </c>
      <c r="U34" s="47">
        <f t="shared" si="7"/>
        <v>0</v>
      </c>
      <c r="V34" s="48">
        <f t="shared" si="4"/>
        <v>0</v>
      </c>
      <c r="W34" s="49">
        <f t="shared" si="8"/>
        <v>0</v>
      </c>
      <c r="X34" s="47">
        <v>0</v>
      </c>
      <c r="Y34" s="64">
        <v>0</v>
      </c>
      <c r="Z34" s="141">
        <v>0.018230029830957905</v>
      </c>
      <c r="AA34" s="142">
        <v>0.010617120106171201</v>
      </c>
      <c r="AB34" s="52">
        <v>0.00943089430894309</v>
      </c>
    </row>
    <row r="35" spans="1:28" s="150" customFormat="1" ht="13.5" customHeight="1">
      <c r="A35" s="368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v>0</v>
      </c>
      <c r="J35" s="218">
        <f t="shared" si="5"/>
        <v>0</v>
      </c>
      <c r="K35" s="86">
        <v>0</v>
      </c>
      <c r="L35" s="68">
        <v>0</v>
      </c>
      <c r="M35" s="85">
        <v>58</v>
      </c>
      <c r="N35" s="86">
        <v>29</v>
      </c>
      <c r="O35" s="69">
        <v>36</v>
      </c>
      <c r="P35" s="88">
        <f t="shared" si="0"/>
        <v>0</v>
      </c>
      <c r="Q35" s="89">
        <f t="shared" si="6"/>
        <v>0</v>
      </c>
      <c r="R35" s="89">
        <f t="shared" si="1"/>
        <v>0</v>
      </c>
      <c r="S35" s="89">
        <f t="shared" si="2"/>
        <v>0</v>
      </c>
      <c r="T35" s="89">
        <f t="shared" si="3"/>
        <v>0</v>
      </c>
      <c r="U35" s="89">
        <f t="shared" si="7"/>
        <v>0</v>
      </c>
      <c r="V35" s="90">
        <f t="shared" si="4"/>
        <v>0</v>
      </c>
      <c r="W35" s="91">
        <f t="shared" si="8"/>
        <v>0</v>
      </c>
      <c r="X35" s="89">
        <v>0</v>
      </c>
      <c r="Y35" s="71">
        <v>0</v>
      </c>
      <c r="Z35" s="147">
        <v>0.01918623883559378</v>
      </c>
      <c r="AA35" s="148">
        <v>0.009644163618224144</v>
      </c>
      <c r="AB35" s="59">
        <v>0.01171493654409372</v>
      </c>
    </row>
    <row r="36" spans="1:28" s="150" customFormat="1" ht="13.5" customHeight="1">
      <c r="A36" s="369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26">
        <f t="shared" si="5"/>
        <v>0</v>
      </c>
      <c r="K36" s="79">
        <v>0</v>
      </c>
      <c r="L36" s="54">
        <v>0</v>
      </c>
      <c r="M36" s="78">
        <v>44</v>
      </c>
      <c r="N36" s="79">
        <v>33</v>
      </c>
      <c r="O36" s="31">
        <v>35</v>
      </c>
      <c r="P36" s="32">
        <f t="shared" si="0"/>
        <v>0</v>
      </c>
      <c r="Q36" s="33">
        <f t="shared" si="6"/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f t="shared" si="7"/>
        <v>0</v>
      </c>
      <c r="V36" s="222">
        <f t="shared" si="4"/>
        <v>0</v>
      </c>
      <c r="W36" s="35">
        <f t="shared" si="8"/>
        <v>0</v>
      </c>
      <c r="X36" s="33">
        <v>0</v>
      </c>
      <c r="Y36" s="56">
        <v>0</v>
      </c>
      <c r="Z36" s="136">
        <v>0.01599418393311523</v>
      </c>
      <c r="AA36" s="137">
        <v>0.01128977078344167</v>
      </c>
      <c r="AB36" s="38">
        <v>0.011486708237610764</v>
      </c>
    </row>
    <row r="37" spans="1:28" s="150" customFormat="1" ht="13.5" customHeight="1">
      <c r="A37" s="369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80">
        <v>0</v>
      </c>
      <c r="J37" s="26">
        <f t="shared" si="5"/>
        <v>0</v>
      </c>
      <c r="K37" s="79">
        <v>0</v>
      </c>
      <c r="L37" s="54">
        <v>0</v>
      </c>
      <c r="M37" s="78">
        <v>68</v>
      </c>
      <c r="N37" s="79">
        <v>26</v>
      </c>
      <c r="O37" s="31">
        <v>37</v>
      </c>
      <c r="P37" s="32">
        <f aca="true" t="shared" si="9" ref="P37:P56">C37/3</f>
        <v>0</v>
      </c>
      <c r="Q37" s="33">
        <f t="shared" si="6"/>
        <v>0</v>
      </c>
      <c r="R37" s="33">
        <f aca="true" t="shared" si="10" ref="R37:R56">E37/5</f>
        <v>0</v>
      </c>
      <c r="S37" s="33">
        <f aca="true" t="shared" si="11" ref="S37:S56">F37/11</f>
        <v>0</v>
      </c>
      <c r="T37" s="33">
        <f aca="true" t="shared" si="12" ref="T37:T56">G37/4</f>
        <v>0</v>
      </c>
      <c r="U37" s="33">
        <f t="shared" si="7"/>
        <v>0</v>
      </c>
      <c r="V37" s="222">
        <f aca="true" t="shared" si="13" ref="V37:V56">I37/4</f>
        <v>0</v>
      </c>
      <c r="W37" s="35">
        <f t="shared" si="8"/>
        <v>0</v>
      </c>
      <c r="X37" s="33">
        <v>0</v>
      </c>
      <c r="Y37" s="56">
        <v>0</v>
      </c>
      <c r="Z37" s="136">
        <v>0.023635731664928744</v>
      </c>
      <c r="AA37" s="137">
        <v>0.008922443376801648</v>
      </c>
      <c r="AB37" s="38">
        <v>0.012143091565474237</v>
      </c>
    </row>
    <row r="38" spans="1:28" s="150" customFormat="1" ht="13.5" customHeight="1">
      <c r="A38" s="369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3</v>
      </c>
      <c r="J38" s="26">
        <f t="shared" si="5"/>
        <v>3</v>
      </c>
      <c r="K38" s="79">
        <v>0</v>
      </c>
      <c r="L38" s="54">
        <v>0</v>
      </c>
      <c r="M38" s="78">
        <v>66</v>
      </c>
      <c r="N38" s="79">
        <v>32</v>
      </c>
      <c r="O38" s="31">
        <v>34</v>
      </c>
      <c r="P38" s="32">
        <f t="shared" si="9"/>
        <v>0</v>
      </c>
      <c r="Q38" s="33">
        <f t="shared" si="6"/>
        <v>0</v>
      </c>
      <c r="R38" s="33">
        <f t="shared" si="10"/>
        <v>0</v>
      </c>
      <c r="S38" s="33">
        <f t="shared" si="11"/>
        <v>0</v>
      </c>
      <c r="T38" s="33">
        <f t="shared" si="12"/>
        <v>0</v>
      </c>
      <c r="U38" s="33">
        <f t="shared" si="7"/>
        <v>0</v>
      </c>
      <c r="V38" s="222">
        <f t="shared" si="13"/>
        <v>0.75</v>
      </c>
      <c r="W38" s="35">
        <f t="shared" si="8"/>
        <v>0.08108108108108109</v>
      </c>
      <c r="X38" s="33">
        <v>0</v>
      </c>
      <c r="Y38" s="56">
        <v>0</v>
      </c>
      <c r="Z38" s="136">
        <v>0.022103148024112524</v>
      </c>
      <c r="AA38" s="137">
        <v>0.010716677829872739</v>
      </c>
      <c r="AB38" s="38">
        <v>0.01108213820078227</v>
      </c>
    </row>
    <row r="39" spans="1:28" s="150" customFormat="1" ht="13.5" customHeight="1">
      <c r="A39" s="370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40">
        <f t="shared" si="5"/>
        <v>0</v>
      </c>
      <c r="K39" s="82">
        <v>0</v>
      </c>
      <c r="L39" s="62">
        <v>0</v>
      </c>
      <c r="M39" s="81">
        <v>83</v>
      </c>
      <c r="N39" s="82">
        <v>32</v>
      </c>
      <c r="O39" s="45">
        <v>42</v>
      </c>
      <c r="P39" s="46">
        <f t="shared" si="9"/>
        <v>0</v>
      </c>
      <c r="Q39" s="47">
        <f t="shared" si="6"/>
        <v>0</v>
      </c>
      <c r="R39" s="47">
        <f t="shared" si="10"/>
        <v>0</v>
      </c>
      <c r="S39" s="47">
        <f t="shared" si="11"/>
        <v>0</v>
      </c>
      <c r="T39" s="47">
        <f t="shared" si="12"/>
        <v>0</v>
      </c>
      <c r="U39" s="47">
        <f t="shared" si="7"/>
        <v>0</v>
      </c>
      <c r="V39" s="223">
        <f t="shared" si="13"/>
        <v>0</v>
      </c>
      <c r="W39" s="49">
        <f t="shared" si="8"/>
        <v>0</v>
      </c>
      <c r="X39" s="47">
        <v>0</v>
      </c>
      <c r="Y39" s="64">
        <v>0</v>
      </c>
      <c r="Z39" s="141">
        <v>0.02762982689747004</v>
      </c>
      <c r="AA39" s="142">
        <v>0.010663112295901367</v>
      </c>
      <c r="AB39" s="52">
        <v>0.013676326929338978</v>
      </c>
    </row>
    <row r="40" spans="1:28" s="150" customFormat="1" ht="13.5" customHeight="1">
      <c r="A40" s="368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8">
        <f t="shared" si="5"/>
        <v>0</v>
      </c>
      <c r="K40" s="86">
        <v>0</v>
      </c>
      <c r="L40" s="68">
        <v>0</v>
      </c>
      <c r="M40" s="85">
        <v>78</v>
      </c>
      <c r="N40" s="86">
        <v>36</v>
      </c>
      <c r="O40" s="69">
        <v>42</v>
      </c>
      <c r="P40" s="88">
        <f t="shared" si="9"/>
        <v>0</v>
      </c>
      <c r="Q40" s="89">
        <f t="shared" si="6"/>
        <v>0</v>
      </c>
      <c r="R40" s="89">
        <f t="shared" si="10"/>
        <v>0</v>
      </c>
      <c r="S40" s="89">
        <f t="shared" si="11"/>
        <v>0</v>
      </c>
      <c r="T40" s="89">
        <f t="shared" si="12"/>
        <v>0</v>
      </c>
      <c r="U40" s="89">
        <f t="shared" si="7"/>
        <v>0</v>
      </c>
      <c r="V40" s="90">
        <f t="shared" si="13"/>
        <v>0</v>
      </c>
      <c r="W40" s="91">
        <f t="shared" si="8"/>
        <v>0</v>
      </c>
      <c r="X40" s="89">
        <v>0</v>
      </c>
      <c r="Y40" s="71">
        <v>0</v>
      </c>
      <c r="Z40" s="147">
        <v>0.02586206896551724</v>
      </c>
      <c r="AA40" s="148">
        <v>0.011944260119442602</v>
      </c>
      <c r="AB40" s="59">
        <v>0.013676326929338978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3</v>
      </c>
      <c r="J41" s="26">
        <f t="shared" si="5"/>
        <v>3</v>
      </c>
      <c r="K41" s="79">
        <v>0</v>
      </c>
      <c r="L41" s="54">
        <v>0</v>
      </c>
      <c r="M41" s="78">
        <v>78</v>
      </c>
      <c r="N41" s="79">
        <v>30</v>
      </c>
      <c r="O41" s="31">
        <v>36</v>
      </c>
      <c r="P41" s="32">
        <f t="shared" si="9"/>
        <v>0</v>
      </c>
      <c r="Q41" s="33">
        <f t="shared" si="6"/>
        <v>0</v>
      </c>
      <c r="R41" s="33">
        <f t="shared" si="10"/>
        <v>0</v>
      </c>
      <c r="S41" s="33">
        <f t="shared" si="11"/>
        <v>0</v>
      </c>
      <c r="T41" s="33">
        <f t="shared" si="12"/>
        <v>0</v>
      </c>
      <c r="U41" s="33">
        <f t="shared" si="7"/>
        <v>0</v>
      </c>
      <c r="V41" s="34">
        <f t="shared" si="13"/>
        <v>0.75</v>
      </c>
      <c r="W41" s="35">
        <f t="shared" si="8"/>
        <v>0.08108108108108109</v>
      </c>
      <c r="X41" s="33">
        <v>0</v>
      </c>
      <c r="Y41" s="56">
        <v>0</v>
      </c>
      <c r="Z41" s="136">
        <v>0.0260347129506008</v>
      </c>
      <c r="AA41" s="137">
        <v>0.010013351134846462</v>
      </c>
      <c r="AB41" s="38">
        <v>0.011737854581023801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1</v>
      </c>
      <c r="J42" s="26">
        <f t="shared" si="5"/>
        <v>1</v>
      </c>
      <c r="K42" s="79">
        <v>0</v>
      </c>
      <c r="L42" s="54">
        <v>0</v>
      </c>
      <c r="M42" s="78">
        <v>77</v>
      </c>
      <c r="N42" s="79">
        <v>43</v>
      </c>
      <c r="O42" s="31">
        <v>25</v>
      </c>
      <c r="P42" s="32">
        <f t="shared" si="9"/>
        <v>0</v>
      </c>
      <c r="Q42" s="33">
        <f t="shared" si="6"/>
        <v>0</v>
      </c>
      <c r="R42" s="33">
        <f t="shared" si="10"/>
        <v>0</v>
      </c>
      <c r="S42" s="33">
        <f t="shared" si="11"/>
        <v>0</v>
      </c>
      <c r="T42" s="33">
        <f t="shared" si="12"/>
        <v>0</v>
      </c>
      <c r="U42" s="33">
        <f t="shared" si="7"/>
        <v>0</v>
      </c>
      <c r="V42" s="34">
        <f t="shared" si="13"/>
        <v>0.25</v>
      </c>
      <c r="W42" s="35">
        <f t="shared" si="8"/>
        <v>0.02702702702702703</v>
      </c>
      <c r="X42" s="33">
        <v>0</v>
      </c>
      <c r="Y42" s="56">
        <v>0</v>
      </c>
      <c r="Z42" s="136">
        <v>0.025726695623120615</v>
      </c>
      <c r="AA42" s="137">
        <v>0.01431901431901432</v>
      </c>
      <c r="AB42" s="38">
        <v>0.0081406707912732</v>
      </c>
    </row>
    <row r="43" spans="1:28" s="150" customFormat="1" ht="13.5" customHeight="1">
      <c r="A43" s="370"/>
      <c r="B43" s="139" t="s">
        <v>38</v>
      </c>
      <c r="C43" s="81">
        <v>0</v>
      </c>
      <c r="D43" s="82">
        <v>0</v>
      </c>
      <c r="E43" s="82">
        <v>0</v>
      </c>
      <c r="F43" s="82">
        <v>1</v>
      </c>
      <c r="G43" s="82">
        <v>0</v>
      </c>
      <c r="H43" s="82">
        <v>0</v>
      </c>
      <c r="I43" s="83">
        <v>0</v>
      </c>
      <c r="J43" s="40">
        <f t="shared" si="5"/>
        <v>1</v>
      </c>
      <c r="K43" s="82">
        <v>1</v>
      </c>
      <c r="L43" s="62">
        <v>0</v>
      </c>
      <c r="M43" s="81">
        <v>58</v>
      </c>
      <c r="N43" s="82">
        <v>51</v>
      </c>
      <c r="O43" s="45">
        <v>27</v>
      </c>
      <c r="P43" s="46">
        <f t="shared" si="9"/>
        <v>0</v>
      </c>
      <c r="Q43" s="47">
        <f t="shared" si="6"/>
        <v>0</v>
      </c>
      <c r="R43" s="47">
        <f t="shared" si="10"/>
        <v>0</v>
      </c>
      <c r="S43" s="47">
        <f t="shared" si="11"/>
        <v>0.09090909090909091</v>
      </c>
      <c r="T43" s="47">
        <f t="shared" si="12"/>
        <v>0</v>
      </c>
      <c r="U43" s="47">
        <f t="shared" si="7"/>
        <v>0</v>
      </c>
      <c r="V43" s="48">
        <f t="shared" si="13"/>
        <v>0</v>
      </c>
      <c r="W43" s="49">
        <f t="shared" si="8"/>
        <v>0.02702702702702703</v>
      </c>
      <c r="X43" s="47">
        <v>0.02702702702702703</v>
      </c>
      <c r="Y43" s="64">
        <v>0</v>
      </c>
      <c r="Z43" s="141">
        <v>0.019243530192435302</v>
      </c>
      <c r="AA43" s="142">
        <v>0.016881827209533268</v>
      </c>
      <c r="AB43" s="52">
        <v>0.00878334417696812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7">
        <v>3</v>
      </c>
      <c r="J44" s="218">
        <f t="shared" si="5"/>
        <v>3</v>
      </c>
      <c r="K44" s="86">
        <v>0</v>
      </c>
      <c r="L44" s="68">
        <v>0</v>
      </c>
      <c r="M44" s="85">
        <v>73</v>
      </c>
      <c r="N44" s="86">
        <v>35</v>
      </c>
      <c r="O44" s="69">
        <v>22</v>
      </c>
      <c r="P44" s="88">
        <f t="shared" si="9"/>
        <v>0</v>
      </c>
      <c r="Q44" s="89">
        <f t="shared" si="6"/>
        <v>0</v>
      </c>
      <c r="R44" s="89">
        <f t="shared" si="10"/>
        <v>0</v>
      </c>
      <c r="S44" s="89">
        <f t="shared" si="11"/>
        <v>0</v>
      </c>
      <c r="T44" s="89">
        <f t="shared" si="12"/>
        <v>0</v>
      </c>
      <c r="U44" s="89">
        <f t="shared" si="7"/>
        <v>0</v>
      </c>
      <c r="V44" s="90">
        <f t="shared" si="13"/>
        <v>0.75</v>
      </c>
      <c r="W44" s="91">
        <f t="shared" si="8"/>
        <v>0.08108108108108109</v>
      </c>
      <c r="X44" s="89">
        <v>0</v>
      </c>
      <c r="Y44" s="71">
        <v>0</v>
      </c>
      <c r="Z44" s="147">
        <v>0.024390243902439025</v>
      </c>
      <c r="AA44" s="148">
        <v>0.011693952555963916</v>
      </c>
      <c r="AB44" s="59">
        <v>0.007168458781362007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f t="shared" si="5"/>
        <v>0</v>
      </c>
      <c r="K45" s="79">
        <v>0</v>
      </c>
      <c r="L45" s="54">
        <v>1</v>
      </c>
      <c r="M45" s="78">
        <v>59</v>
      </c>
      <c r="N45" s="79">
        <v>37</v>
      </c>
      <c r="O45" s="31">
        <v>24</v>
      </c>
      <c r="P45" s="32">
        <f t="shared" si="9"/>
        <v>0</v>
      </c>
      <c r="Q45" s="33">
        <f t="shared" si="6"/>
        <v>0</v>
      </c>
      <c r="R45" s="33">
        <f t="shared" si="10"/>
        <v>0</v>
      </c>
      <c r="S45" s="33">
        <f t="shared" si="11"/>
        <v>0</v>
      </c>
      <c r="T45" s="33">
        <f t="shared" si="12"/>
        <v>0</v>
      </c>
      <c r="U45" s="33">
        <f t="shared" si="7"/>
        <v>0</v>
      </c>
      <c r="V45" s="222">
        <f t="shared" si="13"/>
        <v>0</v>
      </c>
      <c r="W45" s="35">
        <f t="shared" si="8"/>
        <v>0</v>
      </c>
      <c r="X45" s="33">
        <v>0</v>
      </c>
      <c r="Y45" s="56">
        <v>0.02702702702702703</v>
      </c>
      <c r="Z45" s="136">
        <v>0.01961436170212766</v>
      </c>
      <c r="AA45" s="137">
        <v>0.012284196547144754</v>
      </c>
      <c r="AB45" s="38">
        <v>0.0078099576960624795</v>
      </c>
    </row>
    <row r="46" spans="1:28" s="150" customFormat="1" ht="13.5" customHeight="1">
      <c r="A46" s="369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1</v>
      </c>
      <c r="J46" s="26">
        <f t="shared" si="5"/>
        <v>1</v>
      </c>
      <c r="K46" s="79">
        <v>1</v>
      </c>
      <c r="L46" s="54">
        <v>0</v>
      </c>
      <c r="M46" s="78">
        <v>92</v>
      </c>
      <c r="N46" s="79">
        <v>55</v>
      </c>
      <c r="O46" s="31">
        <v>27</v>
      </c>
      <c r="P46" s="32">
        <f t="shared" si="9"/>
        <v>0</v>
      </c>
      <c r="Q46" s="33">
        <f t="shared" si="6"/>
        <v>0</v>
      </c>
      <c r="R46" s="33">
        <f t="shared" si="10"/>
        <v>0</v>
      </c>
      <c r="S46" s="33">
        <f t="shared" si="11"/>
        <v>0</v>
      </c>
      <c r="T46" s="33">
        <f t="shared" si="12"/>
        <v>0</v>
      </c>
      <c r="U46" s="33">
        <f t="shared" si="7"/>
        <v>0</v>
      </c>
      <c r="V46" s="222">
        <f t="shared" si="13"/>
        <v>0.25</v>
      </c>
      <c r="W46" s="35">
        <f t="shared" si="8"/>
        <v>0.02702702702702703</v>
      </c>
      <c r="X46" s="33">
        <v>0.02702702702702703</v>
      </c>
      <c r="Y46" s="56">
        <v>0</v>
      </c>
      <c r="Z46" s="136">
        <v>0.030585106382978722</v>
      </c>
      <c r="AA46" s="137">
        <v>0.01823607427055703</v>
      </c>
      <c r="AB46" s="38">
        <v>0.00878334417696812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3">
        <v>0</v>
      </c>
      <c r="J47" s="40">
        <f t="shared" si="5"/>
        <v>0</v>
      </c>
      <c r="K47" s="82">
        <v>0</v>
      </c>
      <c r="L47" s="62">
        <v>0</v>
      </c>
      <c r="M47" s="81">
        <v>81</v>
      </c>
      <c r="N47" s="82">
        <v>32</v>
      </c>
      <c r="O47" s="45">
        <v>35</v>
      </c>
      <c r="P47" s="46">
        <f t="shared" si="9"/>
        <v>0</v>
      </c>
      <c r="Q47" s="47">
        <f t="shared" si="6"/>
        <v>0</v>
      </c>
      <c r="R47" s="47">
        <f t="shared" si="10"/>
        <v>0</v>
      </c>
      <c r="S47" s="47">
        <f t="shared" si="11"/>
        <v>0</v>
      </c>
      <c r="T47" s="47">
        <f t="shared" si="12"/>
        <v>0</v>
      </c>
      <c r="U47" s="47">
        <f t="shared" si="7"/>
        <v>0</v>
      </c>
      <c r="V47" s="223">
        <f t="shared" si="13"/>
        <v>0</v>
      </c>
      <c r="W47" s="49">
        <f t="shared" si="8"/>
        <v>0</v>
      </c>
      <c r="X47" s="47">
        <v>0</v>
      </c>
      <c r="Y47" s="64">
        <v>0</v>
      </c>
      <c r="Z47" s="141">
        <v>0.0269281914893617</v>
      </c>
      <c r="AA47" s="142">
        <v>0.010610079575596816</v>
      </c>
      <c r="AB47" s="52">
        <v>0.011385816525699415</v>
      </c>
    </row>
    <row r="48" spans="1:28" s="150" customFormat="1" ht="13.5" customHeight="1">
      <c r="A48" s="368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7">
        <v>2</v>
      </c>
      <c r="J48" s="218">
        <f t="shared" si="5"/>
        <v>2</v>
      </c>
      <c r="K48" s="86">
        <v>1</v>
      </c>
      <c r="L48" s="68">
        <v>0</v>
      </c>
      <c r="M48" s="85">
        <v>86</v>
      </c>
      <c r="N48" s="86">
        <v>40</v>
      </c>
      <c r="O48" s="69">
        <v>17</v>
      </c>
      <c r="P48" s="88">
        <f t="shared" si="9"/>
        <v>0</v>
      </c>
      <c r="Q48" s="89">
        <f t="shared" si="6"/>
        <v>0</v>
      </c>
      <c r="R48" s="89">
        <f t="shared" si="10"/>
        <v>0</v>
      </c>
      <c r="S48" s="89">
        <f t="shared" si="11"/>
        <v>0</v>
      </c>
      <c r="T48" s="89">
        <f t="shared" si="12"/>
        <v>0</v>
      </c>
      <c r="U48" s="89">
        <f t="shared" si="7"/>
        <v>0</v>
      </c>
      <c r="V48" s="221">
        <f t="shared" si="13"/>
        <v>0.5</v>
      </c>
      <c r="W48" s="91">
        <f t="shared" si="8"/>
        <v>0.05405405405405406</v>
      </c>
      <c r="X48" s="89">
        <v>0.02702702702702703</v>
      </c>
      <c r="Y48" s="71">
        <v>0</v>
      </c>
      <c r="Z48" s="147">
        <v>0.02869536202869536</v>
      </c>
      <c r="AA48" s="148">
        <v>0.013293452974410104</v>
      </c>
      <c r="AB48" s="59">
        <v>0.0055284552845528455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f t="shared" si="5"/>
        <v>0</v>
      </c>
      <c r="K49" s="79">
        <v>0</v>
      </c>
      <c r="L49" s="80">
        <v>0</v>
      </c>
      <c r="M49" s="78">
        <v>80</v>
      </c>
      <c r="N49" s="79">
        <v>39</v>
      </c>
      <c r="O49" s="31">
        <v>27</v>
      </c>
      <c r="P49" s="32">
        <f t="shared" si="9"/>
        <v>0</v>
      </c>
      <c r="Q49" s="33">
        <f t="shared" si="6"/>
        <v>0</v>
      </c>
      <c r="R49" s="33">
        <f t="shared" si="10"/>
        <v>0</v>
      </c>
      <c r="S49" s="33">
        <f t="shared" si="11"/>
        <v>0</v>
      </c>
      <c r="T49" s="33">
        <f t="shared" si="12"/>
        <v>0</v>
      </c>
      <c r="U49" s="33">
        <f t="shared" si="7"/>
        <v>0</v>
      </c>
      <c r="V49" s="34">
        <f t="shared" si="13"/>
        <v>0</v>
      </c>
      <c r="W49" s="35">
        <f t="shared" si="8"/>
        <v>0</v>
      </c>
      <c r="X49" s="33">
        <v>0</v>
      </c>
      <c r="Y49" s="56">
        <v>0</v>
      </c>
      <c r="Z49" s="136">
        <v>0.026498840675720437</v>
      </c>
      <c r="AA49" s="137">
        <v>0.01294390972452705</v>
      </c>
      <c r="AB49" s="38">
        <v>0.00878048780487805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f t="shared" si="5"/>
        <v>0</v>
      </c>
      <c r="K50" s="79">
        <v>0</v>
      </c>
      <c r="L50" s="80">
        <v>0</v>
      </c>
      <c r="M50" s="78">
        <v>89</v>
      </c>
      <c r="N50" s="79">
        <v>33</v>
      </c>
      <c r="O50" s="135">
        <v>27</v>
      </c>
      <c r="P50" s="32">
        <f t="shared" si="9"/>
        <v>0</v>
      </c>
      <c r="Q50" s="33">
        <f t="shared" si="6"/>
        <v>0</v>
      </c>
      <c r="R50" s="33">
        <f t="shared" si="10"/>
        <v>0</v>
      </c>
      <c r="S50" s="33">
        <f t="shared" si="11"/>
        <v>0</v>
      </c>
      <c r="T50" s="33">
        <f t="shared" si="12"/>
        <v>0</v>
      </c>
      <c r="U50" s="33">
        <f t="shared" si="7"/>
        <v>0</v>
      </c>
      <c r="V50" s="34">
        <f t="shared" si="13"/>
        <v>0</v>
      </c>
      <c r="W50" s="35">
        <f t="shared" si="8"/>
        <v>0</v>
      </c>
      <c r="X50" s="33">
        <v>0</v>
      </c>
      <c r="Y50" s="56">
        <v>0</v>
      </c>
      <c r="Z50" s="136">
        <v>0.029479960251738987</v>
      </c>
      <c r="AA50" s="137">
        <v>0.01093077177873468</v>
      </c>
      <c r="AB50" s="138">
        <v>0.008791924454575058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f t="shared" si="5"/>
        <v>0</v>
      </c>
      <c r="K51" s="79">
        <v>0</v>
      </c>
      <c r="L51" s="80">
        <v>0</v>
      </c>
      <c r="M51" s="78">
        <v>80</v>
      </c>
      <c r="N51" s="79">
        <v>17</v>
      </c>
      <c r="O51" s="135">
        <v>23</v>
      </c>
      <c r="P51" s="32">
        <f t="shared" si="9"/>
        <v>0</v>
      </c>
      <c r="Q51" s="33">
        <f t="shared" si="6"/>
        <v>0</v>
      </c>
      <c r="R51" s="33">
        <f t="shared" si="10"/>
        <v>0</v>
      </c>
      <c r="S51" s="33">
        <f t="shared" si="11"/>
        <v>0</v>
      </c>
      <c r="T51" s="33">
        <f t="shared" si="12"/>
        <v>0</v>
      </c>
      <c r="U51" s="33">
        <f t="shared" si="7"/>
        <v>0</v>
      </c>
      <c r="V51" s="34">
        <f t="shared" si="13"/>
        <v>0</v>
      </c>
      <c r="W51" s="35">
        <f t="shared" si="8"/>
        <v>0</v>
      </c>
      <c r="X51" s="33">
        <v>0</v>
      </c>
      <c r="Y51" s="34">
        <v>0</v>
      </c>
      <c r="Z51" s="136">
        <v>0.026455026455026454</v>
      </c>
      <c r="AA51" s="137">
        <v>0.005627275736511089</v>
      </c>
      <c r="AB51" s="138">
        <v>0.007482108002602472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f t="shared" si="5"/>
        <v>0</v>
      </c>
      <c r="K52" s="82">
        <v>0</v>
      </c>
      <c r="L52" s="83">
        <v>1</v>
      </c>
      <c r="M52" s="81">
        <v>95</v>
      </c>
      <c r="N52" s="82">
        <v>21</v>
      </c>
      <c r="O52" s="140">
        <v>22</v>
      </c>
      <c r="P52" s="46">
        <f t="shared" si="9"/>
        <v>0</v>
      </c>
      <c r="Q52" s="47">
        <f t="shared" si="6"/>
        <v>0</v>
      </c>
      <c r="R52" s="47">
        <f t="shared" si="10"/>
        <v>0</v>
      </c>
      <c r="S52" s="47">
        <f t="shared" si="11"/>
        <v>0</v>
      </c>
      <c r="T52" s="47">
        <f t="shared" si="12"/>
        <v>0</v>
      </c>
      <c r="U52" s="47">
        <f t="shared" si="7"/>
        <v>0</v>
      </c>
      <c r="V52" s="48">
        <f t="shared" si="13"/>
        <v>0</v>
      </c>
      <c r="W52" s="49">
        <f t="shared" si="8"/>
        <v>0</v>
      </c>
      <c r="X52" s="47">
        <v>0</v>
      </c>
      <c r="Y52" s="48">
        <v>0.02702702702702703</v>
      </c>
      <c r="Z52" s="141">
        <v>0.031477799867461895</v>
      </c>
      <c r="AA52" s="142">
        <v>0.006955945677376615</v>
      </c>
      <c r="AB52" s="143">
        <v>0.007154471544715447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f t="shared" si="5"/>
        <v>0</v>
      </c>
      <c r="K53" s="79">
        <v>0</v>
      </c>
      <c r="L53" s="80">
        <v>2</v>
      </c>
      <c r="M53" s="78">
        <v>78</v>
      </c>
      <c r="N53" s="79">
        <v>8</v>
      </c>
      <c r="O53" s="135">
        <v>29</v>
      </c>
      <c r="P53" s="32">
        <f t="shared" si="9"/>
        <v>0</v>
      </c>
      <c r="Q53" s="33">
        <f t="shared" si="6"/>
        <v>0</v>
      </c>
      <c r="R53" s="33">
        <f t="shared" si="10"/>
        <v>0</v>
      </c>
      <c r="S53" s="33">
        <f t="shared" si="11"/>
        <v>0</v>
      </c>
      <c r="T53" s="33">
        <f t="shared" si="12"/>
        <v>0</v>
      </c>
      <c r="U53" s="33">
        <f t="shared" si="7"/>
        <v>0</v>
      </c>
      <c r="V53" s="222">
        <f t="shared" si="13"/>
        <v>0</v>
      </c>
      <c r="W53" s="35">
        <f t="shared" si="8"/>
        <v>0</v>
      </c>
      <c r="X53" s="33">
        <v>0</v>
      </c>
      <c r="Y53" s="34">
        <v>0.05405405405405406</v>
      </c>
      <c r="Z53" s="136">
        <v>0.025819265143992055</v>
      </c>
      <c r="AA53" s="137">
        <v>0.0026481297583581596</v>
      </c>
      <c r="AB53" s="138">
        <v>0.009437032216075496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1</v>
      </c>
      <c r="J54" s="26">
        <f t="shared" si="5"/>
        <v>1</v>
      </c>
      <c r="K54" s="79">
        <v>0</v>
      </c>
      <c r="L54" s="80">
        <v>0</v>
      </c>
      <c r="M54" s="78">
        <v>72</v>
      </c>
      <c r="N54" s="79">
        <v>25</v>
      </c>
      <c r="O54" s="135">
        <v>19</v>
      </c>
      <c r="P54" s="32">
        <f t="shared" si="9"/>
        <v>0</v>
      </c>
      <c r="Q54" s="33">
        <f t="shared" si="6"/>
        <v>0</v>
      </c>
      <c r="R54" s="33">
        <f t="shared" si="10"/>
        <v>0</v>
      </c>
      <c r="S54" s="33">
        <f t="shared" si="11"/>
        <v>0</v>
      </c>
      <c r="T54" s="33">
        <f t="shared" si="12"/>
        <v>0</v>
      </c>
      <c r="U54" s="33">
        <f t="shared" si="7"/>
        <v>0</v>
      </c>
      <c r="V54" s="34">
        <f t="shared" si="13"/>
        <v>0.25</v>
      </c>
      <c r="W54" s="35">
        <f t="shared" si="8"/>
        <v>0.02702702702702703</v>
      </c>
      <c r="X54" s="33">
        <v>0</v>
      </c>
      <c r="Y54" s="34">
        <v>0</v>
      </c>
      <c r="Z54" s="136">
        <v>0.02384105960264901</v>
      </c>
      <c r="AA54" s="137">
        <v>0.008264462809917356</v>
      </c>
      <c r="AB54" s="138">
        <v>0.006180871828236825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0</v>
      </c>
      <c r="E55" s="79">
        <v>0</v>
      </c>
      <c r="F55" s="79">
        <v>1</v>
      </c>
      <c r="G55" s="79">
        <v>0</v>
      </c>
      <c r="H55" s="79">
        <v>0</v>
      </c>
      <c r="I55" s="80">
        <v>0</v>
      </c>
      <c r="J55" s="26">
        <f t="shared" si="5"/>
        <v>1</v>
      </c>
      <c r="K55" s="79">
        <v>1</v>
      </c>
      <c r="L55" s="80">
        <v>1</v>
      </c>
      <c r="M55" s="78">
        <v>78</v>
      </c>
      <c r="N55" s="79">
        <v>28</v>
      </c>
      <c r="O55" s="135">
        <v>21</v>
      </c>
      <c r="P55" s="32">
        <f t="shared" si="9"/>
        <v>0</v>
      </c>
      <c r="Q55" s="33">
        <f t="shared" si="6"/>
        <v>0</v>
      </c>
      <c r="R55" s="33">
        <f t="shared" si="10"/>
        <v>0</v>
      </c>
      <c r="S55" s="33">
        <f t="shared" si="11"/>
        <v>0.09090909090909091</v>
      </c>
      <c r="T55" s="33">
        <f t="shared" si="12"/>
        <v>0</v>
      </c>
      <c r="U55" s="33">
        <f t="shared" si="7"/>
        <v>0</v>
      </c>
      <c r="V55" s="34">
        <f t="shared" si="13"/>
        <v>0</v>
      </c>
      <c r="W55" s="35">
        <f t="shared" si="8"/>
        <v>0.02702702702702703</v>
      </c>
      <c r="X55" s="33">
        <v>0.02702702702702703</v>
      </c>
      <c r="Y55" s="34">
        <v>0.02702702702702703</v>
      </c>
      <c r="Z55" s="136">
        <v>0.02594810379241517</v>
      </c>
      <c r="AA55" s="137">
        <v>0.0092899800928998</v>
      </c>
      <c r="AB55" s="138">
        <v>0.006844850065189048</v>
      </c>
    </row>
    <row r="56" spans="1:28" s="150" customFormat="1" ht="13.5" customHeight="1">
      <c r="A56" s="369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>
        <v>2</v>
      </c>
      <c r="J56" s="26">
        <f t="shared" si="5"/>
        <v>2</v>
      </c>
      <c r="K56" s="79">
        <v>2</v>
      </c>
      <c r="L56" s="80">
        <v>1</v>
      </c>
      <c r="M56" s="78">
        <v>63</v>
      </c>
      <c r="N56" s="79">
        <v>28</v>
      </c>
      <c r="O56" s="135">
        <v>24</v>
      </c>
      <c r="P56" s="32">
        <f t="shared" si="9"/>
        <v>0</v>
      </c>
      <c r="Q56" s="33">
        <f t="shared" si="6"/>
        <v>0</v>
      </c>
      <c r="R56" s="33">
        <f t="shared" si="10"/>
        <v>0</v>
      </c>
      <c r="S56" s="33">
        <f t="shared" si="11"/>
        <v>0</v>
      </c>
      <c r="T56" s="33">
        <f t="shared" si="12"/>
        <v>0</v>
      </c>
      <c r="U56" s="33">
        <f t="shared" si="7"/>
        <v>0</v>
      </c>
      <c r="V56" s="34">
        <f t="shared" si="13"/>
        <v>0.5</v>
      </c>
      <c r="W56" s="35">
        <f t="shared" si="8"/>
        <v>0.05405405405405406</v>
      </c>
      <c r="X56" s="33">
        <v>0.05405405405405406</v>
      </c>
      <c r="Y56" s="34">
        <v>0.02702702702702703</v>
      </c>
      <c r="Z56" s="136">
        <v>0.02124072825354012</v>
      </c>
      <c r="AA56" s="137">
        <v>0.009485094850948509</v>
      </c>
      <c r="AB56" s="138">
        <v>0.007881773399014778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0</v>
      </c>
      <c r="D57" s="93">
        <f t="shared" si="14"/>
        <v>1</v>
      </c>
      <c r="E57" s="93">
        <f t="shared" si="14"/>
        <v>0</v>
      </c>
      <c r="F57" s="93">
        <f t="shared" si="14"/>
        <v>2</v>
      </c>
      <c r="G57" s="93">
        <f t="shared" si="14"/>
        <v>0</v>
      </c>
      <c r="H57" s="93">
        <f t="shared" si="14"/>
        <v>1</v>
      </c>
      <c r="I57" s="94">
        <f t="shared" si="14"/>
        <v>18</v>
      </c>
      <c r="J57" s="219">
        <f>SUM(C57:I57)</f>
        <v>22</v>
      </c>
      <c r="K57" s="93">
        <v>10</v>
      </c>
      <c r="L57" s="94">
        <v>14</v>
      </c>
      <c r="M57" s="92">
        <f>SUM(M5:M56)</f>
        <v>2882</v>
      </c>
      <c r="N57" s="93">
        <f>SUM(N5:N56)</f>
        <v>1504</v>
      </c>
      <c r="O57" s="151">
        <v>1358</v>
      </c>
      <c r="P57" s="98">
        <f>C57/3</f>
        <v>0</v>
      </c>
      <c r="Q57" s="99">
        <f t="shared" si="6"/>
        <v>0.16666666666666666</v>
      </c>
      <c r="R57" s="99">
        <f>E57/5</f>
        <v>0</v>
      </c>
      <c r="S57" s="99">
        <f>F57/11</f>
        <v>0.18181818181818182</v>
      </c>
      <c r="T57" s="99">
        <f>G57/4</f>
        <v>0</v>
      </c>
      <c r="U57" s="99">
        <f t="shared" si="7"/>
        <v>0.25</v>
      </c>
      <c r="V57" s="152">
        <f>I57/4</f>
        <v>4.5</v>
      </c>
      <c r="W57" s="101">
        <f t="shared" si="8"/>
        <v>0.5945945945945946</v>
      </c>
      <c r="X57" s="99">
        <v>0.2702702702702703</v>
      </c>
      <c r="Y57" s="100">
        <v>0.3700623700623701</v>
      </c>
      <c r="Z57" s="162">
        <f>SUM(Z5:Z56)</f>
        <v>0.9595910887767147</v>
      </c>
      <c r="AA57" s="99">
        <f>SUM(AA5:AA56)</f>
        <v>0.49941558143146364</v>
      </c>
      <c r="AB57" s="152">
        <v>0.44306688417618273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53:A56"/>
    <mergeCell ref="Z3:AB3"/>
    <mergeCell ref="A57:B57"/>
    <mergeCell ref="A31:A34"/>
    <mergeCell ref="A35:A39"/>
    <mergeCell ref="A40:A43"/>
    <mergeCell ref="A44:A47"/>
    <mergeCell ref="A48:A52"/>
    <mergeCell ref="A5:A8"/>
    <mergeCell ref="A13:A17"/>
    <mergeCell ref="P2:AB2"/>
    <mergeCell ref="C2:O2"/>
    <mergeCell ref="C3:I3"/>
    <mergeCell ref="J3:L3"/>
    <mergeCell ref="P3:V3"/>
    <mergeCell ref="W3:Y3"/>
    <mergeCell ref="M3:O3"/>
    <mergeCell ref="A9:A12"/>
    <mergeCell ref="A22:A26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81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0</v>
      </c>
      <c r="K5" s="13"/>
      <c r="L5" s="248">
        <v>0</v>
      </c>
      <c r="M5" s="74">
        <v>10</v>
      </c>
      <c r="N5" s="75">
        <v>3</v>
      </c>
      <c r="O5" s="17">
        <v>14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</v>
      </c>
      <c r="Y5" s="250">
        <v>0</v>
      </c>
      <c r="Z5" s="131">
        <v>0.0033783783783783786</v>
      </c>
      <c r="AA5" s="132">
        <v>0.0009874917709019092</v>
      </c>
      <c r="AB5" s="24">
        <v>0.0045901639344262295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aca="true" t="shared" si="5" ref="J6:J56">SUM(C6:I6)</f>
        <v>0</v>
      </c>
      <c r="K6" s="27"/>
      <c r="L6" s="249">
        <v>0</v>
      </c>
      <c r="M6" s="78">
        <v>3</v>
      </c>
      <c r="N6" s="79">
        <v>8</v>
      </c>
      <c r="O6" s="31">
        <v>10</v>
      </c>
      <c r="P6" s="32">
        <f t="shared" si="0"/>
        <v>0</v>
      </c>
      <c r="Q6" s="33">
        <f aca="true" t="shared" si="6" ref="Q6:Q57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7" ref="U6:U57">H6/4</f>
        <v>0</v>
      </c>
      <c r="V6" s="34">
        <f t="shared" si="4"/>
        <v>0</v>
      </c>
      <c r="W6" s="35">
        <f aca="true" t="shared" si="8" ref="W6:W57">J6/37</f>
        <v>0</v>
      </c>
      <c r="X6" s="33">
        <v>0</v>
      </c>
      <c r="Y6" s="56">
        <v>0</v>
      </c>
      <c r="Z6" s="136">
        <v>0.0009937065253395165</v>
      </c>
      <c r="AA6" s="137">
        <v>0.0026298487836949377</v>
      </c>
      <c r="AB6" s="38">
        <v>0.0032776138970829235</v>
      </c>
    </row>
    <row r="7" spans="1:28" s="119" customFormat="1" ht="13.5" customHeight="1">
      <c r="A7" s="369"/>
      <c r="B7" s="134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5"/>
        <v>0</v>
      </c>
      <c r="K7" s="27"/>
      <c r="L7" s="249">
        <v>0</v>
      </c>
      <c r="M7" s="78">
        <v>8</v>
      </c>
      <c r="N7" s="79">
        <v>8</v>
      </c>
      <c r="O7" s="31">
        <v>11</v>
      </c>
      <c r="P7" s="32">
        <f t="shared" si="0"/>
        <v>0</v>
      </c>
      <c r="Q7" s="33">
        <f t="shared" si="6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7"/>
        <v>0</v>
      </c>
      <c r="V7" s="34">
        <f t="shared" si="4"/>
        <v>0</v>
      </c>
      <c r="W7" s="35">
        <f t="shared" si="8"/>
        <v>0</v>
      </c>
      <c r="X7" s="33">
        <v>0</v>
      </c>
      <c r="Y7" s="56">
        <v>0</v>
      </c>
      <c r="Z7" s="136">
        <v>0.0026542800265428003</v>
      </c>
      <c r="AA7" s="137">
        <v>0.0026289845547157412</v>
      </c>
      <c r="AB7" s="38">
        <v>0.003601833660772757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5"/>
        <v>0</v>
      </c>
      <c r="K8" s="27"/>
      <c r="L8" s="249">
        <v>0</v>
      </c>
      <c r="M8" s="78">
        <v>10</v>
      </c>
      <c r="N8" s="79">
        <v>12</v>
      </c>
      <c r="O8" s="31">
        <v>17</v>
      </c>
      <c r="P8" s="32">
        <f t="shared" si="0"/>
        <v>0</v>
      </c>
      <c r="Q8" s="33">
        <f t="shared" si="6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7"/>
        <v>0</v>
      </c>
      <c r="V8" s="34">
        <f t="shared" si="4"/>
        <v>0</v>
      </c>
      <c r="W8" s="35">
        <f t="shared" si="8"/>
        <v>0</v>
      </c>
      <c r="X8" s="33">
        <v>0</v>
      </c>
      <c r="Y8" s="56">
        <v>0</v>
      </c>
      <c r="Z8" s="136">
        <v>0.003304692663582287</v>
      </c>
      <c r="AA8" s="137">
        <v>0.003939592908732764</v>
      </c>
      <c r="AB8" s="38">
        <v>0.005566470203012442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4">
        <v>0</v>
      </c>
      <c r="J9" s="218">
        <f t="shared" si="5"/>
        <v>0</v>
      </c>
      <c r="K9" s="253"/>
      <c r="L9" s="255">
        <v>0</v>
      </c>
      <c r="M9" s="85">
        <v>4</v>
      </c>
      <c r="N9" s="86">
        <v>9</v>
      </c>
      <c r="O9" s="69">
        <v>16</v>
      </c>
      <c r="P9" s="88">
        <f t="shared" si="0"/>
        <v>0</v>
      </c>
      <c r="Q9" s="89">
        <f t="shared" si="6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7"/>
        <v>0</v>
      </c>
      <c r="V9" s="90">
        <f t="shared" si="4"/>
        <v>0</v>
      </c>
      <c r="W9" s="91">
        <f t="shared" si="8"/>
        <v>0</v>
      </c>
      <c r="X9" s="89">
        <v>0</v>
      </c>
      <c r="Y9" s="71">
        <v>0</v>
      </c>
      <c r="Z9" s="147">
        <v>0.001324942033786022</v>
      </c>
      <c r="AA9" s="148">
        <v>0.0029576076240552087</v>
      </c>
      <c r="AB9" s="59">
        <v>0.005244182235332678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6">
        <f t="shared" si="5"/>
        <v>0</v>
      </c>
      <c r="K10" s="30"/>
      <c r="L10" s="54">
        <v>0</v>
      </c>
      <c r="M10" s="29">
        <v>11</v>
      </c>
      <c r="N10" s="30">
        <v>6</v>
      </c>
      <c r="O10" s="31">
        <v>14</v>
      </c>
      <c r="P10" s="32">
        <f t="shared" si="0"/>
        <v>0</v>
      </c>
      <c r="Q10" s="33">
        <f t="shared" si="6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7"/>
        <v>0</v>
      </c>
      <c r="V10" s="222">
        <f t="shared" si="4"/>
        <v>0</v>
      </c>
      <c r="W10" s="35">
        <f t="shared" si="8"/>
        <v>0</v>
      </c>
      <c r="X10" s="55">
        <v>0</v>
      </c>
      <c r="Y10" s="56">
        <v>0</v>
      </c>
      <c r="Z10" s="36">
        <v>0.003659347970725216</v>
      </c>
      <c r="AA10" s="37">
        <v>0.001973684210526316</v>
      </c>
      <c r="AB10" s="38">
        <v>0.0045901639344262295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5"/>
        <v>0</v>
      </c>
      <c r="K11" s="30"/>
      <c r="L11" s="54">
        <v>0</v>
      </c>
      <c r="M11" s="29">
        <v>10</v>
      </c>
      <c r="N11" s="30">
        <v>10</v>
      </c>
      <c r="O11" s="31">
        <v>23</v>
      </c>
      <c r="P11" s="32">
        <f t="shared" si="0"/>
        <v>0</v>
      </c>
      <c r="Q11" s="33">
        <f t="shared" si="6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7"/>
        <v>0</v>
      </c>
      <c r="V11" s="222">
        <f t="shared" si="4"/>
        <v>0</v>
      </c>
      <c r="W11" s="35">
        <f t="shared" si="8"/>
        <v>0</v>
      </c>
      <c r="X11" s="55">
        <v>0</v>
      </c>
      <c r="Y11" s="56">
        <v>0</v>
      </c>
      <c r="Z11" s="36">
        <v>0.0033112582781456954</v>
      </c>
      <c r="AA11" s="37">
        <v>0.003289473684210526</v>
      </c>
      <c r="AB11" s="38">
        <v>0.007536041939711665</v>
      </c>
    </row>
    <row r="12" spans="1:28" s="145" customFormat="1" ht="13.5" customHeight="1">
      <c r="A12" s="370"/>
      <c r="B12" s="139" t="s">
        <v>7</v>
      </c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62">
        <v>0</v>
      </c>
      <c r="J12" s="40">
        <f t="shared" si="5"/>
        <v>0</v>
      </c>
      <c r="K12" s="44"/>
      <c r="L12" s="62">
        <v>0</v>
      </c>
      <c r="M12" s="43">
        <v>8</v>
      </c>
      <c r="N12" s="44">
        <v>11</v>
      </c>
      <c r="O12" s="45">
        <v>21</v>
      </c>
      <c r="P12" s="46">
        <f t="shared" si="0"/>
        <v>0</v>
      </c>
      <c r="Q12" s="47">
        <f t="shared" si="6"/>
        <v>0</v>
      </c>
      <c r="R12" s="47">
        <f t="shared" si="1"/>
        <v>0</v>
      </c>
      <c r="S12" s="47">
        <f t="shared" si="2"/>
        <v>0</v>
      </c>
      <c r="T12" s="47">
        <f t="shared" si="3"/>
        <v>0</v>
      </c>
      <c r="U12" s="47">
        <f t="shared" si="7"/>
        <v>0</v>
      </c>
      <c r="V12" s="223">
        <f t="shared" si="4"/>
        <v>0</v>
      </c>
      <c r="W12" s="49">
        <f t="shared" si="8"/>
        <v>0</v>
      </c>
      <c r="X12" s="63">
        <v>0</v>
      </c>
      <c r="Y12" s="64">
        <v>0</v>
      </c>
      <c r="Z12" s="50">
        <v>0.002644628099173554</v>
      </c>
      <c r="AA12" s="51">
        <v>0.003618421052631579</v>
      </c>
      <c r="AB12" s="52">
        <v>0.00688298918387414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54">
        <v>0</v>
      </c>
      <c r="J13" s="26">
        <f t="shared" si="5"/>
        <v>0</v>
      </c>
      <c r="K13" s="30"/>
      <c r="L13" s="54">
        <v>0</v>
      </c>
      <c r="M13" s="29">
        <v>8</v>
      </c>
      <c r="N13" s="30">
        <v>8</v>
      </c>
      <c r="O13" s="31">
        <v>16</v>
      </c>
      <c r="P13" s="32">
        <f t="shared" si="0"/>
        <v>0</v>
      </c>
      <c r="Q13" s="33">
        <f t="shared" si="6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7"/>
        <v>0</v>
      </c>
      <c r="V13" s="222">
        <f t="shared" si="4"/>
        <v>0</v>
      </c>
      <c r="W13" s="35">
        <f t="shared" si="8"/>
        <v>0</v>
      </c>
      <c r="X13" s="55">
        <v>0</v>
      </c>
      <c r="Y13" s="56">
        <v>0</v>
      </c>
      <c r="Z13" s="36">
        <v>0.0026455026455026454</v>
      </c>
      <c r="AA13" s="37">
        <v>0.0026298487836949377</v>
      </c>
      <c r="AB13" s="38">
        <v>0.005242463958060288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54">
        <v>0</v>
      </c>
      <c r="J14" s="26">
        <f t="shared" si="5"/>
        <v>0</v>
      </c>
      <c r="K14" s="30"/>
      <c r="L14" s="54">
        <v>1</v>
      </c>
      <c r="M14" s="29">
        <v>9</v>
      </c>
      <c r="N14" s="30">
        <v>6</v>
      </c>
      <c r="O14" s="31">
        <v>33</v>
      </c>
      <c r="P14" s="32">
        <f t="shared" si="0"/>
        <v>0</v>
      </c>
      <c r="Q14" s="33">
        <f t="shared" si="6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7"/>
        <v>0</v>
      </c>
      <c r="V14" s="34">
        <f t="shared" si="4"/>
        <v>0</v>
      </c>
      <c r="W14" s="35">
        <f t="shared" si="8"/>
        <v>0</v>
      </c>
      <c r="X14" s="55">
        <v>0</v>
      </c>
      <c r="Y14" s="56">
        <v>0.02564102564102564</v>
      </c>
      <c r="Z14" s="36">
        <v>0.002973240832507433</v>
      </c>
      <c r="AA14" s="37">
        <v>0.0019743336623889436</v>
      </c>
      <c r="AB14" s="38">
        <v>0.010812581913499346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5"/>
        <v>0</v>
      </c>
      <c r="K15" s="30"/>
      <c r="L15" s="54">
        <v>0</v>
      </c>
      <c r="M15" s="29">
        <v>15</v>
      </c>
      <c r="N15" s="30">
        <v>18</v>
      </c>
      <c r="O15" s="31">
        <v>20</v>
      </c>
      <c r="P15" s="32">
        <f t="shared" si="0"/>
        <v>0</v>
      </c>
      <c r="Q15" s="33">
        <f t="shared" si="6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7"/>
        <v>0</v>
      </c>
      <c r="V15" s="34">
        <f t="shared" si="4"/>
        <v>0</v>
      </c>
      <c r="W15" s="35">
        <f t="shared" si="8"/>
        <v>0</v>
      </c>
      <c r="X15" s="55">
        <v>0</v>
      </c>
      <c r="Y15" s="56">
        <v>0</v>
      </c>
      <c r="Z15" s="36">
        <v>0.004963600264725348</v>
      </c>
      <c r="AA15" s="37">
        <v>0.0059210526315789476</v>
      </c>
      <c r="AB15" s="38">
        <v>0.006563833278634723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5"/>
        <v>0</v>
      </c>
      <c r="K16" s="30"/>
      <c r="L16" s="54">
        <v>0</v>
      </c>
      <c r="M16" s="29">
        <v>12</v>
      </c>
      <c r="N16" s="30">
        <v>15</v>
      </c>
      <c r="O16" s="31">
        <v>12</v>
      </c>
      <c r="P16" s="32">
        <f t="shared" si="0"/>
        <v>0</v>
      </c>
      <c r="Q16" s="33">
        <f t="shared" si="6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7"/>
        <v>0</v>
      </c>
      <c r="V16" s="34">
        <f t="shared" si="4"/>
        <v>0</v>
      </c>
      <c r="W16" s="35">
        <f t="shared" si="8"/>
        <v>0</v>
      </c>
      <c r="X16" s="55">
        <v>0</v>
      </c>
      <c r="Y16" s="56">
        <v>0</v>
      </c>
      <c r="Z16" s="36">
        <v>0.003976143141153081</v>
      </c>
      <c r="AA16" s="37">
        <v>0.004930966469428008</v>
      </c>
      <c r="AB16" s="38">
        <v>0.003934426229508197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5"/>
        <v>0</v>
      </c>
      <c r="K17" s="30">
        <v>0</v>
      </c>
      <c r="L17" s="54">
        <v>0</v>
      </c>
      <c r="M17" s="29">
        <v>7</v>
      </c>
      <c r="N17" s="30">
        <v>16</v>
      </c>
      <c r="O17" s="31">
        <v>19</v>
      </c>
      <c r="P17" s="32">
        <f t="shared" si="0"/>
        <v>0</v>
      </c>
      <c r="Q17" s="33">
        <f t="shared" si="6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7"/>
        <v>0</v>
      </c>
      <c r="V17" s="34">
        <f t="shared" si="4"/>
        <v>0</v>
      </c>
      <c r="W17" s="35">
        <f t="shared" si="8"/>
        <v>0</v>
      </c>
      <c r="X17" s="55">
        <v>0</v>
      </c>
      <c r="Y17" s="56">
        <v>0</v>
      </c>
      <c r="Z17" s="36">
        <v>0.002317880794701987</v>
      </c>
      <c r="AA17" s="37">
        <v>0.0053226879574184965</v>
      </c>
      <c r="AB17" s="38">
        <v>0.006194978806651451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8">
        <f t="shared" si="5"/>
        <v>0</v>
      </c>
      <c r="K18" s="86">
        <v>0</v>
      </c>
      <c r="L18" s="68">
        <v>0</v>
      </c>
      <c r="M18" s="85">
        <v>6</v>
      </c>
      <c r="N18" s="86">
        <v>13</v>
      </c>
      <c r="O18" s="69">
        <v>18</v>
      </c>
      <c r="P18" s="88">
        <f t="shared" si="0"/>
        <v>0</v>
      </c>
      <c r="Q18" s="89">
        <f t="shared" si="6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7"/>
        <v>0</v>
      </c>
      <c r="V18" s="221">
        <f t="shared" si="4"/>
        <v>0</v>
      </c>
      <c r="W18" s="91">
        <f t="shared" si="8"/>
        <v>0</v>
      </c>
      <c r="X18" s="89">
        <v>0</v>
      </c>
      <c r="Y18" s="71">
        <v>0</v>
      </c>
      <c r="Z18" s="147">
        <v>0.0019887305270135896</v>
      </c>
      <c r="AA18" s="148">
        <v>0.004306061609804571</v>
      </c>
      <c r="AB18" s="59">
        <v>0.0058689272905119005</v>
      </c>
    </row>
    <row r="19" spans="1:28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f t="shared" si="5"/>
        <v>0</v>
      </c>
      <c r="K19" s="79">
        <v>0</v>
      </c>
      <c r="L19" s="54">
        <v>0</v>
      </c>
      <c r="M19" s="78">
        <v>4</v>
      </c>
      <c r="N19" s="79">
        <v>17</v>
      </c>
      <c r="O19" s="31">
        <v>15</v>
      </c>
      <c r="P19" s="32">
        <f t="shared" si="0"/>
        <v>0</v>
      </c>
      <c r="Q19" s="33">
        <f t="shared" si="6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7"/>
        <v>0</v>
      </c>
      <c r="V19" s="222">
        <f t="shared" si="4"/>
        <v>0</v>
      </c>
      <c r="W19" s="35">
        <f t="shared" si="8"/>
        <v>0</v>
      </c>
      <c r="X19" s="33">
        <v>0</v>
      </c>
      <c r="Y19" s="56">
        <v>0</v>
      </c>
      <c r="Z19" s="136">
        <v>0.0013266998341625207</v>
      </c>
      <c r="AA19" s="137">
        <v>0.005638474295190713</v>
      </c>
      <c r="AB19" s="38">
        <v>0.004885993485342019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f t="shared" si="5"/>
        <v>0</v>
      </c>
      <c r="K20" s="79">
        <v>0</v>
      </c>
      <c r="L20" s="54">
        <v>0</v>
      </c>
      <c r="M20" s="78">
        <v>12</v>
      </c>
      <c r="N20" s="79">
        <v>7</v>
      </c>
      <c r="O20" s="31">
        <v>26</v>
      </c>
      <c r="P20" s="32">
        <f t="shared" si="0"/>
        <v>0</v>
      </c>
      <c r="Q20" s="33">
        <f t="shared" si="6"/>
        <v>0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7"/>
        <v>0</v>
      </c>
      <c r="V20" s="222">
        <f t="shared" si="4"/>
        <v>0</v>
      </c>
      <c r="W20" s="35">
        <f t="shared" si="8"/>
        <v>0</v>
      </c>
      <c r="X20" s="33">
        <v>0</v>
      </c>
      <c r="Y20" s="56">
        <v>0</v>
      </c>
      <c r="Z20" s="136">
        <v>0.003985386914646297</v>
      </c>
      <c r="AA20" s="137">
        <v>0.0023186485591255384</v>
      </c>
      <c r="AB20" s="38">
        <v>0.00847457627118644</v>
      </c>
    </row>
    <row r="21" spans="1:28" s="150" customFormat="1" ht="13.5" customHeight="1">
      <c r="A21" s="370"/>
      <c r="B21" s="134" t="s">
        <v>16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26">
        <f t="shared" si="5"/>
        <v>0</v>
      </c>
      <c r="K21" s="79">
        <v>0</v>
      </c>
      <c r="L21" s="54">
        <v>0</v>
      </c>
      <c r="M21" s="78">
        <v>17</v>
      </c>
      <c r="N21" s="79">
        <v>14</v>
      </c>
      <c r="O21" s="31">
        <v>23</v>
      </c>
      <c r="P21" s="32">
        <f t="shared" si="0"/>
        <v>0</v>
      </c>
      <c r="Q21" s="33">
        <f t="shared" si="6"/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f t="shared" si="7"/>
        <v>0</v>
      </c>
      <c r="V21" s="222">
        <f t="shared" si="4"/>
        <v>0</v>
      </c>
      <c r="W21" s="35">
        <f t="shared" si="8"/>
        <v>0</v>
      </c>
      <c r="X21" s="33">
        <v>0</v>
      </c>
      <c r="Y21" s="56">
        <v>0</v>
      </c>
      <c r="Z21" s="136">
        <v>0.005735492577597841</v>
      </c>
      <c r="AA21" s="137">
        <v>0.004672897196261682</v>
      </c>
      <c r="AB21" s="38">
        <v>0.007506527415143603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8">
        <f t="shared" si="5"/>
        <v>0</v>
      </c>
      <c r="K22" s="86">
        <v>0</v>
      </c>
      <c r="L22" s="68">
        <v>0</v>
      </c>
      <c r="M22" s="85">
        <v>11</v>
      </c>
      <c r="N22" s="86">
        <v>9</v>
      </c>
      <c r="O22" s="69">
        <v>17</v>
      </c>
      <c r="P22" s="88">
        <f t="shared" si="0"/>
        <v>0</v>
      </c>
      <c r="Q22" s="89">
        <f t="shared" si="6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7"/>
        <v>0</v>
      </c>
      <c r="V22" s="221">
        <f t="shared" si="4"/>
        <v>0</v>
      </c>
      <c r="W22" s="91">
        <f t="shared" si="8"/>
        <v>0</v>
      </c>
      <c r="X22" s="89">
        <v>0</v>
      </c>
      <c r="Y22" s="71">
        <v>0</v>
      </c>
      <c r="Z22" s="147">
        <v>0.003703703703703704</v>
      </c>
      <c r="AA22" s="148">
        <v>0.003014065639651708</v>
      </c>
      <c r="AB22" s="59">
        <v>0.005541069100391135</v>
      </c>
    </row>
    <row r="23" spans="1:28" s="150" customFormat="1" ht="13.5" customHeight="1">
      <c r="A23" s="369">
        <v>5</v>
      </c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f t="shared" si="5"/>
        <v>0</v>
      </c>
      <c r="K23" s="79">
        <v>0</v>
      </c>
      <c r="L23" s="54">
        <v>0</v>
      </c>
      <c r="M23" s="78">
        <v>12</v>
      </c>
      <c r="N23" s="79">
        <v>10</v>
      </c>
      <c r="O23" s="31">
        <v>21</v>
      </c>
      <c r="P23" s="32">
        <f t="shared" si="0"/>
        <v>0</v>
      </c>
      <c r="Q23" s="33">
        <f t="shared" si="6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7"/>
        <v>0</v>
      </c>
      <c r="V23" s="34">
        <f t="shared" si="4"/>
        <v>0</v>
      </c>
      <c r="W23" s="35">
        <f t="shared" si="8"/>
        <v>0</v>
      </c>
      <c r="X23" s="33">
        <v>0</v>
      </c>
      <c r="Y23" s="56">
        <v>0</v>
      </c>
      <c r="Z23" s="136">
        <v>0.003976143141153081</v>
      </c>
      <c r="AA23" s="137">
        <v>0.003316749585406302</v>
      </c>
      <c r="AB23" s="38">
        <v>0.006838163464669489</v>
      </c>
    </row>
    <row r="24" spans="1:28" s="150" customFormat="1" ht="13.5" customHeight="1">
      <c r="A24" s="369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80">
        <v>0</v>
      </c>
      <c r="J24" s="26">
        <f t="shared" si="5"/>
        <v>0</v>
      </c>
      <c r="K24" s="79">
        <v>0</v>
      </c>
      <c r="L24" s="54">
        <v>0</v>
      </c>
      <c r="M24" s="78">
        <v>18</v>
      </c>
      <c r="N24" s="79">
        <v>12</v>
      </c>
      <c r="O24" s="31">
        <v>14</v>
      </c>
      <c r="P24" s="32">
        <f t="shared" si="0"/>
        <v>0</v>
      </c>
      <c r="Q24" s="33">
        <f t="shared" si="6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7"/>
        <v>0</v>
      </c>
      <c r="V24" s="34">
        <f t="shared" si="4"/>
        <v>0</v>
      </c>
      <c r="W24" s="35">
        <f t="shared" si="8"/>
        <v>0</v>
      </c>
      <c r="X24" s="33">
        <v>0</v>
      </c>
      <c r="Y24" s="56">
        <v>0</v>
      </c>
      <c r="Z24" s="136">
        <v>0.005968169761273209</v>
      </c>
      <c r="AA24" s="137">
        <v>0.003978779840848806</v>
      </c>
      <c r="AB24" s="38">
        <v>0.004558775643112993</v>
      </c>
    </row>
    <row r="25" spans="1:28" s="150" customFormat="1" ht="13.5" customHeight="1">
      <c r="A25" s="370"/>
      <c r="B25" s="139" t="s">
        <v>20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3">
        <v>0</v>
      </c>
      <c r="J25" s="40">
        <f t="shared" si="5"/>
        <v>0</v>
      </c>
      <c r="K25" s="82">
        <v>0</v>
      </c>
      <c r="L25" s="62">
        <v>0</v>
      </c>
      <c r="M25" s="81">
        <v>17</v>
      </c>
      <c r="N25" s="82">
        <v>20</v>
      </c>
      <c r="O25" s="45">
        <v>18</v>
      </c>
      <c r="P25" s="46">
        <f t="shared" si="0"/>
        <v>0</v>
      </c>
      <c r="Q25" s="47">
        <f t="shared" si="6"/>
        <v>0</v>
      </c>
      <c r="R25" s="47">
        <f t="shared" si="1"/>
        <v>0</v>
      </c>
      <c r="S25" s="47">
        <f t="shared" si="2"/>
        <v>0</v>
      </c>
      <c r="T25" s="47">
        <f t="shared" si="3"/>
        <v>0</v>
      </c>
      <c r="U25" s="47">
        <f t="shared" si="7"/>
        <v>0</v>
      </c>
      <c r="V25" s="48">
        <f t="shared" si="4"/>
        <v>0</v>
      </c>
      <c r="W25" s="49">
        <f t="shared" si="8"/>
        <v>0</v>
      </c>
      <c r="X25" s="47">
        <v>0</v>
      </c>
      <c r="Y25" s="64">
        <v>0</v>
      </c>
      <c r="Z25" s="141">
        <v>0.005642217059409226</v>
      </c>
      <c r="AA25" s="142">
        <v>0.0066181336863004635</v>
      </c>
      <c r="AB25" s="52">
        <v>0.005859375</v>
      </c>
    </row>
    <row r="26" spans="1:28" s="150" customFormat="1" ht="13.5" customHeight="1">
      <c r="A26" s="368">
        <v>6</v>
      </c>
      <c r="B26" s="134" t="s">
        <v>21</v>
      </c>
      <c r="C26" s="78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80">
        <v>0</v>
      </c>
      <c r="J26" s="26">
        <f t="shared" si="5"/>
        <v>0</v>
      </c>
      <c r="K26" s="79">
        <v>0</v>
      </c>
      <c r="L26" s="54">
        <v>0</v>
      </c>
      <c r="M26" s="78">
        <v>17</v>
      </c>
      <c r="N26" s="79">
        <v>14</v>
      </c>
      <c r="O26" s="31">
        <v>25</v>
      </c>
      <c r="P26" s="32">
        <f t="shared" si="0"/>
        <v>0</v>
      </c>
      <c r="Q26" s="33">
        <f t="shared" si="6"/>
        <v>0</v>
      </c>
      <c r="R26" s="33">
        <f t="shared" si="1"/>
        <v>0</v>
      </c>
      <c r="S26" s="33">
        <f t="shared" si="2"/>
        <v>0</v>
      </c>
      <c r="T26" s="33">
        <f t="shared" si="3"/>
        <v>0</v>
      </c>
      <c r="U26" s="33">
        <f t="shared" si="7"/>
        <v>0</v>
      </c>
      <c r="V26" s="34">
        <f t="shared" si="4"/>
        <v>0</v>
      </c>
      <c r="W26" s="35">
        <f t="shared" si="8"/>
        <v>0</v>
      </c>
      <c r="X26" s="33">
        <v>0</v>
      </c>
      <c r="Y26" s="56">
        <v>0</v>
      </c>
      <c r="Z26" s="136">
        <v>0.005636604774535809</v>
      </c>
      <c r="AA26" s="137">
        <v>0.004625041295011563</v>
      </c>
      <c r="AB26" s="38">
        <v>0.008135372600065083</v>
      </c>
    </row>
    <row r="27" spans="1:28" s="150" customFormat="1" ht="13.5" customHeight="1">
      <c r="A27" s="369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26">
        <f t="shared" si="5"/>
        <v>0</v>
      </c>
      <c r="K27" s="79">
        <v>0</v>
      </c>
      <c r="L27" s="54">
        <v>0</v>
      </c>
      <c r="M27" s="78">
        <v>19</v>
      </c>
      <c r="N27" s="79">
        <v>18</v>
      </c>
      <c r="O27" s="31">
        <v>31</v>
      </c>
      <c r="P27" s="32">
        <f t="shared" si="0"/>
        <v>0</v>
      </c>
      <c r="Q27" s="33">
        <f t="shared" si="6"/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f t="shared" si="7"/>
        <v>0</v>
      </c>
      <c r="V27" s="222">
        <f t="shared" si="4"/>
        <v>0</v>
      </c>
      <c r="W27" s="35">
        <f t="shared" si="8"/>
        <v>0</v>
      </c>
      <c r="X27" s="33">
        <v>0</v>
      </c>
      <c r="Y27" s="56">
        <v>0</v>
      </c>
      <c r="Z27" s="136">
        <v>0.006295559973492379</v>
      </c>
      <c r="AA27" s="137">
        <v>0.005948446794448116</v>
      </c>
      <c r="AB27" s="38">
        <v>0.010091145833333334</v>
      </c>
    </row>
    <row r="28" spans="1:28" s="150" customFormat="1" ht="13.5" customHeight="1">
      <c r="A28" s="369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0</v>
      </c>
      <c r="J28" s="26">
        <f t="shared" si="5"/>
        <v>0</v>
      </c>
      <c r="K28" s="79">
        <v>0</v>
      </c>
      <c r="L28" s="54">
        <v>0</v>
      </c>
      <c r="M28" s="78">
        <v>9</v>
      </c>
      <c r="N28" s="79">
        <v>20</v>
      </c>
      <c r="O28" s="31">
        <v>32</v>
      </c>
      <c r="P28" s="32">
        <f t="shared" si="0"/>
        <v>0</v>
      </c>
      <c r="Q28" s="33">
        <f t="shared" si="6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7"/>
        <v>0</v>
      </c>
      <c r="V28" s="222">
        <f t="shared" si="4"/>
        <v>0</v>
      </c>
      <c r="W28" s="35">
        <f t="shared" si="8"/>
        <v>0</v>
      </c>
      <c r="X28" s="33">
        <v>0</v>
      </c>
      <c r="Y28" s="56">
        <v>0</v>
      </c>
      <c r="Z28" s="136">
        <v>0.002987056090275473</v>
      </c>
      <c r="AA28" s="137">
        <v>0.0066181336863004635</v>
      </c>
      <c r="AB28" s="38">
        <v>0.010420058612829698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26">
        <f t="shared" si="5"/>
        <v>0</v>
      </c>
      <c r="K29" s="79">
        <v>0</v>
      </c>
      <c r="L29" s="54">
        <v>0</v>
      </c>
      <c r="M29" s="78">
        <v>19</v>
      </c>
      <c r="N29" s="79">
        <v>12</v>
      </c>
      <c r="O29" s="31">
        <v>31</v>
      </c>
      <c r="P29" s="32">
        <f t="shared" si="0"/>
        <v>0</v>
      </c>
      <c r="Q29" s="33">
        <f t="shared" si="6"/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f t="shared" si="7"/>
        <v>0</v>
      </c>
      <c r="V29" s="222">
        <f t="shared" si="4"/>
        <v>0</v>
      </c>
      <c r="W29" s="35">
        <f t="shared" si="8"/>
        <v>0</v>
      </c>
      <c r="X29" s="33">
        <v>0</v>
      </c>
      <c r="Y29" s="56">
        <v>0</v>
      </c>
      <c r="Z29" s="136">
        <v>0.006293474660483604</v>
      </c>
      <c r="AA29" s="137">
        <v>0.003976143141153081</v>
      </c>
      <c r="AB29" s="38">
        <v>0.010091145833333334</v>
      </c>
    </row>
    <row r="30" spans="1:28" s="150" customFormat="1" ht="13.5" customHeight="1">
      <c r="A30" s="370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v>0</v>
      </c>
      <c r="J30" s="40">
        <f t="shared" si="5"/>
        <v>0</v>
      </c>
      <c r="K30" s="82">
        <v>0</v>
      </c>
      <c r="L30" s="62">
        <v>0</v>
      </c>
      <c r="M30" s="81">
        <v>16</v>
      </c>
      <c r="N30" s="82">
        <v>23</v>
      </c>
      <c r="O30" s="45">
        <v>22</v>
      </c>
      <c r="P30" s="46">
        <f t="shared" si="0"/>
        <v>0</v>
      </c>
      <c r="Q30" s="47">
        <f t="shared" si="6"/>
        <v>0</v>
      </c>
      <c r="R30" s="47">
        <f t="shared" si="1"/>
        <v>0</v>
      </c>
      <c r="S30" s="47">
        <f t="shared" si="2"/>
        <v>0</v>
      </c>
      <c r="T30" s="47">
        <f t="shared" si="3"/>
        <v>0</v>
      </c>
      <c r="U30" s="47">
        <f t="shared" si="7"/>
        <v>0</v>
      </c>
      <c r="V30" s="223">
        <f t="shared" si="4"/>
        <v>0</v>
      </c>
      <c r="W30" s="49">
        <f t="shared" si="8"/>
        <v>0</v>
      </c>
      <c r="X30" s="47">
        <v>0</v>
      </c>
      <c r="Y30" s="64">
        <v>0</v>
      </c>
      <c r="Z30" s="141">
        <v>0.005278785879247773</v>
      </c>
      <c r="AA30" s="142">
        <v>0.007613373055279708</v>
      </c>
      <c r="AB30" s="52">
        <v>0.007161458333333333</v>
      </c>
    </row>
    <row r="31" spans="1:28" s="150" customFormat="1" ht="13.5" customHeight="1">
      <c r="A31" s="368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1</v>
      </c>
      <c r="G31" s="86">
        <v>0</v>
      </c>
      <c r="H31" s="86">
        <v>0</v>
      </c>
      <c r="I31" s="87">
        <v>0</v>
      </c>
      <c r="J31" s="218">
        <f t="shared" si="5"/>
        <v>1</v>
      </c>
      <c r="K31" s="86">
        <v>0</v>
      </c>
      <c r="L31" s="68">
        <v>0</v>
      </c>
      <c r="M31" s="85">
        <v>15</v>
      </c>
      <c r="N31" s="86">
        <v>15</v>
      </c>
      <c r="O31" s="69">
        <v>23</v>
      </c>
      <c r="P31" s="88">
        <f t="shared" si="0"/>
        <v>0</v>
      </c>
      <c r="Q31" s="89">
        <f t="shared" si="6"/>
        <v>0</v>
      </c>
      <c r="R31" s="89">
        <f t="shared" si="1"/>
        <v>0</v>
      </c>
      <c r="S31" s="89">
        <f t="shared" si="2"/>
        <v>0.09090909090909091</v>
      </c>
      <c r="T31" s="89">
        <f t="shared" si="3"/>
        <v>0</v>
      </c>
      <c r="U31" s="89">
        <f t="shared" si="7"/>
        <v>0</v>
      </c>
      <c r="V31" s="90">
        <f t="shared" si="4"/>
        <v>0</v>
      </c>
      <c r="W31" s="91">
        <f t="shared" si="8"/>
        <v>0.02702702702702703</v>
      </c>
      <c r="X31" s="89">
        <v>0</v>
      </c>
      <c r="Y31" s="71">
        <v>0</v>
      </c>
      <c r="Z31" s="147">
        <v>0.004968532626697582</v>
      </c>
      <c r="AA31" s="148">
        <v>0.004978426817125788</v>
      </c>
      <c r="AB31" s="59">
        <v>0.0074796747967479675</v>
      </c>
    </row>
    <row r="32" spans="1:28" s="150" customFormat="1" ht="13.5" customHeight="1">
      <c r="A32" s="369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80">
        <v>0</v>
      </c>
      <c r="J32" s="26">
        <f t="shared" si="5"/>
        <v>0</v>
      </c>
      <c r="K32" s="79">
        <v>0</v>
      </c>
      <c r="L32" s="54">
        <v>0</v>
      </c>
      <c r="M32" s="78">
        <v>9</v>
      </c>
      <c r="N32" s="79">
        <v>14</v>
      </c>
      <c r="O32" s="31">
        <v>32</v>
      </c>
      <c r="P32" s="32">
        <f t="shared" si="0"/>
        <v>0</v>
      </c>
      <c r="Q32" s="33">
        <f t="shared" si="6"/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f t="shared" si="7"/>
        <v>0</v>
      </c>
      <c r="V32" s="34">
        <f t="shared" si="4"/>
        <v>0</v>
      </c>
      <c r="W32" s="35">
        <f t="shared" si="8"/>
        <v>0</v>
      </c>
      <c r="X32" s="33">
        <v>0</v>
      </c>
      <c r="Y32" s="56">
        <v>0</v>
      </c>
      <c r="Z32" s="136">
        <v>0.0029920212765957447</v>
      </c>
      <c r="AA32" s="137">
        <v>0.004669779853235491</v>
      </c>
      <c r="AB32" s="38">
        <v>0.010416666666666666</v>
      </c>
    </row>
    <row r="33" spans="1:28" s="150" customFormat="1" ht="13.5" customHeight="1">
      <c r="A33" s="369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26">
        <f t="shared" si="5"/>
        <v>0</v>
      </c>
      <c r="K33" s="79">
        <v>0</v>
      </c>
      <c r="L33" s="54">
        <v>0</v>
      </c>
      <c r="M33" s="78">
        <v>15</v>
      </c>
      <c r="N33" s="79">
        <v>9</v>
      </c>
      <c r="O33" s="31">
        <v>21</v>
      </c>
      <c r="P33" s="32">
        <f t="shared" si="0"/>
        <v>0</v>
      </c>
      <c r="Q33" s="33">
        <f t="shared" si="6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7"/>
        <v>0</v>
      </c>
      <c r="V33" s="34">
        <f t="shared" si="4"/>
        <v>0</v>
      </c>
      <c r="W33" s="35">
        <f t="shared" si="8"/>
        <v>0</v>
      </c>
      <c r="X33" s="33">
        <v>0</v>
      </c>
      <c r="Y33" s="56">
        <v>0</v>
      </c>
      <c r="Z33" s="136">
        <v>0.004966887417218543</v>
      </c>
      <c r="AA33" s="137">
        <v>0.002990033222591362</v>
      </c>
      <c r="AB33" s="38">
        <v>0.006829268292682927</v>
      </c>
    </row>
    <row r="34" spans="1:28" s="150" customFormat="1" ht="13.5" customHeight="1">
      <c r="A34" s="370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40">
        <f t="shared" si="5"/>
        <v>0</v>
      </c>
      <c r="K34" s="82">
        <v>0</v>
      </c>
      <c r="L34" s="62">
        <v>0</v>
      </c>
      <c r="M34" s="81">
        <v>7</v>
      </c>
      <c r="N34" s="82">
        <v>12</v>
      </c>
      <c r="O34" s="45">
        <v>23</v>
      </c>
      <c r="P34" s="46">
        <f t="shared" si="0"/>
        <v>0</v>
      </c>
      <c r="Q34" s="47">
        <f t="shared" si="6"/>
        <v>0</v>
      </c>
      <c r="R34" s="47">
        <f t="shared" si="1"/>
        <v>0</v>
      </c>
      <c r="S34" s="47">
        <f t="shared" si="2"/>
        <v>0</v>
      </c>
      <c r="T34" s="47">
        <f t="shared" si="3"/>
        <v>0</v>
      </c>
      <c r="U34" s="47">
        <f t="shared" si="7"/>
        <v>0</v>
      </c>
      <c r="V34" s="48">
        <f t="shared" si="4"/>
        <v>0</v>
      </c>
      <c r="W34" s="49">
        <f t="shared" si="8"/>
        <v>0</v>
      </c>
      <c r="X34" s="47">
        <v>0</v>
      </c>
      <c r="Y34" s="64">
        <v>0</v>
      </c>
      <c r="Z34" s="141">
        <v>0.002320185614849188</v>
      </c>
      <c r="AA34" s="142">
        <v>0.003981420039814201</v>
      </c>
      <c r="AB34" s="52">
        <v>0.0074796747967479675</v>
      </c>
    </row>
    <row r="35" spans="1:28" s="150" customFormat="1" ht="13.5" customHeight="1">
      <c r="A35" s="368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v>0</v>
      </c>
      <c r="J35" s="218">
        <f t="shared" si="5"/>
        <v>0</v>
      </c>
      <c r="K35" s="86">
        <v>0</v>
      </c>
      <c r="L35" s="68">
        <v>0</v>
      </c>
      <c r="M35" s="85">
        <v>11</v>
      </c>
      <c r="N35" s="86">
        <v>14</v>
      </c>
      <c r="O35" s="69">
        <v>13</v>
      </c>
      <c r="P35" s="88">
        <f t="shared" si="0"/>
        <v>0</v>
      </c>
      <c r="Q35" s="89">
        <f t="shared" si="6"/>
        <v>0</v>
      </c>
      <c r="R35" s="89">
        <f t="shared" si="1"/>
        <v>0</v>
      </c>
      <c r="S35" s="89">
        <f t="shared" si="2"/>
        <v>0</v>
      </c>
      <c r="T35" s="89">
        <f t="shared" si="3"/>
        <v>0</v>
      </c>
      <c r="U35" s="89">
        <f t="shared" si="7"/>
        <v>0</v>
      </c>
      <c r="V35" s="90">
        <f t="shared" si="4"/>
        <v>0</v>
      </c>
      <c r="W35" s="91">
        <f t="shared" si="8"/>
        <v>0</v>
      </c>
      <c r="X35" s="89">
        <v>0</v>
      </c>
      <c r="Y35" s="71">
        <v>0</v>
      </c>
      <c r="Z35" s="147">
        <v>0.0036387694343367515</v>
      </c>
      <c r="AA35" s="148">
        <v>0.004655803126039242</v>
      </c>
      <c r="AB35" s="59">
        <v>0.004230393752033843</v>
      </c>
    </row>
    <row r="36" spans="1:28" s="150" customFormat="1" ht="13.5" customHeight="1">
      <c r="A36" s="369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26">
        <f t="shared" si="5"/>
        <v>0</v>
      </c>
      <c r="K36" s="79">
        <v>0</v>
      </c>
      <c r="L36" s="54">
        <v>0</v>
      </c>
      <c r="M36" s="78">
        <v>7</v>
      </c>
      <c r="N36" s="79">
        <v>11</v>
      </c>
      <c r="O36" s="31">
        <v>21</v>
      </c>
      <c r="P36" s="32">
        <f t="shared" si="0"/>
        <v>0</v>
      </c>
      <c r="Q36" s="33">
        <f t="shared" si="6"/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f t="shared" si="7"/>
        <v>0</v>
      </c>
      <c r="V36" s="222">
        <f t="shared" si="4"/>
        <v>0</v>
      </c>
      <c r="W36" s="35">
        <f t="shared" si="8"/>
        <v>0</v>
      </c>
      <c r="X36" s="33">
        <v>0</v>
      </c>
      <c r="Y36" s="56">
        <v>0</v>
      </c>
      <c r="Z36" s="136">
        <v>0.002544529262086514</v>
      </c>
      <c r="AA36" s="137">
        <v>0.00376325692781389</v>
      </c>
      <c r="AB36" s="38">
        <v>0.006892024942566459</v>
      </c>
    </row>
    <row r="37" spans="1:28" s="150" customFormat="1" ht="13.5" customHeight="1">
      <c r="A37" s="369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80">
        <v>0</v>
      </c>
      <c r="J37" s="26">
        <f t="shared" si="5"/>
        <v>0</v>
      </c>
      <c r="K37" s="79">
        <v>0</v>
      </c>
      <c r="L37" s="54">
        <v>0</v>
      </c>
      <c r="M37" s="78">
        <v>7</v>
      </c>
      <c r="N37" s="79">
        <v>8</v>
      </c>
      <c r="O37" s="31">
        <v>13</v>
      </c>
      <c r="P37" s="32">
        <f aca="true" t="shared" si="9" ref="P37:P56">C37/3</f>
        <v>0</v>
      </c>
      <c r="Q37" s="33">
        <f t="shared" si="6"/>
        <v>0</v>
      </c>
      <c r="R37" s="33">
        <f aca="true" t="shared" si="10" ref="R37:R56">E37/5</f>
        <v>0</v>
      </c>
      <c r="S37" s="33">
        <f aca="true" t="shared" si="11" ref="S37:S56">F37/11</f>
        <v>0</v>
      </c>
      <c r="T37" s="33">
        <f aca="true" t="shared" si="12" ref="T37:T56">G37/4</f>
        <v>0</v>
      </c>
      <c r="U37" s="33">
        <f t="shared" si="7"/>
        <v>0</v>
      </c>
      <c r="V37" s="222">
        <f aca="true" t="shared" si="13" ref="V37:V56">I37/4</f>
        <v>0</v>
      </c>
      <c r="W37" s="35">
        <f t="shared" si="8"/>
        <v>0</v>
      </c>
      <c r="X37" s="33">
        <v>0</v>
      </c>
      <c r="Y37" s="56">
        <v>0</v>
      </c>
      <c r="Z37" s="136">
        <v>0.0024330900243309003</v>
      </c>
      <c r="AA37" s="137">
        <v>0.002745367192862045</v>
      </c>
      <c r="AB37" s="38">
        <v>0.00426649163111257</v>
      </c>
    </row>
    <row r="38" spans="1:28" s="150" customFormat="1" ht="13.5" customHeight="1">
      <c r="A38" s="369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0</v>
      </c>
      <c r="J38" s="26">
        <f t="shared" si="5"/>
        <v>0</v>
      </c>
      <c r="K38" s="79">
        <v>0</v>
      </c>
      <c r="L38" s="54">
        <v>0</v>
      </c>
      <c r="M38" s="78">
        <v>15</v>
      </c>
      <c r="N38" s="79">
        <v>8</v>
      </c>
      <c r="O38" s="31">
        <v>17</v>
      </c>
      <c r="P38" s="32">
        <f t="shared" si="9"/>
        <v>0</v>
      </c>
      <c r="Q38" s="33">
        <f t="shared" si="6"/>
        <v>0</v>
      </c>
      <c r="R38" s="33">
        <f t="shared" si="10"/>
        <v>0</v>
      </c>
      <c r="S38" s="33">
        <f t="shared" si="11"/>
        <v>0</v>
      </c>
      <c r="T38" s="33">
        <f t="shared" si="12"/>
        <v>0</v>
      </c>
      <c r="U38" s="33">
        <f t="shared" si="7"/>
        <v>0</v>
      </c>
      <c r="V38" s="222">
        <f t="shared" si="13"/>
        <v>0</v>
      </c>
      <c r="W38" s="35">
        <f t="shared" si="8"/>
        <v>0</v>
      </c>
      <c r="X38" s="33">
        <v>0</v>
      </c>
      <c r="Y38" s="56">
        <v>0</v>
      </c>
      <c r="Z38" s="136">
        <v>0.005023442732752847</v>
      </c>
      <c r="AA38" s="137">
        <v>0.0026791694574681848</v>
      </c>
      <c r="AB38" s="38">
        <v>0.005541069100391135</v>
      </c>
    </row>
    <row r="39" spans="1:28" s="150" customFormat="1" ht="13.5" customHeight="1">
      <c r="A39" s="370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40">
        <f t="shared" si="5"/>
        <v>0</v>
      </c>
      <c r="K39" s="82">
        <v>0</v>
      </c>
      <c r="L39" s="62">
        <v>0</v>
      </c>
      <c r="M39" s="81">
        <v>7</v>
      </c>
      <c r="N39" s="82">
        <v>4</v>
      </c>
      <c r="O39" s="45">
        <v>16</v>
      </c>
      <c r="P39" s="46">
        <f t="shared" si="9"/>
        <v>0</v>
      </c>
      <c r="Q39" s="47">
        <f t="shared" si="6"/>
        <v>0</v>
      </c>
      <c r="R39" s="47">
        <f t="shared" si="10"/>
        <v>0</v>
      </c>
      <c r="S39" s="47">
        <f t="shared" si="11"/>
        <v>0</v>
      </c>
      <c r="T39" s="47">
        <f t="shared" si="12"/>
        <v>0</v>
      </c>
      <c r="U39" s="47">
        <f t="shared" si="7"/>
        <v>0</v>
      </c>
      <c r="V39" s="223">
        <f t="shared" si="13"/>
        <v>0</v>
      </c>
      <c r="W39" s="49">
        <f t="shared" si="8"/>
        <v>0</v>
      </c>
      <c r="X39" s="47">
        <v>0</v>
      </c>
      <c r="Y39" s="64">
        <v>0</v>
      </c>
      <c r="Z39" s="141">
        <v>0.002330226364846871</v>
      </c>
      <c r="AA39" s="142">
        <v>0.0013328890369876708</v>
      </c>
      <c r="AB39" s="52">
        <v>0.005210029306414849</v>
      </c>
    </row>
    <row r="40" spans="1:28" s="150" customFormat="1" ht="13.5" customHeight="1">
      <c r="A40" s="368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8">
        <f t="shared" si="5"/>
        <v>0</v>
      </c>
      <c r="K40" s="86">
        <v>0</v>
      </c>
      <c r="L40" s="68">
        <v>0</v>
      </c>
      <c r="M40" s="85">
        <v>10</v>
      </c>
      <c r="N40" s="86">
        <v>3</v>
      </c>
      <c r="O40" s="69">
        <v>13</v>
      </c>
      <c r="P40" s="88">
        <f t="shared" si="9"/>
        <v>0</v>
      </c>
      <c r="Q40" s="89">
        <f t="shared" si="6"/>
        <v>0</v>
      </c>
      <c r="R40" s="89">
        <f t="shared" si="10"/>
        <v>0</v>
      </c>
      <c r="S40" s="89">
        <f t="shared" si="11"/>
        <v>0</v>
      </c>
      <c r="T40" s="89">
        <f t="shared" si="12"/>
        <v>0</v>
      </c>
      <c r="U40" s="89">
        <f t="shared" si="7"/>
        <v>0</v>
      </c>
      <c r="V40" s="90">
        <f t="shared" si="13"/>
        <v>0</v>
      </c>
      <c r="W40" s="91">
        <f t="shared" si="8"/>
        <v>0</v>
      </c>
      <c r="X40" s="89">
        <v>0</v>
      </c>
      <c r="Y40" s="71">
        <v>0</v>
      </c>
      <c r="Z40" s="147">
        <v>0.0033156498673740055</v>
      </c>
      <c r="AA40" s="148">
        <v>0.0009953550099535502</v>
      </c>
      <c r="AB40" s="59">
        <v>0.004233148811462064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0</v>
      </c>
      <c r="J41" s="26">
        <f t="shared" si="5"/>
        <v>0</v>
      </c>
      <c r="K41" s="79">
        <v>0</v>
      </c>
      <c r="L41" s="54">
        <v>0</v>
      </c>
      <c r="M41" s="78">
        <v>15</v>
      </c>
      <c r="N41" s="79">
        <v>5</v>
      </c>
      <c r="O41" s="31">
        <v>23</v>
      </c>
      <c r="P41" s="32">
        <f t="shared" si="9"/>
        <v>0</v>
      </c>
      <c r="Q41" s="33">
        <f t="shared" si="6"/>
        <v>0</v>
      </c>
      <c r="R41" s="33">
        <f t="shared" si="10"/>
        <v>0</v>
      </c>
      <c r="S41" s="33">
        <f t="shared" si="11"/>
        <v>0</v>
      </c>
      <c r="T41" s="33">
        <f t="shared" si="12"/>
        <v>0</v>
      </c>
      <c r="U41" s="33">
        <f t="shared" si="7"/>
        <v>0</v>
      </c>
      <c r="V41" s="34">
        <f t="shared" si="13"/>
        <v>0</v>
      </c>
      <c r="W41" s="35">
        <f t="shared" si="8"/>
        <v>0</v>
      </c>
      <c r="X41" s="33">
        <v>0</v>
      </c>
      <c r="Y41" s="56">
        <v>0</v>
      </c>
      <c r="Z41" s="136">
        <v>0.005006675567423231</v>
      </c>
      <c r="AA41" s="137">
        <v>0.0016688918558077437</v>
      </c>
      <c r="AB41" s="38">
        <v>0.007499184871209651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26">
        <f t="shared" si="5"/>
        <v>0</v>
      </c>
      <c r="K42" s="79">
        <v>0</v>
      </c>
      <c r="L42" s="54">
        <v>0</v>
      </c>
      <c r="M42" s="78">
        <v>7</v>
      </c>
      <c r="N42" s="79">
        <v>2</v>
      </c>
      <c r="O42" s="31">
        <v>13</v>
      </c>
      <c r="P42" s="32">
        <f t="shared" si="9"/>
        <v>0</v>
      </c>
      <c r="Q42" s="33">
        <f t="shared" si="6"/>
        <v>0</v>
      </c>
      <c r="R42" s="33">
        <f t="shared" si="10"/>
        <v>0</v>
      </c>
      <c r="S42" s="33">
        <f t="shared" si="11"/>
        <v>0</v>
      </c>
      <c r="T42" s="33">
        <f t="shared" si="12"/>
        <v>0</v>
      </c>
      <c r="U42" s="33">
        <f t="shared" si="7"/>
        <v>0</v>
      </c>
      <c r="V42" s="34">
        <f t="shared" si="13"/>
        <v>0</v>
      </c>
      <c r="W42" s="35">
        <f t="shared" si="8"/>
        <v>0</v>
      </c>
      <c r="X42" s="33">
        <v>0</v>
      </c>
      <c r="Y42" s="56">
        <v>0</v>
      </c>
      <c r="Z42" s="136">
        <v>0.0023387905111927833</v>
      </c>
      <c r="AA42" s="137">
        <v>0.000666000666000666</v>
      </c>
      <c r="AB42" s="38">
        <v>0.004233148811462064</v>
      </c>
    </row>
    <row r="43" spans="1:28" s="150" customFormat="1" ht="13.5" customHeight="1">
      <c r="A43" s="370"/>
      <c r="B43" s="139" t="s">
        <v>38</v>
      </c>
      <c r="C43" s="81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3">
        <v>0</v>
      </c>
      <c r="J43" s="40">
        <f t="shared" si="5"/>
        <v>0</v>
      </c>
      <c r="K43" s="82">
        <v>0</v>
      </c>
      <c r="L43" s="62">
        <v>0</v>
      </c>
      <c r="M43" s="81">
        <v>8</v>
      </c>
      <c r="N43" s="82">
        <v>9</v>
      </c>
      <c r="O43" s="45">
        <v>13</v>
      </c>
      <c r="P43" s="46">
        <f t="shared" si="9"/>
        <v>0</v>
      </c>
      <c r="Q43" s="47">
        <f t="shared" si="6"/>
        <v>0</v>
      </c>
      <c r="R43" s="47">
        <f t="shared" si="10"/>
        <v>0</v>
      </c>
      <c r="S43" s="47">
        <f t="shared" si="11"/>
        <v>0</v>
      </c>
      <c r="T43" s="47">
        <f t="shared" si="12"/>
        <v>0</v>
      </c>
      <c r="U43" s="47">
        <f t="shared" si="7"/>
        <v>0</v>
      </c>
      <c r="V43" s="48">
        <f t="shared" si="13"/>
        <v>0</v>
      </c>
      <c r="W43" s="49">
        <f t="shared" si="8"/>
        <v>0</v>
      </c>
      <c r="X43" s="47">
        <v>0</v>
      </c>
      <c r="Y43" s="64">
        <v>0</v>
      </c>
      <c r="Z43" s="141">
        <v>0.0026542800265428003</v>
      </c>
      <c r="AA43" s="142">
        <v>0.0029791459781529296</v>
      </c>
      <c r="AB43" s="52">
        <v>0.004229017566688354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7">
        <v>0</v>
      </c>
      <c r="J44" s="218">
        <f t="shared" si="5"/>
        <v>0</v>
      </c>
      <c r="K44" s="86">
        <v>0</v>
      </c>
      <c r="L44" s="68">
        <v>0</v>
      </c>
      <c r="M44" s="85">
        <v>6</v>
      </c>
      <c r="N44" s="86">
        <v>5</v>
      </c>
      <c r="O44" s="69">
        <v>12</v>
      </c>
      <c r="P44" s="88">
        <f t="shared" si="9"/>
        <v>0</v>
      </c>
      <c r="Q44" s="89">
        <f t="shared" si="6"/>
        <v>0</v>
      </c>
      <c r="R44" s="89">
        <f t="shared" si="10"/>
        <v>0</v>
      </c>
      <c r="S44" s="89">
        <f t="shared" si="11"/>
        <v>0</v>
      </c>
      <c r="T44" s="89">
        <f t="shared" si="12"/>
        <v>0</v>
      </c>
      <c r="U44" s="89">
        <f t="shared" si="7"/>
        <v>0</v>
      </c>
      <c r="V44" s="90">
        <f t="shared" si="13"/>
        <v>0</v>
      </c>
      <c r="W44" s="91">
        <f t="shared" si="8"/>
        <v>0</v>
      </c>
      <c r="X44" s="89">
        <v>0</v>
      </c>
      <c r="Y44" s="71">
        <v>0</v>
      </c>
      <c r="Z44" s="147">
        <v>0.0020046775810223854</v>
      </c>
      <c r="AA44" s="148">
        <v>0.001670564650851988</v>
      </c>
      <c r="AB44" s="59">
        <v>0.0039100684261974585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f t="shared" si="5"/>
        <v>0</v>
      </c>
      <c r="K45" s="79">
        <v>0</v>
      </c>
      <c r="L45" s="54">
        <v>0</v>
      </c>
      <c r="M45" s="78">
        <v>6</v>
      </c>
      <c r="N45" s="79">
        <v>9</v>
      </c>
      <c r="O45" s="31">
        <v>18</v>
      </c>
      <c r="P45" s="32">
        <f t="shared" si="9"/>
        <v>0</v>
      </c>
      <c r="Q45" s="33">
        <f t="shared" si="6"/>
        <v>0</v>
      </c>
      <c r="R45" s="33">
        <f t="shared" si="10"/>
        <v>0</v>
      </c>
      <c r="S45" s="33">
        <f t="shared" si="11"/>
        <v>0</v>
      </c>
      <c r="T45" s="33">
        <f t="shared" si="12"/>
        <v>0</v>
      </c>
      <c r="U45" s="33">
        <f t="shared" si="7"/>
        <v>0</v>
      </c>
      <c r="V45" s="222">
        <f t="shared" si="13"/>
        <v>0</v>
      </c>
      <c r="W45" s="35">
        <f t="shared" si="8"/>
        <v>0</v>
      </c>
      <c r="X45" s="33">
        <v>0</v>
      </c>
      <c r="Y45" s="56">
        <v>0</v>
      </c>
      <c r="Z45" s="136">
        <v>0.0019946808510638296</v>
      </c>
      <c r="AA45" s="137">
        <v>0.00298804780876494</v>
      </c>
      <c r="AB45" s="38">
        <v>0.00585746827204686</v>
      </c>
    </row>
    <row r="46" spans="1:28" s="150" customFormat="1" ht="13.5" customHeight="1">
      <c r="A46" s="369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0</v>
      </c>
      <c r="J46" s="26">
        <f t="shared" si="5"/>
        <v>0</v>
      </c>
      <c r="K46" s="79">
        <v>0</v>
      </c>
      <c r="L46" s="54">
        <v>0</v>
      </c>
      <c r="M46" s="78">
        <v>1</v>
      </c>
      <c r="N46" s="79">
        <v>11</v>
      </c>
      <c r="O46" s="31">
        <v>10</v>
      </c>
      <c r="P46" s="32">
        <f t="shared" si="9"/>
        <v>0</v>
      </c>
      <c r="Q46" s="33">
        <f t="shared" si="6"/>
        <v>0</v>
      </c>
      <c r="R46" s="33">
        <f t="shared" si="10"/>
        <v>0</v>
      </c>
      <c r="S46" s="33">
        <f t="shared" si="11"/>
        <v>0</v>
      </c>
      <c r="T46" s="33">
        <f t="shared" si="12"/>
        <v>0</v>
      </c>
      <c r="U46" s="33">
        <f t="shared" si="7"/>
        <v>0</v>
      </c>
      <c r="V46" s="222">
        <f t="shared" si="13"/>
        <v>0</v>
      </c>
      <c r="W46" s="35">
        <f t="shared" si="8"/>
        <v>0</v>
      </c>
      <c r="X46" s="33">
        <v>0</v>
      </c>
      <c r="Y46" s="56">
        <v>0</v>
      </c>
      <c r="Z46" s="136">
        <v>0.0003324468085106383</v>
      </c>
      <c r="AA46" s="137">
        <v>0.003647214854111406</v>
      </c>
      <c r="AB46" s="38">
        <v>0.0032530904359141183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3">
        <v>0</v>
      </c>
      <c r="J47" s="40">
        <f t="shared" si="5"/>
        <v>0</v>
      </c>
      <c r="K47" s="82">
        <v>0</v>
      </c>
      <c r="L47" s="62">
        <v>0</v>
      </c>
      <c r="M47" s="81">
        <v>3</v>
      </c>
      <c r="N47" s="82">
        <v>5</v>
      </c>
      <c r="O47" s="45">
        <v>8</v>
      </c>
      <c r="P47" s="46">
        <f t="shared" si="9"/>
        <v>0</v>
      </c>
      <c r="Q47" s="47">
        <f t="shared" si="6"/>
        <v>0</v>
      </c>
      <c r="R47" s="47">
        <f t="shared" si="10"/>
        <v>0</v>
      </c>
      <c r="S47" s="47">
        <f t="shared" si="11"/>
        <v>0</v>
      </c>
      <c r="T47" s="47">
        <f t="shared" si="12"/>
        <v>0</v>
      </c>
      <c r="U47" s="47">
        <f t="shared" si="7"/>
        <v>0</v>
      </c>
      <c r="V47" s="223">
        <f t="shared" si="13"/>
        <v>0</v>
      </c>
      <c r="W47" s="49">
        <f t="shared" si="8"/>
        <v>0</v>
      </c>
      <c r="X47" s="47">
        <v>0</v>
      </c>
      <c r="Y47" s="64">
        <v>0</v>
      </c>
      <c r="Z47" s="141">
        <v>0.0009973404255319148</v>
      </c>
      <c r="AA47" s="142">
        <v>0.0016578249336870027</v>
      </c>
      <c r="AB47" s="52">
        <v>0.002602472348731295</v>
      </c>
    </row>
    <row r="48" spans="1:28" s="150" customFormat="1" ht="13.5" customHeight="1">
      <c r="A48" s="368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7">
        <v>0</v>
      </c>
      <c r="J48" s="218">
        <f t="shared" si="5"/>
        <v>0</v>
      </c>
      <c r="K48" s="86">
        <v>0</v>
      </c>
      <c r="L48" s="68">
        <v>0</v>
      </c>
      <c r="M48" s="85">
        <v>9</v>
      </c>
      <c r="N48" s="86">
        <v>8</v>
      </c>
      <c r="O48" s="69">
        <v>9</v>
      </c>
      <c r="P48" s="88">
        <f t="shared" si="9"/>
        <v>0</v>
      </c>
      <c r="Q48" s="89">
        <f t="shared" si="6"/>
        <v>0</v>
      </c>
      <c r="R48" s="89">
        <f t="shared" si="10"/>
        <v>0</v>
      </c>
      <c r="S48" s="89">
        <f t="shared" si="11"/>
        <v>0</v>
      </c>
      <c r="T48" s="89">
        <f t="shared" si="12"/>
        <v>0</v>
      </c>
      <c r="U48" s="89">
        <f t="shared" si="7"/>
        <v>0</v>
      </c>
      <c r="V48" s="221">
        <f t="shared" si="13"/>
        <v>0</v>
      </c>
      <c r="W48" s="91">
        <f t="shared" si="8"/>
        <v>0</v>
      </c>
      <c r="X48" s="89">
        <v>0</v>
      </c>
      <c r="Y48" s="71">
        <v>0</v>
      </c>
      <c r="Z48" s="147">
        <v>0.003003003003003003</v>
      </c>
      <c r="AA48" s="148">
        <v>0.0026586905948820204</v>
      </c>
      <c r="AB48" s="59">
        <v>0.002926829268292683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f t="shared" si="5"/>
        <v>0</v>
      </c>
      <c r="K49" s="79">
        <v>0</v>
      </c>
      <c r="L49" s="80">
        <v>0</v>
      </c>
      <c r="M49" s="78">
        <v>3</v>
      </c>
      <c r="N49" s="79">
        <v>5</v>
      </c>
      <c r="O49" s="31">
        <v>13</v>
      </c>
      <c r="P49" s="32">
        <f t="shared" si="9"/>
        <v>0</v>
      </c>
      <c r="Q49" s="33">
        <f t="shared" si="6"/>
        <v>0</v>
      </c>
      <c r="R49" s="33">
        <f t="shared" si="10"/>
        <v>0</v>
      </c>
      <c r="S49" s="33">
        <f t="shared" si="11"/>
        <v>0</v>
      </c>
      <c r="T49" s="33">
        <f t="shared" si="12"/>
        <v>0</v>
      </c>
      <c r="U49" s="33">
        <f t="shared" si="7"/>
        <v>0</v>
      </c>
      <c r="V49" s="34">
        <f t="shared" si="13"/>
        <v>0</v>
      </c>
      <c r="W49" s="35">
        <f t="shared" si="8"/>
        <v>0</v>
      </c>
      <c r="X49" s="33">
        <v>0</v>
      </c>
      <c r="Y49" s="56">
        <v>0</v>
      </c>
      <c r="Z49" s="136">
        <v>0.0009937065253395165</v>
      </c>
      <c r="AA49" s="137">
        <v>0.001659475605708596</v>
      </c>
      <c r="AB49" s="38">
        <v>0.004227642276422764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f t="shared" si="5"/>
        <v>0</v>
      </c>
      <c r="K50" s="79">
        <v>0</v>
      </c>
      <c r="L50" s="80">
        <v>0</v>
      </c>
      <c r="M50" s="78">
        <v>9</v>
      </c>
      <c r="N50" s="79">
        <v>5</v>
      </c>
      <c r="O50" s="135">
        <v>8</v>
      </c>
      <c r="P50" s="32">
        <f t="shared" si="9"/>
        <v>0</v>
      </c>
      <c r="Q50" s="33">
        <f t="shared" si="6"/>
        <v>0</v>
      </c>
      <c r="R50" s="33">
        <f t="shared" si="10"/>
        <v>0</v>
      </c>
      <c r="S50" s="33">
        <f t="shared" si="11"/>
        <v>0</v>
      </c>
      <c r="T50" s="33">
        <f t="shared" si="12"/>
        <v>0</v>
      </c>
      <c r="U50" s="33">
        <f t="shared" si="7"/>
        <v>0</v>
      </c>
      <c r="V50" s="34">
        <f t="shared" si="13"/>
        <v>0</v>
      </c>
      <c r="W50" s="35">
        <f t="shared" si="8"/>
        <v>0</v>
      </c>
      <c r="X50" s="33">
        <v>0</v>
      </c>
      <c r="Y50" s="56">
        <v>0</v>
      </c>
      <c r="Z50" s="136">
        <v>0.0029811195760185492</v>
      </c>
      <c r="AA50" s="137">
        <v>0.0016561775422325273</v>
      </c>
      <c r="AB50" s="138">
        <v>0.0026050146532074245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f t="shared" si="5"/>
        <v>0</v>
      </c>
      <c r="K51" s="79">
        <v>0</v>
      </c>
      <c r="L51" s="80">
        <v>0</v>
      </c>
      <c r="M51" s="78">
        <v>6</v>
      </c>
      <c r="N51" s="79">
        <v>4</v>
      </c>
      <c r="O51" s="135">
        <v>10</v>
      </c>
      <c r="P51" s="32">
        <f t="shared" si="9"/>
        <v>0</v>
      </c>
      <c r="Q51" s="33">
        <f t="shared" si="6"/>
        <v>0</v>
      </c>
      <c r="R51" s="33">
        <f t="shared" si="10"/>
        <v>0</v>
      </c>
      <c r="S51" s="33">
        <f t="shared" si="11"/>
        <v>0</v>
      </c>
      <c r="T51" s="33">
        <f t="shared" si="12"/>
        <v>0</v>
      </c>
      <c r="U51" s="33">
        <f t="shared" si="7"/>
        <v>0</v>
      </c>
      <c r="V51" s="34">
        <f t="shared" si="13"/>
        <v>0</v>
      </c>
      <c r="W51" s="35">
        <f t="shared" si="8"/>
        <v>0</v>
      </c>
      <c r="X51" s="33">
        <v>0</v>
      </c>
      <c r="Y51" s="34">
        <v>0</v>
      </c>
      <c r="Z51" s="136">
        <v>0.001984126984126984</v>
      </c>
      <c r="AA51" s="137">
        <v>0.0013240648791790798</v>
      </c>
      <c r="AB51" s="138">
        <v>0.0032530904359141183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f t="shared" si="5"/>
        <v>0</v>
      </c>
      <c r="K52" s="82">
        <v>0</v>
      </c>
      <c r="L52" s="83">
        <v>0</v>
      </c>
      <c r="M52" s="81">
        <v>7</v>
      </c>
      <c r="N52" s="82">
        <v>3</v>
      </c>
      <c r="O52" s="140">
        <v>8</v>
      </c>
      <c r="P52" s="46">
        <f t="shared" si="9"/>
        <v>0</v>
      </c>
      <c r="Q52" s="47">
        <f t="shared" si="6"/>
        <v>0</v>
      </c>
      <c r="R52" s="47">
        <f t="shared" si="10"/>
        <v>0</v>
      </c>
      <c r="S52" s="47">
        <f t="shared" si="11"/>
        <v>0</v>
      </c>
      <c r="T52" s="47">
        <f t="shared" si="12"/>
        <v>0</v>
      </c>
      <c r="U52" s="47">
        <f t="shared" si="7"/>
        <v>0</v>
      </c>
      <c r="V52" s="48">
        <f t="shared" si="13"/>
        <v>0</v>
      </c>
      <c r="W52" s="49">
        <f t="shared" si="8"/>
        <v>0</v>
      </c>
      <c r="X52" s="47">
        <v>0</v>
      </c>
      <c r="Y52" s="48">
        <v>0</v>
      </c>
      <c r="Z52" s="141">
        <v>0.0023194168323392977</v>
      </c>
      <c r="AA52" s="142">
        <v>0.0009937065253395165</v>
      </c>
      <c r="AB52" s="143">
        <v>0.0026016260162601626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f t="shared" si="5"/>
        <v>0</v>
      </c>
      <c r="K53" s="79">
        <v>0</v>
      </c>
      <c r="L53" s="80">
        <v>0</v>
      </c>
      <c r="M53" s="78">
        <v>6</v>
      </c>
      <c r="N53" s="79">
        <v>1</v>
      </c>
      <c r="O53" s="135">
        <v>8</v>
      </c>
      <c r="P53" s="32">
        <f t="shared" si="9"/>
        <v>0</v>
      </c>
      <c r="Q53" s="33">
        <f t="shared" si="6"/>
        <v>0</v>
      </c>
      <c r="R53" s="33">
        <f t="shared" si="10"/>
        <v>0</v>
      </c>
      <c r="S53" s="33">
        <f t="shared" si="11"/>
        <v>0</v>
      </c>
      <c r="T53" s="33">
        <f t="shared" si="12"/>
        <v>0</v>
      </c>
      <c r="U53" s="33">
        <f t="shared" si="7"/>
        <v>0</v>
      </c>
      <c r="V53" s="222">
        <f t="shared" si="13"/>
        <v>0</v>
      </c>
      <c r="W53" s="35">
        <f t="shared" si="8"/>
        <v>0</v>
      </c>
      <c r="X53" s="33">
        <v>0</v>
      </c>
      <c r="Y53" s="34">
        <v>0</v>
      </c>
      <c r="Z53" s="136">
        <v>0.0019860973187686196</v>
      </c>
      <c r="AA53" s="137">
        <v>0.00033101621979476995</v>
      </c>
      <c r="AB53" s="138">
        <v>0.0026033192320208264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f t="shared" si="5"/>
        <v>0</v>
      </c>
      <c r="K54" s="79">
        <v>0</v>
      </c>
      <c r="L54" s="80">
        <v>0</v>
      </c>
      <c r="M54" s="78">
        <v>6</v>
      </c>
      <c r="N54" s="79">
        <v>5</v>
      </c>
      <c r="O54" s="135">
        <v>11</v>
      </c>
      <c r="P54" s="32">
        <f t="shared" si="9"/>
        <v>0</v>
      </c>
      <c r="Q54" s="33">
        <f t="shared" si="6"/>
        <v>0</v>
      </c>
      <c r="R54" s="33">
        <f t="shared" si="10"/>
        <v>0</v>
      </c>
      <c r="S54" s="33">
        <f t="shared" si="11"/>
        <v>0</v>
      </c>
      <c r="T54" s="33">
        <f t="shared" si="12"/>
        <v>0</v>
      </c>
      <c r="U54" s="33">
        <f t="shared" si="7"/>
        <v>0</v>
      </c>
      <c r="V54" s="34">
        <f t="shared" si="13"/>
        <v>0</v>
      </c>
      <c r="W54" s="35">
        <f t="shared" si="8"/>
        <v>0</v>
      </c>
      <c r="X54" s="33">
        <v>0</v>
      </c>
      <c r="Y54" s="34">
        <v>0</v>
      </c>
      <c r="Z54" s="136">
        <v>0.001986754966887417</v>
      </c>
      <c r="AA54" s="137">
        <v>0.001652892561983471</v>
      </c>
      <c r="AB54" s="138">
        <v>0.0035783994795055302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f t="shared" si="5"/>
        <v>0</v>
      </c>
      <c r="K55" s="79">
        <v>0</v>
      </c>
      <c r="L55" s="80">
        <v>0</v>
      </c>
      <c r="M55" s="78">
        <v>2</v>
      </c>
      <c r="N55" s="79">
        <v>5</v>
      </c>
      <c r="O55" s="135">
        <v>11</v>
      </c>
      <c r="P55" s="32">
        <f t="shared" si="9"/>
        <v>0</v>
      </c>
      <c r="Q55" s="33">
        <f t="shared" si="6"/>
        <v>0</v>
      </c>
      <c r="R55" s="33">
        <f t="shared" si="10"/>
        <v>0</v>
      </c>
      <c r="S55" s="33">
        <f t="shared" si="11"/>
        <v>0</v>
      </c>
      <c r="T55" s="33">
        <f t="shared" si="12"/>
        <v>0</v>
      </c>
      <c r="U55" s="33">
        <f t="shared" si="7"/>
        <v>0</v>
      </c>
      <c r="V55" s="34">
        <f t="shared" si="13"/>
        <v>0</v>
      </c>
      <c r="W55" s="35">
        <f t="shared" si="8"/>
        <v>0</v>
      </c>
      <c r="X55" s="33">
        <v>0</v>
      </c>
      <c r="Y55" s="34">
        <v>0</v>
      </c>
      <c r="Z55" s="136">
        <v>0.0006653359946773121</v>
      </c>
      <c r="AA55" s="137">
        <v>0.0016589250165892503</v>
      </c>
      <c r="AB55" s="138">
        <v>0.003585397653194263</v>
      </c>
    </row>
    <row r="56" spans="1:28" s="150" customFormat="1" ht="13.5" customHeight="1">
      <c r="A56" s="369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>
        <v>0</v>
      </c>
      <c r="J56" s="26">
        <f t="shared" si="5"/>
        <v>0</v>
      </c>
      <c r="K56" s="79">
        <v>0</v>
      </c>
      <c r="L56" s="80">
        <v>0</v>
      </c>
      <c r="M56" s="78">
        <v>3</v>
      </c>
      <c r="N56" s="79">
        <v>10</v>
      </c>
      <c r="O56" s="135">
        <v>9</v>
      </c>
      <c r="P56" s="32">
        <f t="shared" si="9"/>
        <v>0</v>
      </c>
      <c r="Q56" s="33">
        <f t="shared" si="6"/>
        <v>0</v>
      </c>
      <c r="R56" s="33">
        <f t="shared" si="10"/>
        <v>0</v>
      </c>
      <c r="S56" s="33">
        <f t="shared" si="11"/>
        <v>0</v>
      </c>
      <c r="T56" s="33">
        <f t="shared" si="12"/>
        <v>0</v>
      </c>
      <c r="U56" s="33">
        <f t="shared" si="7"/>
        <v>0</v>
      </c>
      <c r="V56" s="34">
        <f t="shared" si="13"/>
        <v>0</v>
      </c>
      <c r="W56" s="35">
        <f t="shared" si="8"/>
        <v>0</v>
      </c>
      <c r="X56" s="33">
        <v>0</v>
      </c>
      <c r="Y56" s="34">
        <v>0</v>
      </c>
      <c r="Z56" s="136">
        <v>0.0010114632501685772</v>
      </c>
      <c r="AA56" s="137">
        <v>0.0033875338753387536</v>
      </c>
      <c r="AB56" s="138">
        <v>0.002955665024630542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0</v>
      </c>
      <c r="D57" s="93">
        <f t="shared" si="14"/>
        <v>0</v>
      </c>
      <c r="E57" s="93">
        <f t="shared" si="14"/>
        <v>0</v>
      </c>
      <c r="F57" s="93">
        <f t="shared" si="14"/>
        <v>1</v>
      </c>
      <c r="G57" s="93">
        <f t="shared" si="14"/>
        <v>0</v>
      </c>
      <c r="H57" s="93">
        <f t="shared" si="14"/>
        <v>0</v>
      </c>
      <c r="I57" s="94">
        <f t="shared" si="14"/>
        <v>0</v>
      </c>
      <c r="J57" s="219">
        <f>SUM(C57:I57)</f>
        <v>1</v>
      </c>
      <c r="K57" s="93">
        <v>0</v>
      </c>
      <c r="L57" s="94">
        <v>1</v>
      </c>
      <c r="M57" s="92">
        <f>SUM(M5:M56)</f>
        <v>492</v>
      </c>
      <c r="N57" s="93">
        <f>SUM(N5:N56)</f>
        <v>509</v>
      </c>
      <c r="O57" s="151">
        <v>895</v>
      </c>
      <c r="P57" s="98">
        <f>C57/3</f>
        <v>0</v>
      </c>
      <c r="Q57" s="99">
        <f t="shared" si="6"/>
        <v>0</v>
      </c>
      <c r="R57" s="99">
        <f>E57/5</f>
        <v>0</v>
      </c>
      <c r="S57" s="99">
        <f>F57/11</f>
        <v>0.09090909090909091</v>
      </c>
      <c r="T57" s="99">
        <f>G57/4</f>
        <v>0</v>
      </c>
      <c r="U57" s="99">
        <f t="shared" si="7"/>
        <v>0</v>
      </c>
      <c r="V57" s="152">
        <f>I57/4</f>
        <v>0</v>
      </c>
      <c r="W57" s="101">
        <f t="shared" si="8"/>
        <v>0.02702702702702703</v>
      </c>
      <c r="X57" s="99">
        <v>0</v>
      </c>
      <c r="Y57" s="100">
        <v>0.02564102564102564</v>
      </c>
      <c r="Z57" s="101">
        <f>SUM(Z5:Z56)</f>
        <v>0.16375887739496423</v>
      </c>
      <c r="AA57" s="99">
        <f>SUM(AA5:AA56)</f>
        <v>0.16884061673107711</v>
      </c>
      <c r="AB57" s="152">
        <v>0.29200652528548127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26:A30"/>
    <mergeCell ref="A31:A34"/>
    <mergeCell ref="A35:A39"/>
    <mergeCell ref="A40:A43"/>
    <mergeCell ref="P2:AB2"/>
    <mergeCell ref="C2:O2"/>
    <mergeCell ref="C3:I3"/>
    <mergeCell ref="J3:L3"/>
    <mergeCell ref="P3:V3"/>
    <mergeCell ref="W3:Y3"/>
    <mergeCell ref="M3:O3"/>
    <mergeCell ref="A44:A47"/>
    <mergeCell ref="A53:A56"/>
    <mergeCell ref="Z3:AB3"/>
    <mergeCell ref="A57:B57"/>
    <mergeCell ref="A48:A52"/>
    <mergeCell ref="A5:A8"/>
    <mergeCell ref="A9:A12"/>
    <mergeCell ref="A13:A17"/>
    <mergeCell ref="A18:A21"/>
    <mergeCell ref="A22:A25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102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0</v>
      </c>
      <c r="D5" s="13">
        <v>0</v>
      </c>
      <c r="E5" s="13">
        <v>1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1</v>
      </c>
      <c r="K5" s="13"/>
      <c r="L5" s="248">
        <v>1</v>
      </c>
      <c r="M5" s="74">
        <v>37</v>
      </c>
      <c r="N5" s="75">
        <v>55</v>
      </c>
      <c r="O5" s="17">
        <v>97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0.2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0.02702702702702703</v>
      </c>
      <c r="X5" s="19">
        <v>0</v>
      </c>
      <c r="Y5" s="250">
        <v>0.02564102564102564</v>
      </c>
      <c r="Z5" s="131">
        <v>0.0125</v>
      </c>
      <c r="AA5" s="132">
        <v>0.018104015799868336</v>
      </c>
      <c r="AB5" s="24">
        <v>0.03180327868852459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0</v>
      </c>
      <c r="E6" s="27">
        <v>2</v>
      </c>
      <c r="F6" s="27">
        <v>1</v>
      </c>
      <c r="G6" s="27">
        <v>0</v>
      </c>
      <c r="H6" s="27">
        <v>0</v>
      </c>
      <c r="I6" s="28">
        <v>0</v>
      </c>
      <c r="J6" s="26">
        <f aca="true" t="shared" si="5" ref="J6:J56">SUM(C6:I6)</f>
        <v>3</v>
      </c>
      <c r="K6" s="27">
        <v>1</v>
      </c>
      <c r="L6" s="249">
        <v>1</v>
      </c>
      <c r="M6" s="78">
        <v>68</v>
      </c>
      <c r="N6" s="79">
        <v>73</v>
      </c>
      <c r="O6" s="31">
        <v>77</v>
      </c>
      <c r="P6" s="32">
        <f t="shared" si="0"/>
        <v>0</v>
      </c>
      <c r="Q6" s="33">
        <f aca="true" t="shared" si="6" ref="Q6:Q57">D6/6</f>
        <v>0</v>
      </c>
      <c r="R6" s="33">
        <f t="shared" si="1"/>
        <v>0.4</v>
      </c>
      <c r="S6" s="33">
        <f t="shared" si="2"/>
        <v>0.09090909090909091</v>
      </c>
      <c r="T6" s="33">
        <f t="shared" si="3"/>
        <v>0</v>
      </c>
      <c r="U6" s="33">
        <f aca="true" t="shared" si="7" ref="U6:U57">H6/4</f>
        <v>0</v>
      </c>
      <c r="V6" s="34">
        <f t="shared" si="4"/>
        <v>0</v>
      </c>
      <c r="W6" s="35">
        <f aca="true" t="shared" si="8" ref="W6:W57">J6/37</f>
        <v>0.08108108108108109</v>
      </c>
      <c r="X6" s="33">
        <v>0.02702702702702703</v>
      </c>
      <c r="Y6" s="56">
        <v>0.02564102564102564</v>
      </c>
      <c r="Z6" s="136">
        <v>0.022524014574362372</v>
      </c>
      <c r="AA6" s="137">
        <v>0.023997370151216304</v>
      </c>
      <c r="AB6" s="38">
        <v>0.025237627007538514</v>
      </c>
    </row>
    <row r="7" spans="1:28" s="119" customFormat="1" ht="13.5" customHeight="1">
      <c r="A7" s="369"/>
      <c r="B7" s="134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1</v>
      </c>
      <c r="H7" s="27">
        <v>0</v>
      </c>
      <c r="I7" s="28">
        <v>0</v>
      </c>
      <c r="J7" s="26">
        <f t="shared" si="5"/>
        <v>1</v>
      </c>
      <c r="K7" s="27">
        <v>1</v>
      </c>
      <c r="L7" s="249">
        <v>3</v>
      </c>
      <c r="M7" s="78">
        <v>87</v>
      </c>
      <c r="N7" s="79">
        <v>105</v>
      </c>
      <c r="O7" s="31">
        <v>100</v>
      </c>
      <c r="P7" s="32">
        <f t="shared" si="0"/>
        <v>0</v>
      </c>
      <c r="Q7" s="33">
        <f t="shared" si="6"/>
        <v>0</v>
      </c>
      <c r="R7" s="33">
        <f t="shared" si="1"/>
        <v>0</v>
      </c>
      <c r="S7" s="33">
        <f t="shared" si="2"/>
        <v>0</v>
      </c>
      <c r="T7" s="33">
        <f t="shared" si="3"/>
        <v>0.25</v>
      </c>
      <c r="U7" s="33">
        <f t="shared" si="7"/>
        <v>0</v>
      </c>
      <c r="V7" s="34">
        <f t="shared" si="4"/>
        <v>0</v>
      </c>
      <c r="W7" s="35">
        <f t="shared" si="8"/>
        <v>0.02702702702702703</v>
      </c>
      <c r="X7" s="33">
        <v>0.02702702702702703</v>
      </c>
      <c r="Y7" s="56">
        <v>0.07692307692307693</v>
      </c>
      <c r="Z7" s="136">
        <v>0.02886529528865295</v>
      </c>
      <c r="AA7" s="137">
        <v>0.0345054222806441</v>
      </c>
      <c r="AB7" s="38">
        <v>0.03274394237066143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0</v>
      </c>
      <c r="E8" s="27">
        <v>1</v>
      </c>
      <c r="F8" s="27">
        <v>0</v>
      </c>
      <c r="G8" s="27">
        <v>0</v>
      </c>
      <c r="H8" s="27">
        <v>1</v>
      </c>
      <c r="I8" s="28">
        <v>0</v>
      </c>
      <c r="J8" s="26">
        <f t="shared" si="5"/>
        <v>2</v>
      </c>
      <c r="K8" s="27"/>
      <c r="L8" s="249">
        <v>2</v>
      </c>
      <c r="M8" s="78">
        <v>84</v>
      </c>
      <c r="N8" s="79">
        <v>85</v>
      </c>
      <c r="O8" s="31">
        <v>127</v>
      </c>
      <c r="P8" s="32">
        <f t="shared" si="0"/>
        <v>0</v>
      </c>
      <c r="Q8" s="33">
        <f t="shared" si="6"/>
        <v>0</v>
      </c>
      <c r="R8" s="33">
        <f t="shared" si="1"/>
        <v>0.2</v>
      </c>
      <c r="S8" s="33">
        <f t="shared" si="2"/>
        <v>0</v>
      </c>
      <c r="T8" s="33">
        <f t="shared" si="3"/>
        <v>0</v>
      </c>
      <c r="U8" s="33">
        <f t="shared" si="7"/>
        <v>0.25</v>
      </c>
      <c r="V8" s="34">
        <f t="shared" si="4"/>
        <v>0</v>
      </c>
      <c r="W8" s="35">
        <f t="shared" si="8"/>
        <v>0.05405405405405406</v>
      </c>
      <c r="X8" s="33">
        <v>0</v>
      </c>
      <c r="Y8" s="56">
        <v>0.05128205128205128</v>
      </c>
      <c r="Z8" s="136">
        <v>0.02775941837409121</v>
      </c>
      <c r="AA8" s="137">
        <v>0.027905449770190414</v>
      </c>
      <c r="AB8" s="38">
        <v>0.04158480681074001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4">
        <v>0</v>
      </c>
      <c r="J9" s="218">
        <f t="shared" si="5"/>
        <v>0</v>
      </c>
      <c r="K9" s="253"/>
      <c r="L9" s="255">
        <v>1</v>
      </c>
      <c r="M9" s="85">
        <v>84</v>
      </c>
      <c r="N9" s="86">
        <v>98</v>
      </c>
      <c r="O9" s="69">
        <v>109</v>
      </c>
      <c r="P9" s="88">
        <f t="shared" si="0"/>
        <v>0</v>
      </c>
      <c r="Q9" s="89">
        <f t="shared" si="6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7"/>
        <v>0</v>
      </c>
      <c r="V9" s="90">
        <f t="shared" si="4"/>
        <v>0</v>
      </c>
      <c r="W9" s="91">
        <f t="shared" si="8"/>
        <v>0</v>
      </c>
      <c r="X9" s="89">
        <v>0</v>
      </c>
      <c r="Y9" s="71">
        <v>0.02564102564102564</v>
      </c>
      <c r="Z9" s="147">
        <v>0.02782378270950646</v>
      </c>
      <c r="AA9" s="148">
        <v>0.032205060795267824</v>
      </c>
      <c r="AB9" s="59">
        <v>0.03572599147820387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1</v>
      </c>
      <c r="H10" s="30">
        <v>0</v>
      </c>
      <c r="I10" s="54">
        <v>0</v>
      </c>
      <c r="J10" s="26">
        <f t="shared" si="5"/>
        <v>1</v>
      </c>
      <c r="K10" s="30">
        <v>1</v>
      </c>
      <c r="L10" s="54">
        <v>2</v>
      </c>
      <c r="M10" s="29">
        <v>102</v>
      </c>
      <c r="N10" s="30">
        <v>78</v>
      </c>
      <c r="O10" s="31">
        <v>117</v>
      </c>
      <c r="P10" s="32">
        <f t="shared" si="0"/>
        <v>0</v>
      </c>
      <c r="Q10" s="33">
        <f t="shared" si="6"/>
        <v>0</v>
      </c>
      <c r="R10" s="33">
        <f t="shared" si="1"/>
        <v>0</v>
      </c>
      <c r="S10" s="33">
        <f t="shared" si="2"/>
        <v>0</v>
      </c>
      <c r="T10" s="33">
        <f t="shared" si="3"/>
        <v>0.25</v>
      </c>
      <c r="U10" s="33">
        <f t="shared" si="7"/>
        <v>0</v>
      </c>
      <c r="V10" s="222">
        <f t="shared" si="4"/>
        <v>0</v>
      </c>
      <c r="W10" s="35">
        <f t="shared" si="8"/>
        <v>0.02702702702702703</v>
      </c>
      <c r="X10" s="55">
        <v>0.02702702702702703</v>
      </c>
      <c r="Y10" s="56">
        <v>0.05128205128205128</v>
      </c>
      <c r="Z10" s="36">
        <v>0.033932135728542916</v>
      </c>
      <c r="AA10" s="37">
        <v>0.025657894736842105</v>
      </c>
      <c r="AB10" s="38">
        <v>0.03836065573770492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5"/>
        <v>0</v>
      </c>
      <c r="K11" s="30">
        <v>1</v>
      </c>
      <c r="L11" s="54">
        <v>4</v>
      </c>
      <c r="M11" s="29">
        <v>103</v>
      </c>
      <c r="N11" s="30">
        <v>93</v>
      </c>
      <c r="O11" s="31">
        <v>103</v>
      </c>
      <c r="P11" s="32">
        <f t="shared" si="0"/>
        <v>0</v>
      </c>
      <c r="Q11" s="33">
        <f t="shared" si="6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7"/>
        <v>0</v>
      </c>
      <c r="V11" s="222">
        <f t="shared" si="4"/>
        <v>0</v>
      </c>
      <c r="W11" s="35">
        <f t="shared" si="8"/>
        <v>0</v>
      </c>
      <c r="X11" s="55">
        <v>0.02702702702702703</v>
      </c>
      <c r="Y11" s="56">
        <v>0.10256410256410256</v>
      </c>
      <c r="Z11" s="36">
        <v>0.03410596026490066</v>
      </c>
      <c r="AA11" s="37">
        <v>0.030592105263157896</v>
      </c>
      <c r="AB11" s="38">
        <v>0.0337483617300131</v>
      </c>
    </row>
    <row r="12" spans="1:28" s="145" customFormat="1" ht="13.5" customHeight="1">
      <c r="A12" s="370"/>
      <c r="B12" s="139" t="s">
        <v>7</v>
      </c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62">
        <v>0</v>
      </c>
      <c r="J12" s="40">
        <f t="shared" si="5"/>
        <v>0</v>
      </c>
      <c r="K12" s="44">
        <v>2</v>
      </c>
      <c r="L12" s="62">
        <v>2</v>
      </c>
      <c r="M12" s="43">
        <v>135</v>
      </c>
      <c r="N12" s="44">
        <v>104</v>
      </c>
      <c r="O12" s="45">
        <v>138</v>
      </c>
      <c r="P12" s="46">
        <f t="shared" si="0"/>
        <v>0</v>
      </c>
      <c r="Q12" s="47">
        <f t="shared" si="6"/>
        <v>0</v>
      </c>
      <c r="R12" s="47">
        <f t="shared" si="1"/>
        <v>0</v>
      </c>
      <c r="S12" s="47">
        <f t="shared" si="2"/>
        <v>0</v>
      </c>
      <c r="T12" s="47">
        <f t="shared" si="3"/>
        <v>0</v>
      </c>
      <c r="U12" s="47">
        <f t="shared" si="7"/>
        <v>0</v>
      </c>
      <c r="V12" s="223">
        <f t="shared" si="4"/>
        <v>0</v>
      </c>
      <c r="W12" s="49">
        <f t="shared" si="8"/>
        <v>0</v>
      </c>
      <c r="X12" s="63">
        <v>0.05405405405405406</v>
      </c>
      <c r="Y12" s="64">
        <v>0.05128205128205128</v>
      </c>
      <c r="Z12" s="50">
        <v>0.04462809917355372</v>
      </c>
      <c r="AA12" s="51">
        <v>0.034210526315789476</v>
      </c>
      <c r="AB12" s="52">
        <v>0.04523107177974434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1</v>
      </c>
      <c r="E13" s="30">
        <v>0</v>
      </c>
      <c r="F13" s="30">
        <v>0</v>
      </c>
      <c r="G13" s="30">
        <v>0</v>
      </c>
      <c r="H13" s="30">
        <v>0</v>
      </c>
      <c r="I13" s="54">
        <v>0</v>
      </c>
      <c r="J13" s="26">
        <f t="shared" si="5"/>
        <v>1</v>
      </c>
      <c r="K13" s="30">
        <v>2</v>
      </c>
      <c r="L13" s="54">
        <v>3</v>
      </c>
      <c r="M13" s="29">
        <v>127</v>
      </c>
      <c r="N13" s="30">
        <v>113</v>
      </c>
      <c r="O13" s="31">
        <v>113</v>
      </c>
      <c r="P13" s="32">
        <f t="shared" si="0"/>
        <v>0</v>
      </c>
      <c r="Q13" s="33">
        <f t="shared" si="6"/>
        <v>0.16666666666666666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7"/>
        <v>0</v>
      </c>
      <c r="V13" s="222">
        <f t="shared" si="4"/>
        <v>0</v>
      </c>
      <c r="W13" s="35">
        <f t="shared" si="8"/>
        <v>0.02702702702702703</v>
      </c>
      <c r="X13" s="55">
        <v>0.05405405405405406</v>
      </c>
      <c r="Y13" s="56">
        <v>0.07692307692307693</v>
      </c>
      <c r="Z13" s="36">
        <v>0.0419973544973545</v>
      </c>
      <c r="AA13" s="37">
        <v>0.03714661406969099</v>
      </c>
      <c r="AB13" s="38">
        <v>0.03702490170380079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1</v>
      </c>
      <c r="I14" s="54">
        <v>0</v>
      </c>
      <c r="J14" s="26">
        <f t="shared" si="5"/>
        <v>1</v>
      </c>
      <c r="K14" s="30"/>
      <c r="L14" s="54">
        <v>4</v>
      </c>
      <c r="M14" s="29">
        <v>174</v>
      </c>
      <c r="N14" s="30">
        <v>102</v>
      </c>
      <c r="O14" s="31">
        <v>110</v>
      </c>
      <c r="P14" s="32">
        <f t="shared" si="0"/>
        <v>0</v>
      </c>
      <c r="Q14" s="33">
        <f t="shared" si="6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7"/>
        <v>0.25</v>
      </c>
      <c r="V14" s="34">
        <f t="shared" si="4"/>
        <v>0</v>
      </c>
      <c r="W14" s="35">
        <f t="shared" si="8"/>
        <v>0.02702702702702703</v>
      </c>
      <c r="X14" s="55">
        <v>0</v>
      </c>
      <c r="Y14" s="56">
        <v>0.10256410256410256</v>
      </c>
      <c r="Z14" s="36">
        <v>0.057482656095143705</v>
      </c>
      <c r="AA14" s="37">
        <v>0.03356367226061204</v>
      </c>
      <c r="AB14" s="38">
        <v>0.03604193971166448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5"/>
        <v>0</v>
      </c>
      <c r="K15" s="30">
        <v>3</v>
      </c>
      <c r="L15" s="54">
        <v>18</v>
      </c>
      <c r="M15" s="29">
        <v>156</v>
      </c>
      <c r="N15" s="30">
        <v>156</v>
      </c>
      <c r="O15" s="31">
        <v>151</v>
      </c>
      <c r="P15" s="32">
        <f t="shared" si="0"/>
        <v>0</v>
      </c>
      <c r="Q15" s="33">
        <f t="shared" si="6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7"/>
        <v>0</v>
      </c>
      <c r="V15" s="34">
        <f t="shared" si="4"/>
        <v>0</v>
      </c>
      <c r="W15" s="35">
        <f t="shared" si="8"/>
        <v>0</v>
      </c>
      <c r="X15" s="55">
        <v>0.08108108108108109</v>
      </c>
      <c r="Y15" s="56">
        <v>0.46153846153846156</v>
      </c>
      <c r="Z15" s="36">
        <v>0.05162144275314361</v>
      </c>
      <c r="AA15" s="37">
        <v>0.05131578947368421</v>
      </c>
      <c r="AB15" s="38">
        <v>0.04955694125369216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1</v>
      </c>
      <c r="E16" s="30">
        <v>0</v>
      </c>
      <c r="F16" s="30">
        <v>1</v>
      </c>
      <c r="G16" s="30">
        <v>1</v>
      </c>
      <c r="H16" s="30">
        <v>0</v>
      </c>
      <c r="I16" s="54">
        <v>0</v>
      </c>
      <c r="J16" s="26">
        <f t="shared" si="5"/>
        <v>3</v>
      </c>
      <c r="K16" s="30">
        <v>5</v>
      </c>
      <c r="L16" s="54">
        <v>22</v>
      </c>
      <c r="M16" s="29">
        <v>103</v>
      </c>
      <c r="N16" s="30">
        <v>169</v>
      </c>
      <c r="O16" s="31">
        <v>136</v>
      </c>
      <c r="P16" s="32">
        <f t="shared" si="0"/>
        <v>0</v>
      </c>
      <c r="Q16" s="33">
        <f t="shared" si="6"/>
        <v>0.16666666666666666</v>
      </c>
      <c r="R16" s="33">
        <f t="shared" si="1"/>
        <v>0</v>
      </c>
      <c r="S16" s="33">
        <f t="shared" si="2"/>
        <v>0.09090909090909091</v>
      </c>
      <c r="T16" s="33">
        <f t="shared" si="3"/>
        <v>0.25</v>
      </c>
      <c r="U16" s="33">
        <f t="shared" si="7"/>
        <v>0</v>
      </c>
      <c r="V16" s="34">
        <f t="shared" si="4"/>
        <v>0</v>
      </c>
      <c r="W16" s="35">
        <f t="shared" si="8"/>
        <v>0.08108108108108109</v>
      </c>
      <c r="X16" s="55">
        <v>0.13513513513513514</v>
      </c>
      <c r="Y16" s="56">
        <v>0.5641025641025641</v>
      </c>
      <c r="Z16" s="36">
        <v>0.03412856196156395</v>
      </c>
      <c r="AA16" s="37">
        <v>0.05555555555555555</v>
      </c>
      <c r="AB16" s="38">
        <v>0.04459016393442623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5"/>
        <v>0</v>
      </c>
      <c r="K17" s="30">
        <v>4</v>
      </c>
      <c r="L17" s="54">
        <v>36</v>
      </c>
      <c r="M17" s="29">
        <v>104</v>
      </c>
      <c r="N17" s="30">
        <v>178</v>
      </c>
      <c r="O17" s="31">
        <v>240</v>
      </c>
      <c r="P17" s="32">
        <f t="shared" si="0"/>
        <v>0</v>
      </c>
      <c r="Q17" s="33">
        <f t="shared" si="6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7"/>
        <v>0</v>
      </c>
      <c r="V17" s="34">
        <f t="shared" si="4"/>
        <v>0</v>
      </c>
      <c r="W17" s="35">
        <f t="shared" si="8"/>
        <v>0</v>
      </c>
      <c r="X17" s="55">
        <v>0.10810810810810811</v>
      </c>
      <c r="Y17" s="56">
        <v>0.9230769230769231</v>
      </c>
      <c r="Z17" s="36">
        <v>0.03443708609271523</v>
      </c>
      <c r="AA17" s="37">
        <v>0.059214903526280775</v>
      </c>
      <c r="AB17" s="38">
        <v>0.078252363873492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2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8">
        <f t="shared" si="5"/>
        <v>2</v>
      </c>
      <c r="K18" s="86">
        <v>9</v>
      </c>
      <c r="L18" s="68">
        <v>29</v>
      </c>
      <c r="M18" s="85">
        <v>109</v>
      </c>
      <c r="N18" s="86">
        <v>198</v>
      </c>
      <c r="O18" s="69">
        <v>268</v>
      </c>
      <c r="P18" s="88">
        <f t="shared" si="0"/>
        <v>0</v>
      </c>
      <c r="Q18" s="89">
        <f t="shared" si="6"/>
        <v>0.3333333333333333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7"/>
        <v>0</v>
      </c>
      <c r="V18" s="221">
        <f t="shared" si="4"/>
        <v>0</v>
      </c>
      <c r="W18" s="91">
        <f t="shared" si="8"/>
        <v>0.05405405405405406</v>
      </c>
      <c r="X18" s="89">
        <v>0.24324324324324326</v>
      </c>
      <c r="Y18" s="71">
        <v>0.7837837837837838</v>
      </c>
      <c r="Z18" s="147">
        <v>0.036128604574080216</v>
      </c>
      <c r="AA18" s="148">
        <v>0.06558463067240808</v>
      </c>
      <c r="AB18" s="59">
        <v>0.08738180632539941</v>
      </c>
    </row>
    <row r="19" spans="1:28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2</v>
      </c>
      <c r="F19" s="79">
        <v>0</v>
      </c>
      <c r="G19" s="79">
        <v>0</v>
      </c>
      <c r="H19" s="79">
        <v>0</v>
      </c>
      <c r="I19" s="80">
        <v>0</v>
      </c>
      <c r="J19" s="26">
        <f t="shared" si="5"/>
        <v>2</v>
      </c>
      <c r="K19" s="79">
        <v>15</v>
      </c>
      <c r="L19" s="54">
        <v>43</v>
      </c>
      <c r="M19" s="78">
        <v>136</v>
      </c>
      <c r="N19" s="79">
        <v>316</v>
      </c>
      <c r="O19" s="31">
        <v>411</v>
      </c>
      <c r="P19" s="32">
        <f t="shared" si="0"/>
        <v>0</v>
      </c>
      <c r="Q19" s="33">
        <f t="shared" si="6"/>
        <v>0</v>
      </c>
      <c r="R19" s="33">
        <f t="shared" si="1"/>
        <v>0.4</v>
      </c>
      <c r="S19" s="33">
        <f t="shared" si="2"/>
        <v>0</v>
      </c>
      <c r="T19" s="33">
        <f t="shared" si="3"/>
        <v>0</v>
      </c>
      <c r="U19" s="33">
        <f t="shared" si="7"/>
        <v>0</v>
      </c>
      <c r="V19" s="222">
        <f t="shared" si="4"/>
        <v>0</v>
      </c>
      <c r="W19" s="35">
        <f t="shared" si="8"/>
        <v>0.05405405405405406</v>
      </c>
      <c r="X19" s="33">
        <v>0.40540540540540543</v>
      </c>
      <c r="Y19" s="56">
        <v>1.162162162162162</v>
      </c>
      <c r="Z19" s="136">
        <v>0.045107794361525705</v>
      </c>
      <c r="AA19" s="137">
        <v>0.10480928689883914</v>
      </c>
      <c r="AB19" s="38">
        <v>0.13387622149837133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1</v>
      </c>
      <c r="F20" s="79">
        <v>1</v>
      </c>
      <c r="G20" s="79">
        <v>0</v>
      </c>
      <c r="H20" s="79">
        <v>0</v>
      </c>
      <c r="I20" s="80">
        <v>0</v>
      </c>
      <c r="J20" s="26">
        <f t="shared" si="5"/>
        <v>2</v>
      </c>
      <c r="K20" s="79">
        <v>17</v>
      </c>
      <c r="L20" s="54">
        <v>37</v>
      </c>
      <c r="M20" s="78">
        <v>186</v>
      </c>
      <c r="N20" s="79">
        <v>426</v>
      </c>
      <c r="O20" s="31">
        <v>466</v>
      </c>
      <c r="P20" s="32">
        <f t="shared" si="0"/>
        <v>0</v>
      </c>
      <c r="Q20" s="33">
        <f t="shared" si="6"/>
        <v>0</v>
      </c>
      <c r="R20" s="33">
        <f t="shared" si="1"/>
        <v>0.2</v>
      </c>
      <c r="S20" s="33">
        <f t="shared" si="2"/>
        <v>0.09090909090909091</v>
      </c>
      <c r="T20" s="33">
        <f t="shared" si="3"/>
        <v>0</v>
      </c>
      <c r="U20" s="33">
        <f t="shared" si="7"/>
        <v>0</v>
      </c>
      <c r="V20" s="222">
        <f t="shared" si="4"/>
        <v>0</v>
      </c>
      <c r="W20" s="35">
        <f t="shared" si="8"/>
        <v>0.05405405405405406</v>
      </c>
      <c r="X20" s="33">
        <v>0.4594594594594595</v>
      </c>
      <c r="Y20" s="56">
        <v>1</v>
      </c>
      <c r="Z20" s="136">
        <v>0.061773497177017606</v>
      </c>
      <c r="AA20" s="137">
        <v>0.14110632659821132</v>
      </c>
      <c r="AB20" s="38">
        <v>0.15189048239895697</v>
      </c>
    </row>
    <row r="21" spans="1:28" s="150" customFormat="1" ht="13.5" customHeight="1">
      <c r="A21" s="370"/>
      <c r="B21" s="134" t="s">
        <v>16</v>
      </c>
      <c r="C21" s="78">
        <v>0</v>
      </c>
      <c r="D21" s="79">
        <v>0</v>
      </c>
      <c r="E21" s="79">
        <v>0</v>
      </c>
      <c r="F21" s="79">
        <v>1</v>
      </c>
      <c r="G21" s="79">
        <v>0</v>
      </c>
      <c r="H21" s="79">
        <v>1</v>
      </c>
      <c r="I21" s="80">
        <v>0</v>
      </c>
      <c r="J21" s="26">
        <f t="shared" si="5"/>
        <v>2</v>
      </c>
      <c r="K21" s="79">
        <v>15</v>
      </c>
      <c r="L21" s="54">
        <v>61</v>
      </c>
      <c r="M21" s="78">
        <v>241</v>
      </c>
      <c r="N21" s="79">
        <v>472</v>
      </c>
      <c r="O21" s="31">
        <v>633</v>
      </c>
      <c r="P21" s="32">
        <f t="shared" si="0"/>
        <v>0</v>
      </c>
      <c r="Q21" s="33">
        <f t="shared" si="6"/>
        <v>0</v>
      </c>
      <c r="R21" s="33">
        <f t="shared" si="1"/>
        <v>0</v>
      </c>
      <c r="S21" s="33">
        <f t="shared" si="2"/>
        <v>0.09090909090909091</v>
      </c>
      <c r="T21" s="33">
        <f t="shared" si="3"/>
        <v>0</v>
      </c>
      <c r="U21" s="33">
        <f t="shared" si="7"/>
        <v>0.25</v>
      </c>
      <c r="V21" s="222">
        <f t="shared" si="4"/>
        <v>0</v>
      </c>
      <c r="W21" s="35">
        <f t="shared" si="8"/>
        <v>0.05405405405405406</v>
      </c>
      <c r="X21" s="33">
        <v>0.40540540540540543</v>
      </c>
      <c r="Y21" s="56">
        <v>1.6486486486486487</v>
      </c>
      <c r="Z21" s="136">
        <v>0.08130904183535763</v>
      </c>
      <c r="AA21" s="137">
        <v>0.157543391188251</v>
      </c>
      <c r="AB21" s="38">
        <v>0.20659268929503916</v>
      </c>
    </row>
    <row r="22" spans="1:28" s="150" customFormat="1" ht="13.5" customHeight="1">
      <c r="A22" s="368">
        <v>5</v>
      </c>
      <c r="B22" s="144" t="s">
        <v>17</v>
      </c>
      <c r="C22" s="85">
        <v>1</v>
      </c>
      <c r="D22" s="86">
        <v>0</v>
      </c>
      <c r="E22" s="86">
        <v>0</v>
      </c>
      <c r="F22" s="86">
        <v>0</v>
      </c>
      <c r="G22" s="86">
        <v>0</v>
      </c>
      <c r="H22" s="86">
        <v>1</v>
      </c>
      <c r="I22" s="87">
        <v>0</v>
      </c>
      <c r="J22" s="218">
        <f t="shared" si="5"/>
        <v>2</v>
      </c>
      <c r="K22" s="86">
        <v>19</v>
      </c>
      <c r="L22" s="68">
        <v>68</v>
      </c>
      <c r="M22" s="85">
        <v>172</v>
      </c>
      <c r="N22" s="86">
        <v>552</v>
      </c>
      <c r="O22" s="69">
        <v>689</v>
      </c>
      <c r="P22" s="88">
        <f t="shared" si="0"/>
        <v>0.3333333333333333</v>
      </c>
      <c r="Q22" s="89">
        <f t="shared" si="6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7"/>
        <v>0.25</v>
      </c>
      <c r="V22" s="221">
        <f t="shared" si="4"/>
        <v>0</v>
      </c>
      <c r="W22" s="91">
        <f t="shared" si="8"/>
        <v>0.05405405405405406</v>
      </c>
      <c r="X22" s="89">
        <v>0.5135135135135135</v>
      </c>
      <c r="Y22" s="71">
        <v>1.837837837837838</v>
      </c>
      <c r="Z22" s="147">
        <v>0.057912457912457915</v>
      </c>
      <c r="AA22" s="148">
        <v>0.18486269256530474</v>
      </c>
      <c r="AB22" s="59">
        <v>0.2245762711864407</v>
      </c>
    </row>
    <row r="23" spans="1:28" s="150" customFormat="1" ht="13.5" customHeight="1">
      <c r="A23" s="369"/>
      <c r="B23" s="134" t="s">
        <v>18</v>
      </c>
      <c r="C23" s="78">
        <v>0</v>
      </c>
      <c r="D23" s="79">
        <v>2</v>
      </c>
      <c r="E23" s="79">
        <v>1</v>
      </c>
      <c r="F23" s="79">
        <v>3</v>
      </c>
      <c r="G23" s="79">
        <v>1</v>
      </c>
      <c r="H23" s="79">
        <v>0</v>
      </c>
      <c r="I23" s="80">
        <v>0</v>
      </c>
      <c r="J23" s="26">
        <f t="shared" si="5"/>
        <v>7</v>
      </c>
      <c r="K23" s="79">
        <v>40</v>
      </c>
      <c r="L23" s="54">
        <v>81</v>
      </c>
      <c r="M23" s="78">
        <v>444</v>
      </c>
      <c r="N23" s="79">
        <v>877</v>
      </c>
      <c r="O23" s="31">
        <v>1053</v>
      </c>
      <c r="P23" s="32">
        <f t="shared" si="0"/>
        <v>0</v>
      </c>
      <c r="Q23" s="33">
        <f t="shared" si="6"/>
        <v>0.3333333333333333</v>
      </c>
      <c r="R23" s="33">
        <f t="shared" si="1"/>
        <v>0.2</v>
      </c>
      <c r="S23" s="33">
        <f t="shared" si="2"/>
        <v>0.2727272727272727</v>
      </c>
      <c r="T23" s="33">
        <f t="shared" si="3"/>
        <v>0.25</v>
      </c>
      <c r="U23" s="33">
        <f t="shared" si="7"/>
        <v>0</v>
      </c>
      <c r="V23" s="34">
        <f t="shared" si="4"/>
        <v>0</v>
      </c>
      <c r="W23" s="35">
        <f t="shared" si="8"/>
        <v>0.1891891891891892</v>
      </c>
      <c r="X23" s="33">
        <v>1.0810810810810811</v>
      </c>
      <c r="Y23" s="56">
        <v>2.189189189189189</v>
      </c>
      <c r="Z23" s="136">
        <v>0.147117296222664</v>
      </c>
      <c r="AA23" s="137">
        <v>0.29087893864013264</v>
      </c>
      <c r="AB23" s="38">
        <v>0.3428850537284272</v>
      </c>
    </row>
    <row r="24" spans="1:28" s="150" customFormat="1" ht="13.5" customHeight="1">
      <c r="A24" s="369"/>
      <c r="B24" s="134" t="s">
        <v>19</v>
      </c>
      <c r="C24" s="78">
        <v>2</v>
      </c>
      <c r="D24" s="79">
        <v>2</v>
      </c>
      <c r="E24" s="79">
        <v>1</v>
      </c>
      <c r="F24" s="79">
        <v>8</v>
      </c>
      <c r="G24" s="79">
        <v>1</v>
      </c>
      <c r="H24" s="79">
        <v>0</v>
      </c>
      <c r="I24" s="80">
        <v>0</v>
      </c>
      <c r="J24" s="26">
        <f t="shared" si="5"/>
        <v>14</v>
      </c>
      <c r="K24" s="79">
        <v>77</v>
      </c>
      <c r="L24" s="54">
        <v>96</v>
      </c>
      <c r="M24" s="78">
        <v>610</v>
      </c>
      <c r="N24" s="79">
        <v>1618</v>
      </c>
      <c r="O24" s="31">
        <v>1511</v>
      </c>
      <c r="P24" s="32">
        <f t="shared" si="0"/>
        <v>0.6666666666666666</v>
      </c>
      <c r="Q24" s="33">
        <f t="shared" si="6"/>
        <v>0.3333333333333333</v>
      </c>
      <c r="R24" s="33">
        <f t="shared" si="1"/>
        <v>0.2</v>
      </c>
      <c r="S24" s="33">
        <f t="shared" si="2"/>
        <v>0.7272727272727273</v>
      </c>
      <c r="T24" s="33">
        <f t="shared" si="3"/>
        <v>0.25</v>
      </c>
      <c r="U24" s="33">
        <f t="shared" si="7"/>
        <v>0</v>
      </c>
      <c r="V24" s="34">
        <f t="shared" si="4"/>
        <v>0</v>
      </c>
      <c r="W24" s="35">
        <f t="shared" si="8"/>
        <v>0.3783783783783784</v>
      </c>
      <c r="X24" s="33">
        <v>2.081081081081081</v>
      </c>
      <c r="Y24" s="56">
        <v>2.5945945945945947</v>
      </c>
      <c r="Z24" s="136">
        <v>0.20225464190981432</v>
      </c>
      <c r="AA24" s="137">
        <v>0.536472148541114</v>
      </c>
      <c r="AB24" s="38">
        <v>0.49202214262455224</v>
      </c>
    </row>
    <row r="25" spans="1:28" s="150" customFormat="1" ht="13.5" customHeight="1">
      <c r="A25" s="369"/>
      <c r="B25" s="134" t="s">
        <v>20</v>
      </c>
      <c r="C25" s="78">
        <v>1</v>
      </c>
      <c r="D25" s="79">
        <v>9</v>
      </c>
      <c r="E25" s="79">
        <v>1</v>
      </c>
      <c r="F25" s="79">
        <v>6</v>
      </c>
      <c r="G25" s="79">
        <v>2</v>
      </c>
      <c r="H25" s="79">
        <v>1</v>
      </c>
      <c r="I25" s="80">
        <v>0</v>
      </c>
      <c r="J25" s="26">
        <f t="shared" si="5"/>
        <v>20</v>
      </c>
      <c r="K25" s="79">
        <v>136</v>
      </c>
      <c r="L25" s="54">
        <v>102</v>
      </c>
      <c r="M25" s="78">
        <v>878</v>
      </c>
      <c r="N25" s="79">
        <v>2898</v>
      </c>
      <c r="O25" s="31">
        <v>2169</v>
      </c>
      <c r="P25" s="32">
        <f t="shared" si="0"/>
        <v>0.3333333333333333</v>
      </c>
      <c r="Q25" s="33">
        <f t="shared" si="6"/>
        <v>1.5</v>
      </c>
      <c r="R25" s="33">
        <f t="shared" si="1"/>
        <v>0.2</v>
      </c>
      <c r="S25" s="33">
        <f t="shared" si="2"/>
        <v>0.5454545454545454</v>
      </c>
      <c r="T25" s="33">
        <f t="shared" si="3"/>
        <v>0.5</v>
      </c>
      <c r="U25" s="33">
        <f t="shared" si="7"/>
        <v>0.25</v>
      </c>
      <c r="V25" s="34">
        <f t="shared" si="4"/>
        <v>0</v>
      </c>
      <c r="W25" s="35">
        <f t="shared" si="8"/>
        <v>0.5405405405405406</v>
      </c>
      <c r="X25" s="33">
        <v>3.675675675675676</v>
      </c>
      <c r="Y25" s="56">
        <v>2.7567567567567566</v>
      </c>
      <c r="Z25" s="136">
        <v>0.29140391636242946</v>
      </c>
      <c r="AA25" s="137">
        <v>0.9589675711449371</v>
      </c>
      <c r="AB25" s="38">
        <v>0.7060546875</v>
      </c>
    </row>
    <row r="26" spans="1:28" s="150" customFormat="1" ht="13.5" customHeight="1">
      <c r="A26" s="370"/>
      <c r="B26" s="139" t="s">
        <v>21</v>
      </c>
      <c r="C26" s="81">
        <v>1</v>
      </c>
      <c r="D26" s="82">
        <v>7</v>
      </c>
      <c r="E26" s="82">
        <v>1</v>
      </c>
      <c r="F26" s="82">
        <v>14</v>
      </c>
      <c r="G26" s="82">
        <v>3</v>
      </c>
      <c r="H26" s="82">
        <v>1</v>
      </c>
      <c r="I26" s="83">
        <v>1</v>
      </c>
      <c r="J26" s="40">
        <f t="shared" si="5"/>
        <v>28</v>
      </c>
      <c r="K26" s="82">
        <v>149</v>
      </c>
      <c r="L26" s="62">
        <v>100</v>
      </c>
      <c r="M26" s="81">
        <v>1252</v>
      </c>
      <c r="N26" s="82">
        <v>4479</v>
      </c>
      <c r="O26" s="45">
        <v>2608</v>
      </c>
      <c r="P26" s="46">
        <f t="shared" si="0"/>
        <v>0.3333333333333333</v>
      </c>
      <c r="Q26" s="47">
        <f t="shared" si="6"/>
        <v>1.1666666666666667</v>
      </c>
      <c r="R26" s="47">
        <f t="shared" si="1"/>
        <v>0.2</v>
      </c>
      <c r="S26" s="47">
        <f t="shared" si="2"/>
        <v>1.2727272727272727</v>
      </c>
      <c r="T26" s="47">
        <f t="shared" si="3"/>
        <v>0.75</v>
      </c>
      <c r="U26" s="47">
        <f t="shared" si="7"/>
        <v>0.25</v>
      </c>
      <c r="V26" s="48">
        <f t="shared" si="4"/>
        <v>0.25</v>
      </c>
      <c r="W26" s="49">
        <f t="shared" si="8"/>
        <v>0.7567567567567568</v>
      </c>
      <c r="X26" s="47">
        <v>4.027027027027027</v>
      </c>
      <c r="Y26" s="64">
        <v>2.7027027027027026</v>
      </c>
      <c r="Z26" s="141">
        <v>0.4151193633952255</v>
      </c>
      <c r="AA26" s="142">
        <v>1.4796828543111993</v>
      </c>
      <c r="AB26" s="52">
        <v>0.8486820696387894</v>
      </c>
    </row>
    <row r="27" spans="1:28" s="150" customFormat="1" ht="13.5" customHeight="1">
      <c r="A27" s="369">
        <v>6</v>
      </c>
      <c r="B27" s="134" t="s">
        <v>22</v>
      </c>
      <c r="C27" s="78">
        <v>2</v>
      </c>
      <c r="D27" s="79">
        <v>5</v>
      </c>
      <c r="E27" s="79">
        <v>3</v>
      </c>
      <c r="F27" s="79">
        <v>21</v>
      </c>
      <c r="G27" s="79">
        <v>8</v>
      </c>
      <c r="H27" s="79">
        <v>0</v>
      </c>
      <c r="I27" s="80">
        <v>0</v>
      </c>
      <c r="J27" s="26">
        <f t="shared" si="5"/>
        <v>39</v>
      </c>
      <c r="K27" s="79">
        <v>135</v>
      </c>
      <c r="L27" s="54">
        <v>134</v>
      </c>
      <c r="M27" s="78">
        <v>1792</v>
      </c>
      <c r="N27" s="79">
        <v>5898</v>
      </c>
      <c r="O27" s="31">
        <v>4229</v>
      </c>
      <c r="P27" s="32">
        <f t="shared" si="0"/>
        <v>0.6666666666666666</v>
      </c>
      <c r="Q27" s="33">
        <f t="shared" si="6"/>
        <v>0.8333333333333334</v>
      </c>
      <c r="R27" s="33">
        <f t="shared" si="1"/>
        <v>0.6</v>
      </c>
      <c r="S27" s="33">
        <f t="shared" si="2"/>
        <v>1.9090909090909092</v>
      </c>
      <c r="T27" s="33">
        <f t="shared" si="3"/>
        <v>2</v>
      </c>
      <c r="U27" s="33">
        <f t="shared" si="7"/>
        <v>0</v>
      </c>
      <c r="V27" s="222">
        <f t="shared" si="4"/>
        <v>0</v>
      </c>
      <c r="W27" s="35">
        <f t="shared" si="8"/>
        <v>1.054054054054054</v>
      </c>
      <c r="X27" s="33">
        <v>3.6486486486486487</v>
      </c>
      <c r="Y27" s="56">
        <v>3.6216216216216215</v>
      </c>
      <c r="Z27" s="136">
        <v>0.5937707090788602</v>
      </c>
      <c r="AA27" s="137">
        <v>1.9491077329808328</v>
      </c>
      <c r="AB27" s="38">
        <v>1.3766276041666667</v>
      </c>
    </row>
    <row r="28" spans="1:28" s="150" customFormat="1" ht="13.5" customHeight="1">
      <c r="A28" s="369"/>
      <c r="B28" s="134" t="s">
        <v>23</v>
      </c>
      <c r="C28" s="78">
        <v>3</v>
      </c>
      <c r="D28" s="79">
        <v>6</v>
      </c>
      <c r="E28" s="79">
        <v>12</v>
      </c>
      <c r="F28" s="79">
        <v>26</v>
      </c>
      <c r="G28" s="79">
        <v>18</v>
      </c>
      <c r="H28" s="79">
        <v>2</v>
      </c>
      <c r="I28" s="80">
        <v>0</v>
      </c>
      <c r="J28" s="26">
        <f t="shared" si="5"/>
        <v>67</v>
      </c>
      <c r="K28" s="79">
        <v>176</v>
      </c>
      <c r="L28" s="54">
        <v>112</v>
      </c>
      <c r="M28" s="78">
        <v>2530</v>
      </c>
      <c r="N28" s="79">
        <v>8150</v>
      </c>
      <c r="O28" s="31">
        <v>6404</v>
      </c>
      <c r="P28" s="32">
        <f t="shared" si="0"/>
        <v>1</v>
      </c>
      <c r="Q28" s="33">
        <f t="shared" si="6"/>
        <v>1</v>
      </c>
      <c r="R28" s="33">
        <f t="shared" si="1"/>
        <v>2.4</v>
      </c>
      <c r="S28" s="33">
        <f t="shared" si="2"/>
        <v>2.3636363636363638</v>
      </c>
      <c r="T28" s="33">
        <f t="shared" si="3"/>
        <v>4.5</v>
      </c>
      <c r="U28" s="33">
        <f t="shared" si="7"/>
        <v>0.5</v>
      </c>
      <c r="V28" s="222">
        <f t="shared" si="4"/>
        <v>0</v>
      </c>
      <c r="W28" s="35">
        <f t="shared" si="8"/>
        <v>1.8108108108108107</v>
      </c>
      <c r="X28" s="33">
        <v>4.756756756756757</v>
      </c>
      <c r="Y28" s="56">
        <v>3.027027027027027</v>
      </c>
      <c r="Z28" s="136">
        <v>0.8396946564885496</v>
      </c>
      <c r="AA28" s="137">
        <v>2.696889477167439</v>
      </c>
      <c r="AB28" s="38">
        <v>2.085314229892543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11</v>
      </c>
      <c r="E29" s="79">
        <v>17</v>
      </c>
      <c r="F29" s="79">
        <v>56</v>
      </c>
      <c r="G29" s="79">
        <v>29</v>
      </c>
      <c r="H29" s="79">
        <v>1</v>
      </c>
      <c r="I29" s="80">
        <v>5</v>
      </c>
      <c r="J29" s="26">
        <f t="shared" si="5"/>
        <v>119</v>
      </c>
      <c r="K29" s="79">
        <v>198</v>
      </c>
      <c r="L29" s="54">
        <v>92</v>
      </c>
      <c r="M29" s="78">
        <v>3929</v>
      </c>
      <c r="N29" s="79">
        <v>10750</v>
      </c>
      <c r="O29" s="31">
        <v>9825</v>
      </c>
      <c r="P29" s="32">
        <f t="shared" si="0"/>
        <v>0</v>
      </c>
      <c r="Q29" s="33">
        <f t="shared" si="6"/>
        <v>1.8333333333333333</v>
      </c>
      <c r="R29" s="33">
        <f t="shared" si="1"/>
        <v>3.4</v>
      </c>
      <c r="S29" s="33">
        <f t="shared" si="2"/>
        <v>5.090909090909091</v>
      </c>
      <c r="T29" s="33">
        <f t="shared" si="3"/>
        <v>7.25</v>
      </c>
      <c r="U29" s="33">
        <f t="shared" si="7"/>
        <v>0.25</v>
      </c>
      <c r="V29" s="222">
        <f t="shared" si="4"/>
        <v>1.25</v>
      </c>
      <c r="W29" s="35">
        <f t="shared" si="8"/>
        <v>3.2162162162162162</v>
      </c>
      <c r="X29" s="33">
        <v>5.351351351351352</v>
      </c>
      <c r="Y29" s="56">
        <v>2.4864864864864864</v>
      </c>
      <c r="Z29" s="136">
        <v>1.30142431268632</v>
      </c>
      <c r="AA29" s="137">
        <v>3.5619615639496356</v>
      </c>
      <c r="AB29" s="38">
        <v>3.1982421875</v>
      </c>
    </row>
    <row r="30" spans="1:28" s="150" customFormat="1" ht="13.5" customHeight="1">
      <c r="A30" s="370"/>
      <c r="B30" s="139" t="s">
        <v>25</v>
      </c>
      <c r="C30" s="81">
        <v>6</v>
      </c>
      <c r="D30" s="82">
        <v>23</v>
      </c>
      <c r="E30" s="82">
        <v>33</v>
      </c>
      <c r="F30" s="82">
        <v>51</v>
      </c>
      <c r="G30" s="82">
        <v>30</v>
      </c>
      <c r="H30" s="82">
        <v>6</v>
      </c>
      <c r="I30" s="83">
        <v>5</v>
      </c>
      <c r="J30" s="40">
        <f t="shared" si="5"/>
        <v>154</v>
      </c>
      <c r="K30" s="82">
        <v>214</v>
      </c>
      <c r="L30" s="62">
        <v>99</v>
      </c>
      <c r="M30" s="81">
        <v>6572</v>
      </c>
      <c r="N30" s="82">
        <v>12801</v>
      </c>
      <c r="O30" s="45">
        <v>14312</v>
      </c>
      <c r="P30" s="46">
        <f t="shared" si="0"/>
        <v>2</v>
      </c>
      <c r="Q30" s="47">
        <f t="shared" si="6"/>
        <v>3.8333333333333335</v>
      </c>
      <c r="R30" s="47">
        <f t="shared" si="1"/>
        <v>6.6</v>
      </c>
      <c r="S30" s="47">
        <f t="shared" si="2"/>
        <v>4.636363636363637</v>
      </c>
      <c r="T30" s="47">
        <f t="shared" si="3"/>
        <v>7.5</v>
      </c>
      <c r="U30" s="47">
        <f t="shared" si="7"/>
        <v>1.5</v>
      </c>
      <c r="V30" s="223">
        <f t="shared" si="4"/>
        <v>1.25</v>
      </c>
      <c r="W30" s="49">
        <f t="shared" si="8"/>
        <v>4.162162162162162</v>
      </c>
      <c r="X30" s="47">
        <v>5.783783783783784</v>
      </c>
      <c r="Y30" s="64">
        <v>2.675675675675676</v>
      </c>
      <c r="Z30" s="141">
        <v>2.168261299901023</v>
      </c>
      <c r="AA30" s="142">
        <v>4.23733862959285</v>
      </c>
      <c r="AB30" s="52">
        <v>4.658854166666667</v>
      </c>
    </row>
    <row r="31" spans="1:28" s="150" customFormat="1" ht="13.5" customHeight="1">
      <c r="A31" s="368">
        <v>7</v>
      </c>
      <c r="B31" s="144" t="s">
        <v>26</v>
      </c>
      <c r="C31" s="85">
        <v>9</v>
      </c>
      <c r="D31" s="86">
        <v>41</v>
      </c>
      <c r="E31" s="86">
        <v>39</v>
      </c>
      <c r="F31" s="86">
        <v>80</v>
      </c>
      <c r="G31" s="86">
        <v>37</v>
      </c>
      <c r="H31" s="86">
        <v>8</v>
      </c>
      <c r="I31" s="87">
        <v>11</v>
      </c>
      <c r="J31" s="218">
        <f t="shared" si="5"/>
        <v>225</v>
      </c>
      <c r="K31" s="86">
        <v>270</v>
      </c>
      <c r="L31" s="68">
        <v>81</v>
      </c>
      <c r="M31" s="85">
        <v>9911</v>
      </c>
      <c r="N31" s="86">
        <v>12784</v>
      </c>
      <c r="O31" s="69">
        <v>17693</v>
      </c>
      <c r="P31" s="88">
        <f t="shared" si="0"/>
        <v>3</v>
      </c>
      <c r="Q31" s="89">
        <f t="shared" si="6"/>
        <v>6.833333333333333</v>
      </c>
      <c r="R31" s="89">
        <f t="shared" si="1"/>
        <v>7.8</v>
      </c>
      <c r="S31" s="89">
        <f t="shared" si="2"/>
        <v>7.2727272727272725</v>
      </c>
      <c r="T31" s="89">
        <f t="shared" si="3"/>
        <v>9.25</v>
      </c>
      <c r="U31" s="89">
        <f t="shared" si="7"/>
        <v>2</v>
      </c>
      <c r="V31" s="90">
        <f t="shared" si="4"/>
        <v>2.75</v>
      </c>
      <c r="W31" s="91">
        <f t="shared" si="8"/>
        <v>6.081081081081081</v>
      </c>
      <c r="X31" s="89">
        <v>7.297297297297297</v>
      </c>
      <c r="Y31" s="71">
        <v>2.189189189189189</v>
      </c>
      <c r="Z31" s="147">
        <v>3.282875124213316</v>
      </c>
      <c r="AA31" s="148">
        <v>4.242947228675739</v>
      </c>
      <c r="AB31" s="59">
        <v>5.753821138211382</v>
      </c>
    </row>
    <row r="32" spans="1:28" s="150" customFormat="1" ht="13.5" customHeight="1">
      <c r="A32" s="369"/>
      <c r="B32" s="134" t="s">
        <v>27</v>
      </c>
      <c r="C32" s="78">
        <v>11</v>
      </c>
      <c r="D32" s="79">
        <v>35</v>
      </c>
      <c r="E32" s="79">
        <v>38</v>
      </c>
      <c r="F32" s="79">
        <v>143</v>
      </c>
      <c r="G32" s="79">
        <v>43</v>
      </c>
      <c r="H32" s="79">
        <v>13</v>
      </c>
      <c r="I32" s="80">
        <v>24</v>
      </c>
      <c r="J32" s="26">
        <f t="shared" si="5"/>
        <v>307</v>
      </c>
      <c r="K32" s="79">
        <v>254</v>
      </c>
      <c r="L32" s="54">
        <v>92</v>
      </c>
      <c r="M32" s="78">
        <v>13075</v>
      </c>
      <c r="N32" s="79">
        <v>12609</v>
      </c>
      <c r="O32" s="31">
        <v>18457</v>
      </c>
      <c r="P32" s="32">
        <f t="shared" si="0"/>
        <v>3.6666666666666665</v>
      </c>
      <c r="Q32" s="33">
        <f t="shared" si="6"/>
        <v>5.833333333333333</v>
      </c>
      <c r="R32" s="33">
        <f t="shared" si="1"/>
        <v>7.6</v>
      </c>
      <c r="S32" s="33">
        <f t="shared" si="2"/>
        <v>13</v>
      </c>
      <c r="T32" s="33">
        <f t="shared" si="3"/>
        <v>10.75</v>
      </c>
      <c r="U32" s="33">
        <f t="shared" si="7"/>
        <v>3.25</v>
      </c>
      <c r="V32" s="34">
        <f t="shared" si="4"/>
        <v>6</v>
      </c>
      <c r="W32" s="35">
        <f t="shared" si="8"/>
        <v>8.297297297297296</v>
      </c>
      <c r="X32" s="33">
        <v>6.864864864864865</v>
      </c>
      <c r="Y32" s="56">
        <v>2.4864864864864864</v>
      </c>
      <c r="Z32" s="136">
        <v>4.3467420212765955</v>
      </c>
      <c r="AA32" s="137">
        <v>4.205803869246164</v>
      </c>
      <c r="AB32" s="38">
        <v>6.008138020833333</v>
      </c>
    </row>
    <row r="33" spans="1:28" s="150" customFormat="1" ht="13.5" customHeight="1">
      <c r="A33" s="369"/>
      <c r="B33" s="134" t="s">
        <v>28</v>
      </c>
      <c r="C33" s="78">
        <v>12</v>
      </c>
      <c r="D33" s="79">
        <v>53</v>
      </c>
      <c r="E33" s="79">
        <v>38</v>
      </c>
      <c r="F33" s="79">
        <v>74</v>
      </c>
      <c r="G33" s="79">
        <v>26</v>
      </c>
      <c r="H33" s="79">
        <v>37</v>
      </c>
      <c r="I33" s="80">
        <v>38</v>
      </c>
      <c r="J33" s="26">
        <f t="shared" si="5"/>
        <v>278</v>
      </c>
      <c r="K33" s="79">
        <v>167</v>
      </c>
      <c r="L33" s="54">
        <v>70</v>
      </c>
      <c r="M33" s="78">
        <v>13328</v>
      </c>
      <c r="N33" s="79">
        <v>8961</v>
      </c>
      <c r="O33" s="31">
        <v>13828</v>
      </c>
      <c r="P33" s="32">
        <f t="shared" si="0"/>
        <v>4</v>
      </c>
      <c r="Q33" s="33">
        <f t="shared" si="6"/>
        <v>8.833333333333334</v>
      </c>
      <c r="R33" s="33">
        <f t="shared" si="1"/>
        <v>7.6</v>
      </c>
      <c r="S33" s="33">
        <f t="shared" si="2"/>
        <v>6.7272727272727275</v>
      </c>
      <c r="T33" s="33">
        <f t="shared" si="3"/>
        <v>6.5</v>
      </c>
      <c r="U33" s="33">
        <f t="shared" si="7"/>
        <v>9.25</v>
      </c>
      <c r="V33" s="34">
        <f t="shared" si="4"/>
        <v>9.5</v>
      </c>
      <c r="W33" s="35">
        <f t="shared" si="8"/>
        <v>7.513513513513513</v>
      </c>
      <c r="X33" s="33">
        <v>4.513513513513513</v>
      </c>
      <c r="Y33" s="56">
        <v>1.8918918918918919</v>
      </c>
      <c r="Z33" s="136">
        <v>4.413245033112583</v>
      </c>
      <c r="AA33" s="137">
        <v>2.977076411960133</v>
      </c>
      <c r="AB33" s="38">
        <v>4.496910569105691</v>
      </c>
    </row>
    <row r="34" spans="1:28" s="150" customFormat="1" ht="13.5" customHeight="1">
      <c r="A34" s="370"/>
      <c r="B34" s="139" t="s">
        <v>29</v>
      </c>
      <c r="C34" s="81">
        <v>10</v>
      </c>
      <c r="D34" s="82">
        <v>46</v>
      </c>
      <c r="E34" s="82">
        <v>34</v>
      </c>
      <c r="F34" s="82">
        <v>77</v>
      </c>
      <c r="G34" s="82">
        <v>19</v>
      </c>
      <c r="H34" s="82">
        <v>39</v>
      </c>
      <c r="I34" s="83">
        <v>16</v>
      </c>
      <c r="J34" s="40">
        <f t="shared" si="5"/>
        <v>241</v>
      </c>
      <c r="K34" s="82">
        <v>134</v>
      </c>
      <c r="L34" s="62">
        <v>69</v>
      </c>
      <c r="M34" s="81">
        <v>14606</v>
      </c>
      <c r="N34" s="82">
        <v>8165</v>
      </c>
      <c r="O34" s="45">
        <v>10635</v>
      </c>
      <c r="P34" s="46">
        <f t="shared" si="0"/>
        <v>3.3333333333333335</v>
      </c>
      <c r="Q34" s="47">
        <f t="shared" si="6"/>
        <v>7.666666666666667</v>
      </c>
      <c r="R34" s="47">
        <f t="shared" si="1"/>
        <v>6.8</v>
      </c>
      <c r="S34" s="47">
        <f t="shared" si="2"/>
        <v>7</v>
      </c>
      <c r="T34" s="47">
        <f t="shared" si="3"/>
        <v>4.75</v>
      </c>
      <c r="U34" s="47">
        <f t="shared" si="7"/>
        <v>9.75</v>
      </c>
      <c r="V34" s="48">
        <f t="shared" si="4"/>
        <v>4</v>
      </c>
      <c r="W34" s="49">
        <f t="shared" si="8"/>
        <v>6.513513513513513</v>
      </c>
      <c r="X34" s="47">
        <v>3.6216216216216215</v>
      </c>
      <c r="Y34" s="64">
        <v>1.864864864864865</v>
      </c>
      <c r="Z34" s="141">
        <v>4.8412330129267485</v>
      </c>
      <c r="AA34" s="142">
        <v>2.7090245520902454</v>
      </c>
      <c r="AB34" s="52">
        <v>3.4585365853658536</v>
      </c>
    </row>
    <row r="35" spans="1:28" s="150" customFormat="1" ht="13.5" customHeight="1">
      <c r="A35" s="368">
        <v>8</v>
      </c>
      <c r="B35" s="144" t="s">
        <v>30</v>
      </c>
      <c r="C35" s="85">
        <v>11</v>
      </c>
      <c r="D35" s="86">
        <v>32</v>
      </c>
      <c r="E35" s="86">
        <v>22</v>
      </c>
      <c r="F35" s="86">
        <v>31</v>
      </c>
      <c r="G35" s="86">
        <v>13</v>
      </c>
      <c r="H35" s="86">
        <v>28</v>
      </c>
      <c r="I35" s="87">
        <v>14</v>
      </c>
      <c r="J35" s="218">
        <f t="shared" si="5"/>
        <v>151</v>
      </c>
      <c r="K35" s="86">
        <v>82</v>
      </c>
      <c r="L35" s="68">
        <v>52</v>
      </c>
      <c r="M35" s="85">
        <v>11211</v>
      </c>
      <c r="N35" s="86">
        <v>5568</v>
      </c>
      <c r="O35" s="69">
        <v>7963</v>
      </c>
      <c r="P35" s="88">
        <f t="shared" si="0"/>
        <v>3.6666666666666665</v>
      </c>
      <c r="Q35" s="89">
        <f t="shared" si="6"/>
        <v>5.333333333333333</v>
      </c>
      <c r="R35" s="89">
        <f t="shared" si="1"/>
        <v>4.4</v>
      </c>
      <c r="S35" s="89">
        <f t="shared" si="2"/>
        <v>2.8181818181818183</v>
      </c>
      <c r="T35" s="89">
        <f t="shared" si="3"/>
        <v>3.25</v>
      </c>
      <c r="U35" s="89">
        <f t="shared" si="7"/>
        <v>7</v>
      </c>
      <c r="V35" s="90">
        <f t="shared" si="4"/>
        <v>3.5</v>
      </c>
      <c r="W35" s="91">
        <f t="shared" si="8"/>
        <v>4.081081081081081</v>
      </c>
      <c r="X35" s="89">
        <v>2.2162162162162162</v>
      </c>
      <c r="Y35" s="71">
        <v>1.4054054054054055</v>
      </c>
      <c r="Z35" s="147">
        <v>3.7085676480317566</v>
      </c>
      <c r="AA35" s="148">
        <v>1.8516794146990356</v>
      </c>
      <c r="AB35" s="59">
        <v>2.5912788805727303</v>
      </c>
    </row>
    <row r="36" spans="1:28" s="150" customFormat="1" ht="13.5" customHeight="1">
      <c r="A36" s="369">
        <v>8</v>
      </c>
      <c r="B36" s="134" t="s">
        <v>31</v>
      </c>
      <c r="C36" s="78">
        <v>5</v>
      </c>
      <c r="D36" s="79">
        <v>12</v>
      </c>
      <c r="E36" s="79">
        <v>12</v>
      </c>
      <c r="F36" s="79">
        <v>42</v>
      </c>
      <c r="G36" s="79">
        <v>10</v>
      </c>
      <c r="H36" s="79">
        <v>30</v>
      </c>
      <c r="I36" s="80">
        <v>14</v>
      </c>
      <c r="J36" s="26">
        <f t="shared" si="5"/>
        <v>125</v>
      </c>
      <c r="K36" s="79">
        <v>56</v>
      </c>
      <c r="L36" s="54">
        <v>59</v>
      </c>
      <c r="M36" s="78">
        <v>8113</v>
      </c>
      <c r="N36" s="79">
        <v>3680</v>
      </c>
      <c r="O36" s="31">
        <v>5798</v>
      </c>
      <c r="P36" s="32">
        <f t="shared" si="0"/>
        <v>1.6666666666666667</v>
      </c>
      <c r="Q36" s="33">
        <f t="shared" si="6"/>
        <v>2</v>
      </c>
      <c r="R36" s="33">
        <f t="shared" si="1"/>
        <v>2.4</v>
      </c>
      <c r="S36" s="33">
        <f t="shared" si="2"/>
        <v>3.8181818181818183</v>
      </c>
      <c r="T36" s="33">
        <f t="shared" si="3"/>
        <v>2.5</v>
      </c>
      <c r="U36" s="33">
        <f t="shared" si="7"/>
        <v>7.5</v>
      </c>
      <c r="V36" s="222">
        <f t="shared" si="4"/>
        <v>3.5</v>
      </c>
      <c r="W36" s="35">
        <f t="shared" si="8"/>
        <v>3.3783783783783785</v>
      </c>
      <c r="X36" s="33">
        <v>1.5135135135135136</v>
      </c>
      <c r="Y36" s="56">
        <v>1.5945945945945945</v>
      </c>
      <c r="Z36" s="136">
        <v>2.94910941475827</v>
      </c>
      <c r="AA36" s="137">
        <v>1.2589804994868286</v>
      </c>
      <c r="AB36" s="38">
        <v>1.902855267476206</v>
      </c>
    </row>
    <row r="37" spans="1:28" s="150" customFormat="1" ht="13.5" customHeight="1">
      <c r="A37" s="369"/>
      <c r="B37" s="134" t="s">
        <v>32</v>
      </c>
      <c r="C37" s="78">
        <v>4</v>
      </c>
      <c r="D37" s="79">
        <v>14</v>
      </c>
      <c r="E37" s="79">
        <v>5</v>
      </c>
      <c r="F37" s="79">
        <v>40</v>
      </c>
      <c r="G37" s="79">
        <v>6</v>
      </c>
      <c r="H37" s="79">
        <v>27</v>
      </c>
      <c r="I37" s="80">
        <v>10</v>
      </c>
      <c r="J37" s="26">
        <f t="shared" si="5"/>
        <v>106</v>
      </c>
      <c r="K37" s="79">
        <v>40</v>
      </c>
      <c r="L37" s="54">
        <v>29</v>
      </c>
      <c r="M37" s="78">
        <v>5120</v>
      </c>
      <c r="N37" s="79">
        <v>2260</v>
      </c>
      <c r="O37" s="31">
        <v>3876</v>
      </c>
      <c r="P37" s="32">
        <f aca="true" t="shared" si="9" ref="P37:P56">C37/3</f>
        <v>1.3333333333333333</v>
      </c>
      <c r="Q37" s="33">
        <f t="shared" si="6"/>
        <v>2.3333333333333335</v>
      </c>
      <c r="R37" s="33">
        <f aca="true" t="shared" si="10" ref="R37:R56">E37/5</f>
        <v>1</v>
      </c>
      <c r="S37" s="33">
        <f aca="true" t="shared" si="11" ref="S37:S56">F37/11</f>
        <v>3.6363636363636362</v>
      </c>
      <c r="T37" s="33">
        <f aca="true" t="shared" si="12" ref="T37:T56">G37/4</f>
        <v>1.5</v>
      </c>
      <c r="U37" s="33">
        <f t="shared" si="7"/>
        <v>6.75</v>
      </c>
      <c r="V37" s="222">
        <f aca="true" t="shared" si="13" ref="V37:V56">I37/4</f>
        <v>2.5</v>
      </c>
      <c r="W37" s="35">
        <f t="shared" si="8"/>
        <v>2.864864864864865</v>
      </c>
      <c r="X37" s="33">
        <v>1.0810810810810811</v>
      </c>
      <c r="Y37" s="56">
        <v>0.7837837837837838</v>
      </c>
      <c r="Z37" s="136">
        <v>1.7796315606534585</v>
      </c>
      <c r="AA37" s="137">
        <v>0.7755662319835278</v>
      </c>
      <c r="AB37" s="38">
        <v>1.2720708893994093</v>
      </c>
    </row>
    <row r="38" spans="1:28" s="150" customFormat="1" ht="13.5" customHeight="1">
      <c r="A38" s="369"/>
      <c r="B38" s="134" t="s">
        <v>33</v>
      </c>
      <c r="C38" s="78">
        <v>3</v>
      </c>
      <c r="D38" s="79">
        <v>4</v>
      </c>
      <c r="E38" s="79">
        <v>6</v>
      </c>
      <c r="F38" s="79">
        <v>34</v>
      </c>
      <c r="G38" s="79">
        <v>7</v>
      </c>
      <c r="H38" s="79">
        <v>27</v>
      </c>
      <c r="I38" s="80">
        <v>3</v>
      </c>
      <c r="J38" s="26">
        <f t="shared" si="5"/>
        <v>84</v>
      </c>
      <c r="K38" s="79">
        <v>14</v>
      </c>
      <c r="L38" s="54">
        <v>55</v>
      </c>
      <c r="M38" s="78">
        <v>4630</v>
      </c>
      <c r="N38" s="79">
        <v>2000</v>
      </c>
      <c r="O38" s="31">
        <v>3543</v>
      </c>
      <c r="P38" s="32">
        <f t="shared" si="9"/>
        <v>1</v>
      </c>
      <c r="Q38" s="33">
        <f t="shared" si="6"/>
        <v>0.6666666666666666</v>
      </c>
      <c r="R38" s="33">
        <f t="shared" si="10"/>
        <v>1.2</v>
      </c>
      <c r="S38" s="33">
        <f t="shared" si="11"/>
        <v>3.090909090909091</v>
      </c>
      <c r="T38" s="33">
        <f t="shared" si="12"/>
        <v>1.75</v>
      </c>
      <c r="U38" s="33">
        <f t="shared" si="7"/>
        <v>6.75</v>
      </c>
      <c r="V38" s="222">
        <f t="shared" si="13"/>
        <v>0.75</v>
      </c>
      <c r="W38" s="35">
        <f t="shared" si="8"/>
        <v>2.27027027027027</v>
      </c>
      <c r="X38" s="33">
        <v>0.3783783783783784</v>
      </c>
      <c r="Y38" s="56">
        <v>1.4864864864864864</v>
      </c>
      <c r="Z38" s="136">
        <v>1.550569323509712</v>
      </c>
      <c r="AA38" s="137">
        <v>0.6697923643670463</v>
      </c>
      <c r="AB38" s="38">
        <v>1.1548239895697523</v>
      </c>
    </row>
    <row r="39" spans="1:28" s="150" customFormat="1" ht="13.5" customHeight="1">
      <c r="A39" s="370"/>
      <c r="B39" s="139" t="s">
        <v>34</v>
      </c>
      <c r="C39" s="81">
        <v>1</v>
      </c>
      <c r="D39" s="82">
        <v>3</v>
      </c>
      <c r="E39" s="82">
        <v>16</v>
      </c>
      <c r="F39" s="82">
        <v>39</v>
      </c>
      <c r="G39" s="82">
        <v>9</v>
      </c>
      <c r="H39" s="82">
        <v>12</v>
      </c>
      <c r="I39" s="83">
        <v>5</v>
      </c>
      <c r="J39" s="40">
        <f t="shared" si="5"/>
        <v>85</v>
      </c>
      <c r="K39" s="82">
        <v>23</v>
      </c>
      <c r="L39" s="62">
        <v>39</v>
      </c>
      <c r="M39" s="81">
        <v>4527</v>
      </c>
      <c r="N39" s="82">
        <v>1661</v>
      </c>
      <c r="O39" s="45">
        <v>3111</v>
      </c>
      <c r="P39" s="46">
        <f t="shared" si="9"/>
        <v>0.3333333333333333</v>
      </c>
      <c r="Q39" s="47">
        <f t="shared" si="6"/>
        <v>0.5</v>
      </c>
      <c r="R39" s="47">
        <f t="shared" si="10"/>
        <v>3.2</v>
      </c>
      <c r="S39" s="47">
        <f t="shared" si="11"/>
        <v>3.5454545454545454</v>
      </c>
      <c r="T39" s="47">
        <f t="shared" si="12"/>
        <v>2.25</v>
      </c>
      <c r="U39" s="47">
        <f t="shared" si="7"/>
        <v>3</v>
      </c>
      <c r="V39" s="223">
        <f t="shared" si="13"/>
        <v>1.25</v>
      </c>
      <c r="W39" s="49">
        <f t="shared" si="8"/>
        <v>2.2972972972972974</v>
      </c>
      <c r="X39" s="47">
        <v>0.6216216216216216</v>
      </c>
      <c r="Y39" s="64">
        <v>1.054054054054054</v>
      </c>
      <c r="Z39" s="141">
        <v>1.5069906790945407</v>
      </c>
      <c r="AA39" s="142">
        <v>0.5534821726091302</v>
      </c>
      <c r="AB39" s="52">
        <v>1.013025073266037</v>
      </c>
    </row>
    <row r="40" spans="1:28" s="150" customFormat="1" ht="13.5" customHeight="1">
      <c r="A40" s="368">
        <v>9</v>
      </c>
      <c r="B40" s="144" t="s">
        <v>35</v>
      </c>
      <c r="C40" s="85">
        <v>0</v>
      </c>
      <c r="D40" s="86">
        <v>3</v>
      </c>
      <c r="E40" s="86">
        <v>27</v>
      </c>
      <c r="F40" s="86">
        <v>21</v>
      </c>
      <c r="G40" s="86">
        <v>13</v>
      </c>
      <c r="H40" s="86">
        <v>13</v>
      </c>
      <c r="I40" s="87">
        <v>1</v>
      </c>
      <c r="J40" s="218">
        <f t="shared" si="5"/>
        <v>78</v>
      </c>
      <c r="K40" s="86">
        <v>17</v>
      </c>
      <c r="L40" s="68">
        <v>44</v>
      </c>
      <c r="M40" s="85">
        <v>4325</v>
      </c>
      <c r="N40" s="86">
        <v>1417</v>
      </c>
      <c r="O40" s="69">
        <v>2398</v>
      </c>
      <c r="P40" s="88">
        <f t="shared" si="9"/>
        <v>0</v>
      </c>
      <c r="Q40" s="89">
        <f t="shared" si="6"/>
        <v>0.5</v>
      </c>
      <c r="R40" s="89">
        <f t="shared" si="10"/>
        <v>5.4</v>
      </c>
      <c r="S40" s="89">
        <f t="shared" si="11"/>
        <v>1.9090909090909092</v>
      </c>
      <c r="T40" s="89">
        <f t="shared" si="12"/>
        <v>3.25</v>
      </c>
      <c r="U40" s="89">
        <f t="shared" si="7"/>
        <v>3.25</v>
      </c>
      <c r="V40" s="90">
        <f t="shared" si="13"/>
        <v>0.25</v>
      </c>
      <c r="W40" s="91">
        <f t="shared" si="8"/>
        <v>2.108108108108108</v>
      </c>
      <c r="X40" s="89">
        <v>0.4594594594594595</v>
      </c>
      <c r="Y40" s="71">
        <v>1.1891891891891893</v>
      </c>
      <c r="Z40" s="147">
        <v>1.4340185676392574</v>
      </c>
      <c r="AA40" s="148">
        <v>0.4701393497013935</v>
      </c>
      <c r="AB40" s="59">
        <v>0.7808531422989254</v>
      </c>
    </row>
    <row r="41" spans="1:28" s="150" customFormat="1" ht="13.5" customHeight="1">
      <c r="A41" s="369"/>
      <c r="B41" s="134" t="s">
        <v>36</v>
      </c>
      <c r="C41" s="78">
        <v>1</v>
      </c>
      <c r="D41" s="79">
        <v>2</v>
      </c>
      <c r="E41" s="79">
        <v>11</v>
      </c>
      <c r="F41" s="79">
        <v>9</v>
      </c>
      <c r="G41" s="79">
        <v>5</v>
      </c>
      <c r="H41" s="79">
        <v>2</v>
      </c>
      <c r="I41" s="80">
        <v>4</v>
      </c>
      <c r="J41" s="26">
        <f t="shared" si="5"/>
        <v>34</v>
      </c>
      <c r="K41" s="79">
        <v>12</v>
      </c>
      <c r="L41" s="54">
        <v>75</v>
      </c>
      <c r="M41" s="78">
        <v>3972</v>
      </c>
      <c r="N41" s="79">
        <v>1114</v>
      </c>
      <c r="O41" s="31">
        <v>2260</v>
      </c>
      <c r="P41" s="32">
        <f t="shared" si="9"/>
        <v>0.3333333333333333</v>
      </c>
      <c r="Q41" s="33">
        <f t="shared" si="6"/>
        <v>0.3333333333333333</v>
      </c>
      <c r="R41" s="33">
        <f t="shared" si="10"/>
        <v>2.2</v>
      </c>
      <c r="S41" s="33">
        <f t="shared" si="11"/>
        <v>0.8181818181818182</v>
      </c>
      <c r="T41" s="33">
        <f t="shared" si="12"/>
        <v>1.25</v>
      </c>
      <c r="U41" s="33">
        <f t="shared" si="7"/>
        <v>0.5</v>
      </c>
      <c r="V41" s="34">
        <f t="shared" si="13"/>
        <v>1</v>
      </c>
      <c r="W41" s="35">
        <f t="shared" si="8"/>
        <v>0.918918918918919</v>
      </c>
      <c r="X41" s="33">
        <v>0.32432432432432434</v>
      </c>
      <c r="Y41" s="56">
        <v>2.027027027027027</v>
      </c>
      <c r="Z41" s="136">
        <v>1.3257676902536715</v>
      </c>
      <c r="AA41" s="137">
        <v>0.3718291054739653</v>
      </c>
      <c r="AB41" s="38">
        <v>0.7368764264753831</v>
      </c>
    </row>
    <row r="42" spans="1:28" s="150" customFormat="1" ht="13.5" customHeight="1">
      <c r="A42" s="369"/>
      <c r="B42" s="134" t="s">
        <v>37</v>
      </c>
      <c r="C42" s="78">
        <v>1</v>
      </c>
      <c r="D42" s="79">
        <v>3</v>
      </c>
      <c r="E42" s="79">
        <v>9</v>
      </c>
      <c r="F42" s="79">
        <v>17</v>
      </c>
      <c r="G42" s="79">
        <v>5</v>
      </c>
      <c r="H42" s="79">
        <v>2</v>
      </c>
      <c r="I42" s="80">
        <v>1</v>
      </c>
      <c r="J42" s="26">
        <f t="shared" si="5"/>
        <v>38</v>
      </c>
      <c r="K42" s="79">
        <v>7</v>
      </c>
      <c r="L42" s="54">
        <v>93</v>
      </c>
      <c r="M42" s="78">
        <v>2929</v>
      </c>
      <c r="N42" s="79">
        <v>770</v>
      </c>
      <c r="O42" s="31">
        <v>1745</v>
      </c>
      <c r="P42" s="32">
        <f t="shared" si="9"/>
        <v>0.3333333333333333</v>
      </c>
      <c r="Q42" s="33">
        <f t="shared" si="6"/>
        <v>0.5</v>
      </c>
      <c r="R42" s="33">
        <f t="shared" si="10"/>
        <v>1.8</v>
      </c>
      <c r="S42" s="33">
        <f t="shared" si="11"/>
        <v>1.5454545454545454</v>
      </c>
      <c r="T42" s="33">
        <f t="shared" si="12"/>
        <v>1.25</v>
      </c>
      <c r="U42" s="33">
        <f t="shared" si="7"/>
        <v>0.5</v>
      </c>
      <c r="V42" s="34">
        <f t="shared" si="13"/>
        <v>0.25</v>
      </c>
      <c r="W42" s="35">
        <f t="shared" si="8"/>
        <v>1.027027027027027</v>
      </c>
      <c r="X42" s="33">
        <v>0.1891891891891892</v>
      </c>
      <c r="Y42" s="56">
        <v>2.5135135135135136</v>
      </c>
      <c r="Z42" s="136">
        <v>0.9786167724690945</v>
      </c>
      <c r="AA42" s="137">
        <v>0.2564102564102564</v>
      </c>
      <c r="AB42" s="38">
        <v>0.5682188212308694</v>
      </c>
    </row>
    <row r="43" spans="1:28" s="150" customFormat="1" ht="13.5" customHeight="1">
      <c r="A43" s="370"/>
      <c r="B43" s="139" t="s">
        <v>38</v>
      </c>
      <c r="C43" s="81">
        <v>5</v>
      </c>
      <c r="D43" s="82">
        <v>1</v>
      </c>
      <c r="E43" s="82">
        <v>7</v>
      </c>
      <c r="F43" s="82">
        <v>9</v>
      </c>
      <c r="G43" s="82">
        <v>8</v>
      </c>
      <c r="H43" s="82">
        <v>1</v>
      </c>
      <c r="I43" s="83">
        <v>1</v>
      </c>
      <c r="J43" s="40">
        <f t="shared" si="5"/>
        <v>32</v>
      </c>
      <c r="K43" s="82">
        <v>6</v>
      </c>
      <c r="L43" s="62">
        <v>89</v>
      </c>
      <c r="M43" s="81">
        <v>2318</v>
      </c>
      <c r="N43" s="82">
        <v>624</v>
      </c>
      <c r="O43" s="45">
        <v>1342</v>
      </c>
      <c r="P43" s="46">
        <f t="shared" si="9"/>
        <v>1.6666666666666667</v>
      </c>
      <c r="Q43" s="47">
        <f t="shared" si="6"/>
        <v>0.16666666666666666</v>
      </c>
      <c r="R43" s="47">
        <f t="shared" si="10"/>
        <v>1.4</v>
      </c>
      <c r="S43" s="47">
        <f t="shared" si="11"/>
        <v>0.8181818181818182</v>
      </c>
      <c r="T43" s="47">
        <f t="shared" si="12"/>
        <v>2</v>
      </c>
      <c r="U43" s="47">
        <f t="shared" si="7"/>
        <v>0.25</v>
      </c>
      <c r="V43" s="48">
        <f t="shared" si="13"/>
        <v>0.25</v>
      </c>
      <c r="W43" s="49">
        <f t="shared" si="8"/>
        <v>0.8648648648648649</v>
      </c>
      <c r="X43" s="47">
        <v>0.16216216216216217</v>
      </c>
      <c r="Y43" s="64">
        <v>2.4054054054054053</v>
      </c>
      <c r="Z43" s="141">
        <v>0.7690776376907764</v>
      </c>
      <c r="AA43" s="142">
        <v>0.20655412115193644</v>
      </c>
      <c r="AB43" s="52">
        <v>0.4365647364996747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1</v>
      </c>
      <c r="E44" s="86">
        <v>5</v>
      </c>
      <c r="F44" s="86">
        <v>16</v>
      </c>
      <c r="G44" s="86">
        <v>6</v>
      </c>
      <c r="H44" s="86">
        <v>0</v>
      </c>
      <c r="I44" s="87">
        <v>0</v>
      </c>
      <c r="J44" s="218">
        <f t="shared" si="5"/>
        <v>28</v>
      </c>
      <c r="K44" s="86">
        <v>4</v>
      </c>
      <c r="L44" s="68">
        <v>58</v>
      </c>
      <c r="M44" s="85">
        <v>1661</v>
      </c>
      <c r="N44" s="86">
        <v>484</v>
      </c>
      <c r="O44" s="69">
        <v>965</v>
      </c>
      <c r="P44" s="88">
        <f t="shared" si="9"/>
        <v>0</v>
      </c>
      <c r="Q44" s="89">
        <f t="shared" si="6"/>
        <v>0.16666666666666666</v>
      </c>
      <c r="R44" s="89">
        <f t="shared" si="10"/>
        <v>1</v>
      </c>
      <c r="S44" s="89">
        <f t="shared" si="11"/>
        <v>1.4545454545454546</v>
      </c>
      <c r="T44" s="89">
        <f t="shared" si="12"/>
        <v>1.5</v>
      </c>
      <c r="U44" s="89">
        <f t="shared" si="7"/>
        <v>0</v>
      </c>
      <c r="V44" s="90">
        <f t="shared" si="13"/>
        <v>0</v>
      </c>
      <c r="W44" s="91">
        <f t="shared" si="8"/>
        <v>0.7567567567567568</v>
      </c>
      <c r="X44" s="89">
        <v>0.10810810810810811</v>
      </c>
      <c r="Y44" s="71">
        <v>1.5675675675675675</v>
      </c>
      <c r="Z44" s="147">
        <v>0.5549615770130304</v>
      </c>
      <c r="AA44" s="148">
        <v>0.16171065820247243</v>
      </c>
      <c r="AB44" s="59">
        <v>0.31443466927337893</v>
      </c>
    </row>
    <row r="45" spans="1:28" s="150" customFormat="1" ht="13.5" customHeight="1">
      <c r="A45" s="369">
        <v>10</v>
      </c>
      <c r="B45" s="134" t="s">
        <v>40</v>
      </c>
      <c r="C45" s="78">
        <v>1</v>
      </c>
      <c r="D45" s="79">
        <v>2</v>
      </c>
      <c r="E45" s="79">
        <v>1</v>
      </c>
      <c r="F45" s="79">
        <v>12</v>
      </c>
      <c r="G45" s="79">
        <v>2</v>
      </c>
      <c r="H45" s="79">
        <v>0</v>
      </c>
      <c r="I45" s="80">
        <v>0</v>
      </c>
      <c r="J45" s="26">
        <f t="shared" si="5"/>
        <v>18</v>
      </c>
      <c r="K45" s="79">
        <v>2</v>
      </c>
      <c r="L45" s="54">
        <v>55</v>
      </c>
      <c r="M45" s="78">
        <v>1079</v>
      </c>
      <c r="N45" s="79">
        <v>370</v>
      </c>
      <c r="O45" s="31">
        <v>824</v>
      </c>
      <c r="P45" s="32">
        <f t="shared" si="9"/>
        <v>0.3333333333333333</v>
      </c>
      <c r="Q45" s="33">
        <f t="shared" si="6"/>
        <v>0.3333333333333333</v>
      </c>
      <c r="R45" s="33">
        <f t="shared" si="10"/>
        <v>0.2</v>
      </c>
      <c r="S45" s="33">
        <f t="shared" si="11"/>
        <v>1.0909090909090908</v>
      </c>
      <c r="T45" s="33">
        <f t="shared" si="12"/>
        <v>0.5</v>
      </c>
      <c r="U45" s="33">
        <f t="shared" si="7"/>
        <v>0</v>
      </c>
      <c r="V45" s="222">
        <f t="shared" si="13"/>
        <v>0</v>
      </c>
      <c r="W45" s="35">
        <f t="shared" si="8"/>
        <v>0.4864864864864865</v>
      </c>
      <c r="X45" s="33">
        <v>0.05405405405405406</v>
      </c>
      <c r="Y45" s="56">
        <v>1.4864864864864864</v>
      </c>
      <c r="Z45" s="136">
        <v>0.35871010638297873</v>
      </c>
      <c r="AA45" s="137">
        <v>0.12284196547144755</v>
      </c>
      <c r="AB45" s="38">
        <v>0.2681418808981451</v>
      </c>
    </row>
    <row r="46" spans="1:28" s="150" customFormat="1" ht="13.5" customHeight="1">
      <c r="A46" s="369"/>
      <c r="B46" s="134" t="s">
        <v>41</v>
      </c>
      <c r="C46" s="78">
        <v>1</v>
      </c>
      <c r="D46" s="79">
        <v>1</v>
      </c>
      <c r="E46" s="79">
        <v>0</v>
      </c>
      <c r="F46" s="79">
        <v>4</v>
      </c>
      <c r="G46" s="79">
        <v>3</v>
      </c>
      <c r="H46" s="79">
        <v>1</v>
      </c>
      <c r="I46" s="80">
        <v>0</v>
      </c>
      <c r="J46" s="26">
        <f t="shared" si="5"/>
        <v>10</v>
      </c>
      <c r="K46" s="79">
        <v>2</v>
      </c>
      <c r="L46" s="54">
        <v>37</v>
      </c>
      <c r="M46" s="78">
        <v>815</v>
      </c>
      <c r="N46" s="79">
        <v>348</v>
      </c>
      <c r="O46" s="31">
        <v>737</v>
      </c>
      <c r="P46" s="32">
        <f t="shared" si="9"/>
        <v>0.3333333333333333</v>
      </c>
      <c r="Q46" s="33">
        <f t="shared" si="6"/>
        <v>0.16666666666666666</v>
      </c>
      <c r="R46" s="33">
        <f t="shared" si="10"/>
        <v>0</v>
      </c>
      <c r="S46" s="33">
        <f t="shared" si="11"/>
        <v>0.36363636363636365</v>
      </c>
      <c r="T46" s="33">
        <f t="shared" si="12"/>
        <v>0.75</v>
      </c>
      <c r="U46" s="33">
        <f t="shared" si="7"/>
        <v>0.25</v>
      </c>
      <c r="V46" s="222">
        <f t="shared" si="13"/>
        <v>0</v>
      </c>
      <c r="W46" s="35">
        <f t="shared" si="8"/>
        <v>0.2702702702702703</v>
      </c>
      <c r="X46" s="33">
        <v>0.05405405405405406</v>
      </c>
      <c r="Y46" s="56">
        <v>1</v>
      </c>
      <c r="Z46" s="136">
        <v>0.2709441489361702</v>
      </c>
      <c r="AA46" s="137">
        <v>0.11538461538461539</v>
      </c>
      <c r="AB46" s="38">
        <v>0.23975276512687052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3</v>
      </c>
      <c r="G47" s="82">
        <v>1</v>
      </c>
      <c r="H47" s="82">
        <v>0</v>
      </c>
      <c r="I47" s="83">
        <v>0</v>
      </c>
      <c r="J47" s="40">
        <f t="shared" si="5"/>
        <v>4</v>
      </c>
      <c r="K47" s="82">
        <v>2</v>
      </c>
      <c r="L47" s="62">
        <v>21</v>
      </c>
      <c r="M47" s="81">
        <v>609</v>
      </c>
      <c r="N47" s="82">
        <v>249</v>
      </c>
      <c r="O47" s="45">
        <v>554</v>
      </c>
      <c r="P47" s="46">
        <f t="shared" si="9"/>
        <v>0</v>
      </c>
      <c r="Q47" s="47">
        <f t="shared" si="6"/>
        <v>0</v>
      </c>
      <c r="R47" s="47">
        <f t="shared" si="10"/>
        <v>0</v>
      </c>
      <c r="S47" s="47">
        <f t="shared" si="11"/>
        <v>0.2727272727272727</v>
      </c>
      <c r="T47" s="47">
        <f t="shared" si="12"/>
        <v>0.25</v>
      </c>
      <c r="U47" s="47">
        <f t="shared" si="7"/>
        <v>0</v>
      </c>
      <c r="V47" s="223">
        <f t="shared" si="13"/>
        <v>0</v>
      </c>
      <c r="W47" s="49">
        <f t="shared" si="8"/>
        <v>0.10810810810810811</v>
      </c>
      <c r="X47" s="47">
        <v>0.05405405405405406</v>
      </c>
      <c r="Y47" s="64">
        <v>0.5675675675675675</v>
      </c>
      <c r="Z47" s="141">
        <v>0.20246010638297873</v>
      </c>
      <c r="AA47" s="142">
        <v>0.08255968169761273</v>
      </c>
      <c r="AB47" s="52">
        <v>0.18022121014964215</v>
      </c>
    </row>
    <row r="48" spans="1:28" s="150" customFormat="1" ht="13.5" customHeight="1">
      <c r="A48" s="368">
        <v>11</v>
      </c>
      <c r="B48" s="144" t="s">
        <v>43</v>
      </c>
      <c r="C48" s="85">
        <v>1</v>
      </c>
      <c r="D48" s="86">
        <v>0</v>
      </c>
      <c r="E48" s="86">
        <v>0</v>
      </c>
      <c r="F48" s="86">
        <v>4</v>
      </c>
      <c r="G48" s="86">
        <v>0</v>
      </c>
      <c r="H48" s="86">
        <v>2</v>
      </c>
      <c r="I48" s="87">
        <v>0</v>
      </c>
      <c r="J48" s="218">
        <f t="shared" si="5"/>
        <v>7</v>
      </c>
      <c r="K48" s="86">
        <v>7</v>
      </c>
      <c r="L48" s="68">
        <v>16</v>
      </c>
      <c r="M48" s="85">
        <v>473</v>
      </c>
      <c r="N48" s="86">
        <v>252</v>
      </c>
      <c r="O48" s="69">
        <v>438</v>
      </c>
      <c r="P48" s="88">
        <f t="shared" si="9"/>
        <v>0.3333333333333333</v>
      </c>
      <c r="Q48" s="89">
        <f t="shared" si="6"/>
        <v>0</v>
      </c>
      <c r="R48" s="89">
        <f t="shared" si="10"/>
        <v>0</v>
      </c>
      <c r="S48" s="89">
        <f t="shared" si="11"/>
        <v>0.36363636363636365</v>
      </c>
      <c r="T48" s="89">
        <f t="shared" si="12"/>
        <v>0</v>
      </c>
      <c r="U48" s="89">
        <f t="shared" si="7"/>
        <v>0.5</v>
      </c>
      <c r="V48" s="221">
        <f t="shared" si="13"/>
        <v>0</v>
      </c>
      <c r="W48" s="91">
        <f t="shared" si="8"/>
        <v>0.1891891891891892</v>
      </c>
      <c r="X48" s="89">
        <v>0.1891891891891892</v>
      </c>
      <c r="Y48" s="71">
        <v>0.43243243243243246</v>
      </c>
      <c r="Z48" s="147">
        <v>0.1578244911578245</v>
      </c>
      <c r="AA48" s="148">
        <v>0.08374875373878365</v>
      </c>
      <c r="AB48" s="59">
        <v>0.1424390243902439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1</v>
      </c>
      <c r="E49" s="79">
        <v>2</v>
      </c>
      <c r="F49" s="79">
        <v>3</v>
      </c>
      <c r="G49" s="79">
        <v>0</v>
      </c>
      <c r="H49" s="79">
        <v>0</v>
      </c>
      <c r="I49" s="80">
        <v>0</v>
      </c>
      <c r="J49" s="26">
        <f t="shared" si="5"/>
        <v>6</v>
      </c>
      <c r="K49" s="79">
        <v>1</v>
      </c>
      <c r="L49" s="80">
        <v>7</v>
      </c>
      <c r="M49" s="78">
        <v>483</v>
      </c>
      <c r="N49" s="79">
        <v>184</v>
      </c>
      <c r="O49" s="31">
        <v>397</v>
      </c>
      <c r="P49" s="32">
        <f t="shared" si="9"/>
        <v>0</v>
      </c>
      <c r="Q49" s="33">
        <f t="shared" si="6"/>
        <v>0.16666666666666666</v>
      </c>
      <c r="R49" s="33">
        <f t="shared" si="10"/>
        <v>0.4</v>
      </c>
      <c r="S49" s="33">
        <f t="shared" si="11"/>
        <v>0.2727272727272727</v>
      </c>
      <c r="T49" s="33">
        <f t="shared" si="12"/>
        <v>0</v>
      </c>
      <c r="U49" s="33">
        <f t="shared" si="7"/>
        <v>0</v>
      </c>
      <c r="V49" s="34">
        <f t="shared" si="13"/>
        <v>0</v>
      </c>
      <c r="W49" s="35">
        <f t="shared" si="8"/>
        <v>0.16216216216216217</v>
      </c>
      <c r="X49" s="33">
        <v>0.02702702702702703</v>
      </c>
      <c r="Y49" s="56">
        <v>0.1891891891891892</v>
      </c>
      <c r="Z49" s="136">
        <v>0.15998675057966213</v>
      </c>
      <c r="AA49" s="137">
        <v>0.061068702290076333</v>
      </c>
      <c r="AB49" s="38">
        <v>0.12910569105691058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0</v>
      </c>
      <c r="E50" s="79">
        <v>0</v>
      </c>
      <c r="F50" s="79">
        <v>1</v>
      </c>
      <c r="G50" s="79">
        <v>1</v>
      </c>
      <c r="H50" s="79">
        <v>0</v>
      </c>
      <c r="I50" s="80">
        <v>0</v>
      </c>
      <c r="J50" s="26">
        <f t="shared" si="5"/>
        <v>2</v>
      </c>
      <c r="K50" s="79">
        <v>2</v>
      </c>
      <c r="L50" s="80">
        <v>10</v>
      </c>
      <c r="M50" s="78">
        <v>364</v>
      </c>
      <c r="N50" s="79">
        <v>150</v>
      </c>
      <c r="O50" s="135">
        <v>328</v>
      </c>
      <c r="P50" s="32">
        <f t="shared" si="9"/>
        <v>0</v>
      </c>
      <c r="Q50" s="33">
        <f t="shared" si="6"/>
        <v>0</v>
      </c>
      <c r="R50" s="33">
        <f t="shared" si="10"/>
        <v>0</v>
      </c>
      <c r="S50" s="33">
        <f t="shared" si="11"/>
        <v>0.09090909090909091</v>
      </c>
      <c r="T50" s="33">
        <f t="shared" si="12"/>
        <v>0.25</v>
      </c>
      <c r="U50" s="33">
        <f t="shared" si="7"/>
        <v>0</v>
      </c>
      <c r="V50" s="34">
        <f t="shared" si="13"/>
        <v>0</v>
      </c>
      <c r="W50" s="35">
        <f t="shared" si="8"/>
        <v>0.05405405405405406</v>
      </c>
      <c r="X50" s="33">
        <v>0.05405405405405406</v>
      </c>
      <c r="Y50" s="56">
        <v>0.2702702702702703</v>
      </c>
      <c r="Z50" s="136">
        <v>0.12056972507452798</v>
      </c>
      <c r="AA50" s="137">
        <v>0.04968532626697582</v>
      </c>
      <c r="AB50" s="138">
        <v>0.10680560078150439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f t="shared" si="5"/>
        <v>0</v>
      </c>
      <c r="K51" s="79">
        <v>2</v>
      </c>
      <c r="L51" s="80">
        <v>16</v>
      </c>
      <c r="M51" s="78">
        <v>275</v>
      </c>
      <c r="N51" s="79">
        <v>121</v>
      </c>
      <c r="O51" s="135">
        <v>306</v>
      </c>
      <c r="P51" s="32">
        <f t="shared" si="9"/>
        <v>0</v>
      </c>
      <c r="Q51" s="33">
        <f t="shared" si="6"/>
        <v>0</v>
      </c>
      <c r="R51" s="33">
        <f t="shared" si="10"/>
        <v>0</v>
      </c>
      <c r="S51" s="33">
        <f t="shared" si="11"/>
        <v>0</v>
      </c>
      <c r="T51" s="33">
        <f t="shared" si="12"/>
        <v>0</v>
      </c>
      <c r="U51" s="33">
        <f t="shared" si="7"/>
        <v>0</v>
      </c>
      <c r="V51" s="34">
        <f t="shared" si="13"/>
        <v>0</v>
      </c>
      <c r="W51" s="35">
        <f t="shared" si="8"/>
        <v>0</v>
      </c>
      <c r="X51" s="33">
        <v>0.05405405405405406</v>
      </c>
      <c r="Y51" s="34">
        <v>0.43243243243243246</v>
      </c>
      <c r="Z51" s="136">
        <v>0.09093915343915344</v>
      </c>
      <c r="AA51" s="137">
        <v>0.04005296259516716</v>
      </c>
      <c r="AB51" s="138">
        <v>0.09954456733897202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f t="shared" si="5"/>
        <v>0</v>
      </c>
      <c r="K52" s="82">
        <v>2</v>
      </c>
      <c r="L52" s="83">
        <v>10</v>
      </c>
      <c r="M52" s="81">
        <v>217</v>
      </c>
      <c r="N52" s="82">
        <v>133</v>
      </c>
      <c r="O52" s="140">
        <v>268</v>
      </c>
      <c r="P52" s="46">
        <f t="shared" si="9"/>
        <v>0</v>
      </c>
      <c r="Q52" s="47">
        <f t="shared" si="6"/>
        <v>0</v>
      </c>
      <c r="R52" s="47">
        <f t="shared" si="10"/>
        <v>0</v>
      </c>
      <c r="S52" s="47">
        <f t="shared" si="11"/>
        <v>0</v>
      </c>
      <c r="T52" s="47">
        <f t="shared" si="12"/>
        <v>0</v>
      </c>
      <c r="U52" s="47">
        <f t="shared" si="7"/>
        <v>0</v>
      </c>
      <c r="V52" s="48">
        <f t="shared" si="13"/>
        <v>0</v>
      </c>
      <c r="W52" s="49">
        <f t="shared" si="8"/>
        <v>0</v>
      </c>
      <c r="X52" s="47">
        <v>0.05405405405405406</v>
      </c>
      <c r="Y52" s="48">
        <v>0.2702702702702703</v>
      </c>
      <c r="Z52" s="141">
        <v>0.07190192180251823</v>
      </c>
      <c r="AA52" s="142">
        <v>0.044054322623385225</v>
      </c>
      <c r="AB52" s="143">
        <v>0.08715447154471545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0</v>
      </c>
      <c r="E53" s="79">
        <v>1</v>
      </c>
      <c r="F53" s="79">
        <v>0</v>
      </c>
      <c r="G53" s="79">
        <v>0</v>
      </c>
      <c r="H53" s="79">
        <v>1</v>
      </c>
      <c r="I53" s="80">
        <v>0</v>
      </c>
      <c r="J53" s="26">
        <f t="shared" si="5"/>
        <v>2</v>
      </c>
      <c r="K53" s="79">
        <v>1</v>
      </c>
      <c r="L53" s="80">
        <v>7</v>
      </c>
      <c r="M53" s="78">
        <v>219</v>
      </c>
      <c r="N53" s="79">
        <v>100</v>
      </c>
      <c r="O53" s="135">
        <v>205</v>
      </c>
      <c r="P53" s="32">
        <f t="shared" si="9"/>
        <v>0</v>
      </c>
      <c r="Q53" s="33">
        <f t="shared" si="6"/>
        <v>0</v>
      </c>
      <c r="R53" s="33">
        <f t="shared" si="10"/>
        <v>0.2</v>
      </c>
      <c r="S53" s="33">
        <f t="shared" si="11"/>
        <v>0</v>
      </c>
      <c r="T53" s="33">
        <f t="shared" si="12"/>
        <v>0</v>
      </c>
      <c r="U53" s="33">
        <f t="shared" si="7"/>
        <v>0.25</v>
      </c>
      <c r="V53" s="222">
        <f t="shared" si="13"/>
        <v>0</v>
      </c>
      <c r="W53" s="35">
        <f t="shared" si="8"/>
        <v>0.05405405405405406</v>
      </c>
      <c r="X53" s="33">
        <v>0.02702702702702703</v>
      </c>
      <c r="Y53" s="34">
        <v>0.1891891891891892</v>
      </c>
      <c r="Z53" s="136">
        <v>0.07249255213505462</v>
      </c>
      <c r="AA53" s="137">
        <v>0.033101621979477</v>
      </c>
      <c r="AB53" s="138">
        <v>0.06671005532053369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0</v>
      </c>
      <c r="E54" s="79">
        <v>1</v>
      </c>
      <c r="F54" s="79">
        <v>1</v>
      </c>
      <c r="G54" s="79">
        <v>0</v>
      </c>
      <c r="H54" s="79">
        <v>0</v>
      </c>
      <c r="I54" s="80">
        <v>0</v>
      </c>
      <c r="J54" s="26">
        <f t="shared" si="5"/>
        <v>2</v>
      </c>
      <c r="K54" s="79">
        <v>0</v>
      </c>
      <c r="L54" s="80">
        <v>7</v>
      </c>
      <c r="M54" s="78">
        <v>184</v>
      </c>
      <c r="N54" s="79">
        <v>103</v>
      </c>
      <c r="O54" s="135">
        <v>170</v>
      </c>
      <c r="P54" s="32">
        <f t="shared" si="9"/>
        <v>0</v>
      </c>
      <c r="Q54" s="33">
        <f t="shared" si="6"/>
        <v>0</v>
      </c>
      <c r="R54" s="33">
        <f t="shared" si="10"/>
        <v>0.2</v>
      </c>
      <c r="S54" s="33">
        <f t="shared" si="11"/>
        <v>0.09090909090909091</v>
      </c>
      <c r="T54" s="33">
        <f t="shared" si="12"/>
        <v>0</v>
      </c>
      <c r="U54" s="33">
        <f t="shared" si="7"/>
        <v>0</v>
      </c>
      <c r="V54" s="34">
        <f t="shared" si="13"/>
        <v>0</v>
      </c>
      <c r="W54" s="35">
        <f t="shared" si="8"/>
        <v>0.05405405405405406</v>
      </c>
      <c r="X54" s="33">
        <v>0</v>
      </c>
      <c r="Y54" s="34">
        <v>0.1891891891891892</v>
      </c>
      <c r="Z54" s="136">
        <v>0.060927152317880796</v>
      </c>
      <c r="AA54" s="137">
        <v>0.03404958677685951</v>
      </c>
      <c r="AB54" s="138">
        <v>0.05530253741054001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f t="shared" si="5"/>
        <v>0</v>
      </c>
      <c r="K55" s="79">
        <v>0</v>
      </c>
      <c r="L55" s="80">
        <v>0</v>
      </c>
      <c r="M55" s="78">
        <v>144</v>
      </c>
      <c r="N55" s="79">
        <v>116</v>
      </c>
      <c r="O55" s="135">
        <v>125</v>
      </c>
      <c r="P55" s="32">
        <f t="shared" si="9"/>
        <v>0</v>
      </c>
      <c r="Q55" s="33">
        <f t="shared" si="6"/>
        <v>0</v>
      </c>
      <c r="R55" s="33">
        <f t="shared" si="10"/>
        <v>0</v>
      </c>
      <c r="S55" s="33">
        <f t="shared" si="11"/>
        <v>0</v>
      </c>
      <c r="T55" s="33">
        <f t="shared" si="12"/>
        <v>0</v>
      </c>
      <c r="U55" s="33">
        <f t="shared" si="7"/>
        <v>0</v>
      </c>
      <c r="V55" s="34">
        <f t="shared" si="13"/>
        <v>0</v>
      </c>
      <c r="W55" s="35">
        <f t="shared" si="8"/>
        <v>0</v>
      </c>
      <c r="X55" s="33">
        <v>0</v>
      </c>
      <c r="Y55" s="34">
        <v>0</v>
      </c>
      <c r="Z55" s="136">
        <v>0.04790419161676647</v>
      </c>
      <c r="AA55" s="137">
        <v>0.038487060384870604</v>
      </c>
      <c r="AB55" s="138">
        <v>0.04074315514993481</v>
      </c>
    </row>
    <row r="56" spans="1:28" s="150" customFormat="1" ht="13.5" customHeight="1">
      <c r="A56" s="369"/>
      <c r="B56" s="134" t="s">
        <v>51</v>
      </c>
      <c r="C56" s="78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80">
        <v>0</v>
      </c>
      <c r="J56" s="26">
        <f t="shared" si="5"/>
        <v>1</v>
      </c>
      <c r="K56" s="79">
        <v>1</v>
      </c>
      <c r="L56" s="80">
        <v>4</v>
      </c>
      <c r="M56" s="78">
        <v>112</v>
      </c>
      <c r="N56" s="79">
        <v>84</v>
      </c>
      <c r="O56" s="135">
        <v>98</v>
      </c>
      <c r="P56" s="32">
        <f t="shared" si="9"/>
        <v>0</v>
      </c>
      <c r="Q56" s="33">
        <f t="shared" si="6"/>
        <v>0</v>
      </c>
      <c r="R56" s="33">
        <f t="shared" si="10"/>
        <v>0.2</v>
      </c>
      <c r="S56" s="33">
        <f t="shared" si="11"/>
        <v>0</v>
      </c>
      <c r="T56" s="33">
        <f t="shared" si="12"/>
        <v>0</v>
      </c>
      <c r="U56" s="33">
        <f t="shared" si="7"/>
        <v>0</v>
      </c>
      <c r="V56" s="34">
        <f t="shared" si="13"/>
        <v>0</v>
      </c>
      <c r="W56" s="35">
        <f t="shared" si="8"/>
        <v>0.02702702702702703</v>
      </c>
      <c r="X56" s="33">
        <v>0.02702702702702703</v>
      </c>
      <c r="Y56" s="34">
        <v>0.10810810810810811</v>
      </c>
      <c r="Z56" s="136">
        <v>0.037761294672960216</v>
      </c>
      <c r="AA56" s="137">
        <v>0.028455284552845527</v>
      </c>
      <c r="AB56" s="138">
        <v>0.03218390804597701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92</v>
      </c>
      <c r="D57" s="93">
        <f t="shared" si="14"/>
        <v>323</v>
      </c>
      <c r="E57" s="93">
        <f t="shared" si="14"/>
        <v>351</v>
      </c>
      <c r="F57" s="93">
        <f t="shared" si="14"/>
        <v>849</v>
      </c>
      <c r="G57" s="93">
        <f t="shared" si="14"/>
        <v>309</v>
      </c>
      <c r="H57" s="93">
        <f t="shared" si="14"/>
        <v>258</v>
      </c>
      <c r="I57" s="94">
        <f t="shared" si="14"/>
        <v>153</v>
      </c>
      <c r="J57" s="219">
        <f>SUM(C57:I57)</f>
        <v>2335</v>
      </c>
      <c r="K57" s="93">
        <v>2328</v>
      </c>
      <c r="L57" s="94">
        <v>2248</v>
      </c>
      <c r="M57" s="92">
        <f>SUM(M5:M56)</f>
        <v>124915</v>
      </c>
      <c r="N57" s="93">
        <f>SUM(N5:N56)</f>
        <v>115151</v>
      </c>
      <c r="O57" s="151">
        <v>144260</v>
      </c>
      <c r="P57" s="98">
        <f>C57/3</f>
        <v>30.666666666666668</v>
      </c>
      <c r="Q57" s="99">
        <f t="shared" si="6"/>
        <v>53.833333333333336</v>
      </c>
      <c r="R57" s="99">
        <f>E57/5</f>
        <v>70.2</v>
      </c>
      <c r="S57" s="99">
        <f>F57/11</f>
        <v>77.18181818181819</v>
      </c>
      <c r="T57" s="99">
        <f>G57/4</f>
        <v>77.25</v>
      </c>
      <c r="U57" s="99">
        <f t="shared" si="7"/>
        <v>64.5</v>
      </c>
      <c r="V57" s="152">
        <f>I57/4</f>
        <v>38.25</v>
      </c>
      <c r="W57" s="101">
        <f t="shared" si="8"/>
        <v>63.108108108108105</v>
      </c>
      <c r="X57" s="99">
        <v>62.91891891891892</v>
      </c>
      <c r="Y57" s="100">
        <v>60.61954261954262</v>
      </c>
      <c r="Z57" s="101">
        <f>SUM(Z5:Z56)</f>
        <v>41.78691105656015</v>
      </c>
      <c r="AA57" s="99">
        <f>SUM(AA5:AA56)</f>
        <v>38.273665744069945</v>
      </c>
      <c r="AB57" s="152">
        <v>47.06688417618271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53:A56"/>
    <mergeCell ref="Z3:AB3"/>
    <mergeCell ref="A57:B57"/>
    <mergeCell ref="A31:A34"/>
    <mergeCell ref="A35:A39"/>
    <mergeCell ref="A40:A43"/>
    <mergeCell ref="A44:A47"/>
    <mergeCell ref="A48:A52"/>
    <mergeCell ref="A5:A8"/>
    <mergeCell ref="A13:A17"/>
    <mergeCell ref="P2:AB2"/>
    <mergeCell ref="C2:O2"/>
    <mergeCell ref="C3:I3"/>
    <mergeCell ref="J3:L3"/>
    <mergeCell ref="P3:V3"/>
    <mergeCell ref="W3:Y3"/>
    <mergeCell ref="M3:O3"/>
    <mergeCell ref="A9:A12"/>
    <mergeCell ref="A22:A26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AC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82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0</v>
      </c>
      <c r="K5" s="13"/>
      <c r="L5" s="248">
        <v>0</v>
      </c>
      <c r="M5" s="74">
        <v>8</v>
      </c>
      <c r="N5" s="75">
        <v>3</v>
      </c>
      <c r="O5" s="17">
        <v>9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</v>
      </c>
      <c r="Y5" s="250">
        <v>0</v>
      </c>
      <c r="Z5" s="270">
        <v>0.002702702702702703</v>
      </c>
      <c r="AA5" s="132">
        <v>0.0009874917709019092</v>
      </c>
      <c r="AB5" s="24">
        <v>0.0029508196721311475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aca="true" t="shared" si="5" ref="J6:J56">SUM(C6:I6)</f>
        <v>0</v>
      </c>
      <c r="K6" s="27"/>
      <c r="L6" s="249">
        <v>0</v>
      </c>
      <c r="M6" s="78">
        <v>11</v>
      </c>
      <c r="N6" s="79">
        <v>1</v>
      </c>
      <c r="O6" s="31">
        <v>9</v>
      </c>
      <c r="P6" s="32">
        <f t="shared" si="0"/>
        <v>0</v>
      </c>
      <c r="Q6" s="33">
        <f aca="true" t="shared" si="6" ref="Q6:Q57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7" ref="U6:U57">H6/4</f>
        <v>0</v>
      </c>
      <c r="V6" s="34">
        <f t="shared" si="4"/>
        <v>0</v>
      </c>
      <c r="W6" s="35">
        <f aca="true" t="shared" si="8" ref="W6:W57">J6/37</f>
        <v>0</v>
      </c>
      <c r="X6" s="33">
        <v>0</v>
      </c>
      <c r="Y6" s="56">
        <v>0</v>
      </c>
      <c r="Z6" s="271">
        <v>0.00364359059291156</v>
      </c>
      <c r="AA6" s="137">
        <v>0.0003287310979618672</v>
      </c>
      <c r="AB6" s="38">
        <v>0.0029498525073746312</v>
      </c>
    </row>
    <row r="7" spans="1:28" s="119" customFormat="1" ht="13.5" customHeight="1">
      <c r="A7" s="369"/>
      <c r="B7" s="134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5"/>
        <v>0</v>
      </c>
      <c r="K7" s="27"/>
      <c r="L7" s="249">
        <v>0</v>
      </c>
      <c r="M7" s="78">
        <v>13</v>
      </c>
      <c r="N7" s="79">
        <v>5</v>
      </c>
      <c r="O7" s="31">
        <v>10</v>
      </c>
      <c r="P7" s="32">
        <f t="shared" si="0"/>
        <v>0</v>
      </c>
      <c r="Q7" s="33">
        <f t="shared" si="6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7"/>
        <v>0</v>
      </c>
      <c r="V7" s="34">
        <f t="shared" si="4"/>
        <v>0</v>
      </c>
      <c r="W7" s="35">
        <f t="shared" si="8"/>
        <v>0</v>
      </c>
      <c r="X7" s="33">
        <v>0</v>
      </c>
      <c r="Y7" s="56">
        <v>0</v>
      </c>
      <c r="Z7" s="271">
        <v>0.0043132050431320505</v>
      </c>
      <c r="AA7" s="137">
        <v>0.001643115346697338</v>
      </c>
      <c r="AB7" s="38">
        <v>0.0032743942370661427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5"/>
        <v>0</v>
      </c>
      <c r="K8" s="27"/>
      <c r="L8" s="249">
        <v>0</v>
      </c>
      <c r="M8" s="78">
        <v>9</v>
      </c>
      <c r="N8" s="79">
        <v>5</v>
      </c>
      <c r="O8" s="31">
        <v>9</v>
      </c>
      <c r="P8" s="32">
        <f t="shared" si="0"/>
        <v>0</v>
      </c>
      <c r="Q8" s="33">
        <f t="shared" si="6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7"/>
        <v>0</v>
      </c>
      <c r="V8" s="34">
        <f t="shared" si="4"/>
        <v>0</v>
      </c>
      <c r="W8" s="35">
        <f t="shared" si="8"/>
        <v>0</v>
      </c>
      <c r="X8" s="33">
        <v>0</v>
      </c>
      <c r="Y8" s="56">
        <v>0</v>
      </c>
      <c r="Z8" s="271">
        <v>0.002974223397224058</v>
      </c>
      <c r="AA8" s="137">
        <v>0.0016414970453053185</v>
      </c>
      <c r="AB8" s="38">
        <v>0.0029469548133595285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4">
        <v>0</v>
      </c>
      <c r="J9" s="218">
        <f t="shared" si="5"/>
        <v>0</v>
      </c>
      <c r="K9" s="253"/>
      <c r="L9" s="255">
        <v>0</v>
      </c>
      <c r="M9" s="85">
        <v>7</v>
      </c>
      <c r="N9" s="86">
        <v>4</v>
      </c>
      <c r="O9" s="69">
        <v>8</v>
      </c>
      <c r="P9" s="88">
        <f t="shared" si="0"/>
        <v>0</v>
      </c>
      <c r="Q9" s="89">
        <f t="shared" si="6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7"/>
        <v>0</v>
      </c>
      <c r="V9" s="90">
        <f t="shared" si="4"/>
        <v>0</v>
      </c>
      <c r="W9" s="91">
        <f t="shared" si="8"/>
        <v>0</v>
      </c>
      <c r="X9" s="89">
        <v>0</v>
      </c>
      <c r="Y9" s="71">
        <v>0</v>
      </c>
      <c r="Z9" s="272">
        <v>0.0023186485591255384</v>
      </c>
      <c r="AA9" s="148">
        <v>0.0013144922773578706</v>
      </c>
      <c r="AB9" s="59">
        <v>0.002622091117666339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6">
        <f t="shared" si="5"/>
        <v>0</v>
      </c>
      <c r="K10" s="30"/>
      <c r="L10" s="54">
        <v>0</v>
      </c>
      <c r="M10" s="29">
        <v>18</v>
      </c>
      <c r="N10" s="30">
        <v>7</v>
      </c>
      <c r="O10" s="31">
        <v>24</v>
      </c>
      <c r="P10" s="32">
        <f t="shared" si="0"/>
        <v>0</v>
      </c>
      <c r="Q10" s="33">
        <f t="shared" si="6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7"/>
        <v>0</v>
      </c>
      <c r="V10" s="222">
        <f t="shared" si="4"/>
        <v>0</v>
      </c>
      <c r="W10" s="35">
        <f t="shared" si="8"/>
        <v>0</v>
      </c>
      <c r="X10" s="55">
        <v>0</v>
      </c>
      <c r="Y10" s="56">
        <v>0</v>
      </c>
      <c r="Z10" s="273">
        <v>0.005988023952095809</v>
      </c>
      <c r="AA10" s="37">
        <v>0.002302631578947368</v>
      </c>
      <c r="AB10" s="38">
        <v>0.007868852459016393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5"/>
        <v>0</v>
      </c>
      <c r="K11" s="30"/>
      <c r="L11" s="54">
        <v>0</v>
      </c>
      <c r="M11" s="29">
        <v>7</v>
      </c>
      <c r="N11" s="30">
        <v>4</v>
      </c>
      <c r="O11" s="31">
        <v>13</v>
      </c>
      <c r="P11" s="32">
        <f t="shared" si="0"/>
        <v>0</v>
      </c>
      <c r="Q11" s="33">
        <f t="shared" si="6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7"/>
        <v>0</v>
      </c>
      <c r="V11" s="222">
        <f t="shared" si="4"/>
        <v>0</v>
      </c>
      <c r="W11" s="35">
        <f t="shared" si="8"/>
        <v>0</v>
      </c>
      <c r="X11" s="55">
        <v>0</v>
      </c>
      <c r="Y11" s="56">
        <v>0</v>
      </c>
      <c r="Z11" s="273">
        <v>0.002317880794701987</v>
      </c>
      <c r="AA11" s="37">
        <v>0.0013157894736842105</v>
      </c>
      <c r="AB11" s="38">
        <v>0.004259501965923985</v>
      </c>
    </row>
    <row r="12" spans="1:28" s="145" customFormat="1" ht="13.5" customHeight="1">
      <c r="A12" s="370"/>
      <c r="B12" s="139" t="s">
        <v>7</v>
      </c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62">
        <v>0</v>
      </c>
      <c r="J12" s="40">
        <f t="shared" si="5"/>
        <v>0</v>
      </c>
      <c r="K12" s="44"/>
      <c r="L12" s="62">
        <v>0</v>
      </c>
      <c r="M12" s="43">
        <v>22</v>
      </c>
      <c r="N12" s="44">
        <v>10</v>
      </c>
      <c r="O12" s="45">
        <v>8</v>
      </c>
      <c r="P12" s="46">
        <f t="shared" si="0"/>
        <v>0</v>
      </c>
      <c r="Q12" s="47">
        <f t="shared" si="6"/>
        <v>0</v>
      </c>
      <c r="R12" s="47">
        <f t="shared" si="1"/>
        <v>0</v>
      </c>
      <c r="S12" s="47">
        <f t="shared" si="2"/>
        <v>0</v>
      </c>
      <c r="T12" s="47">
        <f t="shared" si="3"/>
        <v>0</v>
      </c>
      <c r="U12" s="47">
        <f t="shared" si="7"/>
        <v>0</v>
      </c>
      <c r="V12" s="223">
        <f t="shared" si="4"/>
        <v>0</v>
      </c>
      <c r="W12" s="49">
        <f t="shared" si="8"/>
        <v>0</v>
      </c>
      <c r="X12" s="63">
        <v>0</v>
      </c>
      <c r="Y12" s="64">
        <v>0</v>
      </c>
      <c r="Z12" s="274">
        <v>0.007272727272727273</v>
      </c>
      <c r="AA12" s="51">
        <v>0.003289473684210526</v>
      </c>
      <c r="AB12" s="52">
        <v>0.002622091117666339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54">
        <v>0</v>
      </c>
      <c r="J13" s="26">
        <f t="shared" si="5"/>
        <v>0</v>
      </c>
      <c r="K13" s="30"/>
      <c r="L13" s="54">
        <v>0</v>
      </c>
      <c r="M13" s="29">
        <v>5</v>
      </c>
      <c r="N13" s="30">
        <v>5</v>
      </c>
      <c r="O13" s="31">
        <v>14</v>
      </c>
      <c r="P13" s="32">
        <f t="shared" si="0"/>
        <v>0</v>
      </c>
      <c r="Q13" s="33">
        <f t="shared" si="6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7"/>
        <v>0</v>
      </c>
      <c r="V13" s="222">
        <f t="shared" si="4"/>
        <v>0</v>
      </c>
      <c r="W13" s="35">
        <f t="shared" si="8"/>
        <v>0</v>
      </c>
      <c r="X13" s="55">
        <v>0</v>
      </c>
      <c r="Y13" s="56">
        <v>0</v>
      </c>
      <c r="Z13" s="273">
        <v>0.0016534391534391533</v>
      </c>
      <c r="AA13" s="37">
        <v>0.001643655489809336</v>
      </c>
      <c r="AB13" s="38">
        <v>0.0045871559633027525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54">
        <v>0</v>
      </c>
      <c r="J14" s="26">
        <f t="shared" si="5"/>
        <v>0</v>
      </c>
      <c r="K14" s="30"/>
      <c r="L14" s="54">
        <v>0</v>
      </c>
      <c r="M14" s="29">
        <v>8</v>
      </c>
      <c r="N14" s="30">
        <v>2</v>
      </c>
      <c r="O14" s="31">
        <v>6</v>
      </c>
      <c r="P14" s="32">
        <f t="shared" si="0"/>
        <v>0</v>
      </c>
      <c r="Q14" s="33">
        <f t="shared" si="6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7"/>
        <v>0</v>
      </c>
      <c r="V14" s="34">
        <f t="shared" si="4"/>
        <v>0</v>
      </c>
      <c r="W14" s="35">
        <f t="shared" si="8"/>
        <v>0</v>
      </c>
      <c r="X14" s="55">
        <v>0</v>
      </c>
      <c r="Y14" s="56">
        <v>0</v>
      </c>
      <c r="Z14" s="273">
        <v>0.002642880740006607</v>
      </c>
      <c r="AA14" s="37">
        <v>0.0006581112207963146</v>
      </c>
      <c r="AB14" s="38">
        <v>0.001965923984272608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5"/>
        <v>0</v>
      </c>
      <c r="K15" s="30"/>
      <c r="L15" s="54">
        <v>0</v>
      </c>
      <c r="M15" s="29">
        <v>10</v>
      </c>
      <c r="N15" s="30">
        <v>4</v>
      </c>
      <c r="O15" s="31">
        <v>7</v>
      </c>
      <c r="P15" s="32">
        <f t="shared" si="0"/>
        <v>0</v>
      </c>
      <c r="Q15" s="33">
        <f t="shared" si="6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7"/>
        <v>0</v>
      </c>
      <c r="V15" s="34">
        <f t="shared" si="4"/>
        <v>0</v>
      </c>
      <c r="W15" s="35">
        <f t="shared" si="8"/>
        <v>0</v>
      </c>
      <c r="X15" s="55">
        <v>0</v>
      </c>
      <c r="Y15" s="56">
        <v>0</v>
      </c>
      <c r="Z15" s="273">
        <v>0.0033090668431502318</v>
      </c>
      <c r="AA15" s="37">
        <v>0.0013157894736842105</v>
      </c>
      <c r="AB15" s="38">
        <v>0.002297341647522153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5"/>
        <v>0</v>
      </c>
      <c r="K16" s="30"/>
      <c r="L16" s="54">
        <v>0</v>
      </c>
      <c r="M16" s="29">
        <v>6</v>
      </c>
      <c r="N16" s="30">
        <v>8</v>
      </c>
      <c r="O16" s="31">
        <v>6</v>
      </c>
      <c r="P16" s="32">
        <f t="shared" si="0"/>
        <v>0</v>
      </c>
      <c r="Q16" s="33">
        <f t="shared" si="6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7"/>
        <v>0</v>
      </c>
      <c r="V16" s="34">
        <f t="shared" si="4"/>
        <v>0</v>
      </c>
      <c r="W16" s="35">
        <f t="shared" si="8"/>
        <v>0</v>
      </c>
      <c r="X16" s="55">
        <v>0</v>
      </c>
      <c r="Y16" s="56">
        <v>0</v>
      </c>
      <c r="Z16" s="273">
        <v>0.0019880715705765406</v>
      </c>
      <c r="AA16" s="37">
        <v>0.0026298487836949377</v>
      </c>
      <c r="AB16" s="38">
        <v>0.0019672131147540984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5"/>
        <v>0</v>
      </c>
      <c r="K17" s="30">
        <v>0</v>
      </c>
      <c r="L17" s="54">
        <v>0</v>
      </c>
      <c r="M17" s="29">
        <v>26</v>
      </c>
      <c r="N17" s="30">
        <v>9</v>
      </c>
      <c r="O17" s="31">
        <v>8</v>
      </c>
      <c r="P17" s="32">
        <f t="shared" si="0"/>
        <v>0</v>
      </c>
      <c r="Q17" s="33">
        <f t="shared" si="6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7"/>
        <v>0</v>
      </c>
      <c r="V17" s="34">
        <f t="shared" si="4"/>
        <v>0</v>
      </c>
      <c r="W17" s="35">
        <f t="shared" si="8"/>
        <v>0</v>
      </c>
      <c r="X17" s="55">
        <v>0</v>
      </c>
      <c r="Y17" s="56">
        <v>0</v>
      </c>
      <c r="Z17" s="273">
        <v>0.008609271523178808</v>
      </c>
      <c r="AA17" s="37">
        <v>0.0029940119760479044</v>
      </c>
      <c r="AB17" s="38">
        <v>0.0026084121291164004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8">
        <f t="shared" si="5"/>
        <v>0</v>
      </c>
      <c r="K18" s="86">
        <v>0</v>
      </c>
      <c r="L18" s="68">
        <v>0</v>
      </c>
      <c r="M18" s="85">
        <v>32</v>
      </c>
      <c r="N18" s="86">
        <v>4</v>
      </c>
      <c r="O18" s="69">
        <v>6</v>
      </c>
      <c r="P18" s="88">
        <f t="shared" si="0"/>
        <v>0</v>
      </c>
      <c r="Q18" s="89">
        <f t="shared" si="6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7"/>
        <v>0</v>
      </c>
      <c r="V18" s="221">
        <f t="shared" si="4"/>
        <v>0</v>
      </c>
      <c r="W18" s="91">
        <f t="shared" si="8"/>
        <v>0</v>
      </c>
      <c r="X18" s="89">
        <v>0</v>
      </c>
      <c r="Y18" s="71">
        <v>0</v>
      </c>
      <c r="Z18" s="272">
        <v>0.010606562810739144</v>
      </c>
      <c r="AA18" s="148">
        <v>0.001324942033786022</v>
      </c>
      <c r="AB18" s="59">
        <v>0.0019563090968373</v>
      </c>
    </row>
    <row r="19" spans="1:28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f t="shared" si="5"/>
        <v>0</v>
      </c>
      <c r="K19" s="79">
        <v>0</v>
      </c>
      <c r="L19" s="54">
        <v>0</v>
      </c>
      <c r="M19" s="78">
        <v>34</v>
      </c>
      <c r="N19" s="79">
        <v>12</v>
      </c>
      <c r="O19" s="31">
        <v>4</v>
      </c>
      <c r="P19" s="32">
        <f t="shared" si="0"/>
        <v>0</v>
      </c>
      <c r="Q19" s="33">
        <f t="shared" si="6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7"/>
        <v>0</v>
      </c>
      <c r="V19" s="222">
        <f t="shared" si="4"/>
        <v>0</v>
      </c>
      <c r="W19" s="35">
        <f t="shared" si="8"/>
        <v>0</v>
      </c>
      <c r="X19" s="33">
        <v>0</v>
      </c>
      <c r="Y19" s="56">
        <v>0</v>
      </c>
      <c r="Z19" s="271">
        <v>0.011276948590381426</v>
      </c>
      <c r="AA19" s="137">
        <v>0.003980099502487562</v>
      </c>
      <c r="AB19" s="38">
        <v>0.0013029315960912053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f t="shared" si="5"/>
        <v>0</v>
      </c>
      <c r="K20" s="79">
        <v>0</v>
      </c>
      <c r="L20" s="54">
        <v>0</v>
      </c>
      <c r="M20" s="78">
        <v>71</v>
      </c>
      <c r="N20" s="79">
        <v>11</v>
      </c>
      <c r="O20" s="31">
        <v>15</v>
      </c>
      <c r="P20" s="32">
        <f t="shared" si="0"/>
        <v>0</v>
      </c>
      <c r="Q20" s="33">
        <f t="shared" si="6"/>
        <v>0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7"/>
        <v>0</v>
      </c>
      <c r="V20" s="222">
        <f t="shared" si="4"/>
        <v>0</v>
      </c>
      <c r="W20" s="35">
        <f t="shared" si="8"/>
        <v>0</v>
      </c>
      <c r="X20" s="33">
        <v>0</v>
      </c>
      <c r="Y20" s="56">
        <v>0</v>
      </c>
      <c r="Z20" s="271">
        <v>0.023580205911657257</v>
      </c>
      <c r="AA20" s="137">
        <v>0.00364359059291156</v>
      </c>
      <c r="AB20" s="38">
        <v>0.0048891786179921775</v>
      </c>
    </row>
    <row r="21" spans="1:28" s="150" customFormat="1" ht="13.5" customHeight="1">
      <c r="A21" s="370"/>
      <c r="B21" s="134" t="s">
        <v>16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26">
        <f t="shared" si="5"/>
        <v>0</v>
      </c>
      <c r="K21" s="79">
        <v>0</v>
      </c>
      <c r="L21" s="54">
        <v>0</v>
      </c>
      <c r="M21" s="78">
        <v>103</v>
      </c>
      <c r="N21" s="79">
        <v>11</v>
      </c>
      <c r="O21" s="31">
        <v>15</v>
      </c>
      <c r="P21" s="32">
        <f t="shared" si="0"/>
        <v>0</v>
      </c>
      <c r="Q21" s="33">
        <f t="shared" si="6"/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f t="shared" si="7"/>
        <v>0</v>
      </c>
      <c r="V21" s="222">
        <f t="shared" si="4"/>
        <v>0</v>
      </c>
      <c r="W21" s="35">
        <f t="shared" si="8"/>
        <v>0</v>
      </c>
      <c r="X21" s="33">
        <v>0</v>
      </c>
      <c r="Y21" s="56">
        <v>0</v>
      </c>
      <c r="Z21" s="271">
        <v>0.03475033738191633</v>
      </c>
      <c r="AA21" s="137">
        <v>0.003671562082777036</v>
      </c>
      <c r="AB21" s="38">
        <v>0.00489556135770235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8">
        <f t="shared" si="5"/>
        <v>0</v>
      </c>
      <c r="K22" s="86">
        <v>0</v>
      </c>
      <c r="L22" s="68">
        <v>0</v>
      </c>
      <c r="M22" s="85">
        <v>88</v>
      </c>
      <c r="N22" s="86">
        <v>24</v>
      </c>
      <c r="O22" s="69">
        <v>8</v>
      </c>
      <c r="P22" s="88">
        <f t="shared" si="0"/>
        <v>0</v>
      </c>
      <c r="Q22" s="89">
        <f t="shared" si="6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7"/>
        <v>0</v>
      </c>
      <c r="V22" s="221">
        <f t="shared" si="4"/>
        <v>0</v>
      </c>
      <c r="W22" s="91">
        <f t="shared" si="8"/>
        <v>0</v>
      </c>
      <c r="X22" s="89">
        <v>0</v>
      </c>
      <c r="Y22" s="71">
        <v>0</v>
      </c>
      <c r="Z22" s="272">
        <v>0.02962962962962963</v>
      </c>
      <c r="AA22" s="148">
        <v>0.008037508372404554</v>
      </c>
      <c r="AB22" s="59">
        <v>0.002607561929595828</v>
      </c>
    </row>
    <row r="23" spans="1:28" s="150" customFormat="1" ht="13.5" customHeight="1">
      <c r="A23" s="369"/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f t="shared" si="5"/>
        <v>0</v>
      </c>
      <c r="K23" s="79">
        <v>0</v>
      </c>
      <c r="L23" s="54">
        <v>0</v>
      </c>
      <c r="M23" s="78">
        <v>214</v>
      </c>
      <c r="N23" s="79">
        <v>17</v>
      </c>
      <c r="O23" s="31">
        <v>8</v>
      </c>
      <c r="P23" s="32">
        <f t="shared" si="0"/>
        <v>0</v>
      </c>
      <c r="Q23" s="33">
        <f t="shared" si="6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7"/>
        <v>0</v>
      </c>
      <c r="V23" s="34">
        <f t="shared" si="4"/>
        <v>0</v>
      </c>
      <c r="W23" s="35">
        <f t="shared" si="8"/>
        <v>0</v>
      </c>
      <c r="X23" s="33">
        <v>0</v>
      </c>
      <c r="Y23" s="56">
        <v>0</v>
      </c>
      <c r="Z23" s="271">
        <v>0.07090788601722996</v>
      </c>
      <c r="AA23" s="137">
        <v>0.005638474295190713</v>
      </c>
      <c r="AB23" s="38">
        <v>0.0026050146532074245</v>
      </c>
    </row>
    <row r="24" spans="1:28" s="150" customFormat="1" ht="13.5" customHeight="1">
      <c r="A24" s="369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80">
        <v>0</v>
      </c>
      <c r="J24" s="26">
        <f t="shared" si="5"/>
        <v>0</v>
      </c>
      <c r="K24" s="79">
        <v>0</v>
      </c>
      <c r="L24" s="54">
        <v>0</v>
      </c>
      <c r="M24" s="78">
        <v>210</v>
      </c>
      <c r="N24" s="79">
        <v>19</v>
      </c>
      <c r="O24" s="31">
        <v>15</v>
      </c>
      <c r="P24" s="32">
        <f t="shared" si="0"/>
        <v>0</v>
      </c>
      <c r="Q24" s="33">
        <f t="shared" si="6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7"/>
        <v>0</v>
      </c>
      <c r="V24" s="34">
        <f t="shared" si="4"/>
        <v>0</v>
      </c>
      <c r="W24" s="35">
        <f t="shared" si="8"/>
        <v>0</v>
      </c>
      <c r="X24" s="33">
        <v>0</v>
      </c>
      <c r="Y24" s="56">
        <v>0</v>
      </c>
      <c r="Z24" s="271">
        <v>0.06962864721485411</v>
      </c>
      <c r="AA24" s="137">
        <v>0.0062997347480106105</v>
      </c>
      <c r="AB24" s="38">
        <v>0.00488440247476392</v>
      </c>
    </row>
    <row r="25" spans="1:28" s="150" customFormat="1" ht="13.5" customHeight="1">
      <c r="A25" s="369"/>
      <c r="B25" s="134" t="s">
        <v>20</v>
      </c>
      <c r="C25" s="78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80">
        <v>0</v>
      </c>
      <c r="J25" s="26">
        <f t="shared" si="5"/>
        <v>0</v>
      </c>
      <c r="K25" s="79">
        <v>0</v>
      </c>
      <c r="L25" s="54">
        <v>0</v>
      </c>
      <c r="M25" s="78">
        <v>215</v>
      </c>
      <c r="N25" s="79">
        <v>39</v>
      </c>
      <c r="O25" s="31">
        <v>16</v>
      </c>
      <c r="P25" s="32">
        <f t="shared" si="0"/>
        <v>0</v>
      </c>
      <c r="Q25" s="33">
        <f t="shared" si="6"/>
        <v>0</v>
      </c>
      <c r="R25" s="33">
        <f t="shared" si="1"/>
        <v>0</v>
      </c>
      <c r="S25" s="33">
        <f t="shared" si="2"/>
        <v>0</v>
      </c>
      <c r="T25" s="33">
        <f t="shared" si="3"/>
        <v>0</v>
      </c>
      <c r="U25" s="33">
        <f t="shared" si="7"/>
        <v>0</v>
      </c>
      <c r="V25" s="34">
        <f t="shared" si="4"/>
        <v>0</v>
      </c>
      <c r="W25" s="35">
        <f t="shared" si="8"/>
        <v>0</v>
      </c>
      <c r="X25" s="33">
        <v>0</v>
      </c>
      <c r="Y25" s="56">
        <v>0</v>
      </c>
      <c r="Z25" s="271">
        <v>0.07135745104546963</v>
      </c>
      <c r="AA25" s="137">
        <v>0.012905360688285903</v>
      </c>
      <c r="AB25" s="38">
        <v>0.005208333333333333</v>
      </c>
    </row>
    <row r="26" spans="1:28" s="150" customFormat="1" ht="13.5" customHeight="1">
      <c r="A26" s="370"/>
      <c r="B26" s="139" t="s">
        <v>21</v>
      </c>
      <c r="C26" s="81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3">
        <v>1</v>
      </c>
      <c r="J26" s="40">
        <f t="shared" si="5"/>
        <v>1</v>
      </c>
      <c r="K26" s="82">
        <v>0</v>
      </c>
      <c r="L26" s="62">
        <v>0</v>
      </c>
      <c r="M26" s="81">
        <v>204</v>
      </c>
      <c r="N26" s="82">
        <v>21</v>
      </c>
      <c r="O26" s="45">
        <v>18</v>
      </c>
      <c r="P26" s="46">
        <f t="shared" si="0"/>
        <v>0</v>
      </c>
      <c r="Q26" s="47">
        <f t="shared" si="6"/>
        <v>0</v>
      </c>
      <c r="R26" s="47">
        <f t="shared" si="1"/>
        <v>0</v>
      </c>
      <c r="S26" s="47">
        <f t="shared" si="2"/>
        <v>0</v>
      </c>
      <c r="T26" s="47">
        <f t="shared" si="3"/>
        <v>0</v>
      </c>
      <c r="U26" s="47">
        <f t="shared" si="7"/>
        <v>0</v>
      </c>
      <c r="V26" s="48">
        <f t="shared" si="4"/>
        <v>0.25</v>
      </c>
      <c r="W26" s="49">
        <f t="shared" si="8"/>
        <v>0.02702702702702703</v>
      </c>
      <c r="X26" s="47">
        <v>0</v>
      </c>
      <c r="Y26" s="64">
        <v>0</v>
      </c>
      <c r="Z26" s="275">
        <v>0.06763925729442971</v>
      </c>
      <c r="AA26" s="142">
        <v>0.006937561942517344</v>
      </c>
      <c r="AB26" s="52">
        <v>0.00585746827204686</v>
      </c>
    </row>
    <row r="27" spans="1:28" s="150" customFormat="1" ht="13.5" customHeight="1">
      <c r="A27" s="369">
        <v>6</v>
      </c>
      <c r="B27" s="134" t="s">
        <v>22</v>
      </c>
      <c r="C27" s="78">
        <v>1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26">
        <f t="shared" si="5"/>
        <v>1</v>
      </c>
      <c r="K27" s="79">
        <v>0</v>
      </c>
      <c r="L27" s="54">
        <v>0</v>
      </c>
      <c r="M27" s="78">
        <v>204</v>
      </c>
      <c r="N27" s="79">
        <v>22</v>
      </c>
      <c r="O27" s="31">
        <v>13</v>
      </c>
      <c r="P27" s="32">
        <f t="shared" si="0"/>
        <v>0.3333333333333333</v>
      </c>
      <c r="Q27" s="33">
        <f t="shared" si="6"/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f t="shared" si="7"/>
        <v>0</v>
      </c>
      <c r="V27" s="222">
        <f t="shared" si="4"/>
        <v>0</v>
      </c>
      <c r="W27" s="35">
        <f t="shared" si="8"/>
        <v>0.02702702702702703</v>
      </c>
      <c r="X27" s="33">
        <v>0</v>
      </c>
      <c r="Y27" s="56">
        <v>0</v>
      </c>
      <c r="Z27" s="271">
        <v>0.06759443339960239</v>
      </c>
      <c r="AA27" s="137">
        <v>0.007270323859881031</v>
      </c>
      <c r="AB27" s="38">
        <v>0.004231770833333333</v>
      </c>
    </row>
    <row r="28" spans="1:28" s="150" customFormat="1" ht="13.5" customHeight="1">
      <c r="A28" s="369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0</v>
      </c>
      <c r="J28" s="26">
        <f t="shared" si="5"/>
        <v>0</v>
      </c>
      <c r="K28" s="79">
        <v>0</v>
      </c>
      <c r="L28" s="54">
        <v>0</v>
      </c>
      <c r="M28" s="78">
        <v>175</v>
      </c>
      <c r="N28" s="79">
        <v>24</v>
      </c>
      <c r="O28" s="31">
        <v>16</v>
      </c>
      <c r="P28" s="32">
        <f t="shared" si="0"/>
        <v>0</v>
      </c>
      <c r="Q28" s="33">
        <f t="shared" si="6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7"/>
        <v>0</v>
      </c>
      <c r="V28" s="222">
        <f t="shared" si="4"/>
        <v>0</v>
      </c>
      <c r="W28" s="35">
        <f t="shared" si="8"/>
        <v>0</v>
      </c>
      <c r="X28" s="33">
        <v>0</v>
      </c>
      <c r="Y28" s="56">
        <v>0</v>
      </c>
      <c r="Z28" s="271">
        <v>0.058081646199800864</v>
      </c>
      <c r="AA28" s="137">
        <v>0.007941760423560556</v>
      </c>
      <c r="AB28" s="38">
        <v>0.005210029306414849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26">
        <f t="shared" si="5"/>
        <v>0</v>
      </c>
      <c r="K29" s="79">
        <v>0</v>
      </c>
      <c r="L29" s="54">
        <v>0</v>
      </c>
      <c r="M29" s="78">
        <v>132</v>
      </c>
      <c r="N29" s="79">
        <v>17</v>
      </c>
      <c r="O29" s="31">
        <v>17</v>
      </c>
      <c r="P29" s="32">
        <f t="shared" si="0"/>
        <v>0</v>
      </c>
      <c r="Q29" s="33">
        <f t="shared" si="6"/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f t="shared" si="7"/>
        <v>0</v>
      </c>
      <c r="V29" s="222">
        <f t="shared" si="4"/>
        <v>0</v>
      </c>
      <c r="W29" s="35">
        <f t="shared" si="8"/>
        <v>0</v>
      </c>
      <c r="X29" s="33">
        <v>0</v>
      </c>
      <c r="Y29" s="56">
        <v>0</v>
      </c>
      <c r="Z29" s="271">
        <v>0.04372308711493872</v>
      </c>
      <c r="AA29" s="137">
        <v>0.005632869449966865</v>
      </c>
      <c r="AB29" s="38">
        <v>0.005533854166666667</v>
      </c>
    </row>
    <row r="30" spans="1:28" s="150" customFormat="1" ht="13.5" customHeight="1">
      <c r="A30" s="370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v>0</v>
      </c>
      <c r="J30" s="40">
        <f t="shared" si="5"/>
        <v>0</v>
      </c>
      <c r="K30" s="82">
        <v>0</v>
      </c>
      <c r="L30" s="62">
        <v>0</v>
      </c>
      <c r="M30" s="81">
        <v>106</v>
      </c>
      <c r="N30" s="82">
        <v>15</v>
      </c>
      <c r="O30" s="45">
        <v>24</v>
      </c>
      <c r="P30" s="46">
        <f t="shared" si="0"/>
        <v>0</v>
      </c>
      <c r="Q30" s="47">
        <f t="shared" si="6"/>
        <v>0</v>
      </c>
      <c r="R30" s="47">
        <f t="shared" si="1"/>
        <v>0</v>
      </c>
      <c r="S30" s="47">
        <f t="shared" si="2"/>
        <v>0</v>
      </c>
      <c r="T30" s="47">
        <f t="shared" si="3"/>
        <v>0</v>
      </c>
      <c r="U30" s="47">
        <f t="shared" si="7"/>
        <v>0</v>
      </c>
      <c r="V30" s="223">
        <f t="shared" si="4"/>
        <v>0</v>
      </c>
      <c r="W30" s="49">
        <f t="shared" si="8"/>
        <v>0</v>
      </c>
      <c r="X30" s="47">
        <v>0</v>
      </c>
      <c r="Y30" s="64">
        <v>0</v>
      </c>
      <c r="Z30" s="275">
        <v>0.034971956450016495</v>
      </c>
      <c r="AA30" s="142">
        <v>0.004965243296921549</v>
      </c>
      <c r="AB30" s="52">
        <v>0.0078125</v>
      </c>
    </row>
    <row r="31" spans="1:28" s="150" customFormat="1" ht="13.5" customHeight="1">
      <c r="A31" s="368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  <c r="J31" s="218">
        <f t="shared" si="5"/>
        <v>0</v>
      </c>
      <c r="K31" s="86">
        <v>0</v>
      </c>
      <c r="L31" s="68">
        <v>0</v>
      </c>
      <c r="M31" s="85">
        <v>93</v>
      </c>
      <c r="N31" s="86">
        <v>11</v>
      </c>
      <c r="O31" s="69">
        <v>15</v>
      </c>
      <c r="P31" s="88">
        <f t="shared" si="0"/>
        <v>0</v>
      </c>
      <c r="Q31" s="89">
        <f t="shared" si="6"/>
        <v>0</v>
      </c>
      <c r="R31" s="89">
        <f t="shared" si="1"/>
        <v>0</v>
      </c>
      <c r="S31" s="89">
        <f t="shared" si="2"/>
        <v>0</v>
      </c>
      <c r="T31" s="89">
        <f t="shared" si="3"/>
        <v>0</v>
      </c>
      <c r="U31" s="89">
        <f t="shared" si="7"/>
        <v>0</v>
      </c>
      <c r="V31" s="90">
        <f t="shared" si="4"/>
        <v>0</v>
      </c>
      <c r="W31" s="91">
        <f t="shared" si="8"/>
        <v>0</v>
      </c>
      <c r="X31" s="89">
        <v>0</v>
      </c>
      <c r="Y31" s="71">
        <v>0</v>
      </c>
      <c r="Z31" s="272">
        <v>0.03080490228552501</v>
      </c>
      <c r="AA31" s="148">
        <v>0.0036508463325589115</v>
      </c>
      <c r="AB31" s="59">
        <v>0.004878048780487805</v>
      </c>
    </row>
    <row r="32" spans="1:28" s="150" customFormat="1" ht="13.5" customHeight="1">
      <c r="A32" s="369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80">
        <v>0</v>
      </c>
      <c r="J32" s="26">
        <f t="shared" si="5"/>
        <v>0</v>
      </c>
      <c r="K32" s="79">
        <v>0</v>
      </c>
      <c r="L32" s="54">
        <v>0</v>
      </c>
      <c r="M32" s="78">
        <v>73</v>
      </c>
      <c r="N32" s="79">
        <v>21</v>
      </c>
      <c r="O32" s="31">
        <v>16</v>
      </c>
      <c r="P32" s="32">
        <f t="shared" si="0"/>
        <v>0</v>
      </c>
      <c r="Q32" s="33">
        <f t="shared" si="6"/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f t="shared" si="7"/>
        <v>0</v>
      </c>
      <c r="V32" s="34">
        <f t="shared" si="4"/>
        <v>0</v>
      </c>
      <c r="W32" s="35">
        <f t="shared" si="8"/>
        <v>0</v>
      </c>
      <c r="X32" s="33">
        <v>0</v>
      </c>
      <c r="Y32" s="56">
        <v>0</v>
      </c>
      <c r="Z32" s="271">
        <v>0.024268617021276594</v>
      </c>
      <c r="AA32" s="137">
        <v>0.007004669779853236</v>
      </c>
      <c r="AB32" s="38">
        <v>0.005208333333333333</v>
      </c>
    </row>
    <row r="33" spans="1:28" s="150" customFormat="1" ht="13.5" customHeight="1">
      <c r="A33" s="369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26">
        <f t="shared" si="5"/>
        <v>0</v>
      </c>
      <c r="K33" s="79">
        <v>0</v>
      </c>
      <c r="L33" s="54">
        <v>0</v>
      </c>
      <c r="M33" s="78">
        <v>81</v>
      </c>
      <c r="N33" s="79">
        <v>19</v>
      </c>
      <c r="O33" s="31">
        <v>14</v>
      </c>
      <c r="P33" s="32">
        <f t="shared" si="0"/>
        <v>0</v>
      </c>
      <c r="Q33" s="33">
        <f t="shared" si="6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7"/>
        <v>0</v>
      </c>
      <c r="V33" s="34">
        <f t="shared" si="4"/>
        <v>0</v>
      </c>
      <c r="W33" s="35">
        <f t="shared" si="8"/>
        <v>0</v>
      </c>
      <c r="X33" s="33">
        <v>0</v>
      </c>
      <c r="Y33" s="56">
        <v>0</v>
      </c>
      <c r="Z33" s="271">
        <v>0.02682119205298013</v>
      </c>
      <c r="AA33" s="137">
        <v>0.006312292358803987</v>
      </c>
      <c r="AB33" s="38">
        <v>0.0045528455284552845</v>
      </c>
    </row>
    <row r="34" spans="1:28" s="150" customFormat="1" ht="13.5" customHeight="1">
      <c r="A34" s="370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40">
        <f t="shared" si="5"/>
        <v>0</v>
      </c>
      <c r="K34" s="82">
        <v>0</v>
      </c>
      <c r="L34" s="62">
        <v>0</v>
      </c>
      <c r="M34" s="81">
        <v>73</v>
      </c>
      <c r="N34" s="82">
        <v>8</v>
      </c>
      <c r="O34" s="45">
        <v>16</v>
      </c>
      <c r="P34" s="46">
        <f t="shared" si="0"/>
        <v>0</v>
      </c>
      <c r="Q34" s="47">
        <f t="shared" si="6"/>
        <v>0</v>
      </c>
      <c r="R34" s="47">
        <f t="shared" si="1"/>
        <v>0</v>
      </c>
      <c r="S34" s="47">
        <f t="shared" si="2"/>
        <v>0</v>
      </c>
      <c r="T34" s="47">
        <f t="shared" si="3"/>
        <v>0</v>
      </c>
      <c r="U34" s="47">
        <f t="shared" si="7"/>
        <v>0</v>
      </c>
      <c r="V34" s="48">
        <f t="shared" si="4"/>
        <v>0</v>
      </c>
      <c r="W34" s="49">
        <f t="shared" si="8"/>
        <v>0</v>
      </c>
      <c r="X34" s="47">
        <v>0</v>
      </c>
      <c r="Y34" s="64">
        <v>0</v>
      </c>
      <c r="Z34" s="275">
        <v>0.024196221411998675</v>
      </c>
      <c r="AA34" s="142">
        <v>0.0026542800265428003</v>
      </c>
      <c r="AB34" s="52">
        <v>0.005203252032520325</v>
      </c>
    </row>
    <row r="35" spans="1:28" s="150" customFormat="1" ht="13.5" customHeight="1">
      <c r="A35" s="368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v>0</v>
      </c>
      <c r="J35" s="218">
        <f t="shared" si="5"/>
        <v>0</v>
      </c>
      <c r="K35" s="86">
        <v>0</v>
      </c>
      <c r="L35" s="68">
        <v>0</v>
      </c>
      <c r="M35" s="85">
        <v>53</v>
      </c>
      <c r="N35" s="86">
        <v>16</v>
      </c>
      <c r="O35" s="69">
        <v>17</v>
      </c>
      <c r="P35" s="88">
        <f t="shared" si="0"/>
        <v>0</v>
      </c>
      <c r="Q35" s="89">
        <f t="shared" si="6"/>
        <v>0</v>
      </c>
      <c r="R35" s="89">
        <f t="shared" si="1"/>
        <v>0</v>
      </c>
      <c r="S35" s="89">
        <f t="shared" si="2"/>
        <v>0</v>
      </c>
      <c r="T35" s="89">
        <f t="shared" si="3"/>
        <v>0</v>
      </c>
      <c r="U35" s="89">
        <f t="shared" si="7"/>
        <v>0</v>
      </c>
      <c r="V35" s="90">
        <f t="shared" si="4"/>
        <v>0</v>
      </c>
      <c r="W35" s="91">
        <f t="shared" si="8"/>
        <v>0</v>
      </c>
      <c r="X35" s="89">
        <v>0</v>
      </c>
      <c r="Y35" s="71">
        <v>0</v>
      </c>
      <c r="Z35" s="272">
        <v>0.017532252729077075</v>
      </c>
      <c r="AA35" s="148">
        <v>0.005320917858330562</v>
      </c>
      <c r="AB35" s="59">
        <v>0.005532053368044257</v>
      </c>
    </row>
    <row r="36" spans="1:28" s="150" customFormat="1" ht="13.5" customHeight="1">
      <c r="A36" s="369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26">
        <f t="shared" si="5"/>
        <v>0</v>
      </c>
      <c r="K36" s="79">
        <v>0</v>
      </c>
      <c r="L36" s="54">
        <v>0</v>
      </c>
      <c r="M36" s="78">
        <v>47</v>
      </c>
      <c r="N36" s="79">
        <v>15</v>
      </c>
      <c r="O36" s="31">
        <v>8</v>
      </c>
      <c r="P36" s="32">
        <f t="shared" si="0"/>
        <v>0</v>
      </c>
      <c r="Q36" s="33">
        <f t="shared" si="6"/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f t="shared" si="7"/>
        <v>0</v>
      </c>
      <c r="V36" s="222">
        <f t="shared" si="4"/>
        <v>0</v>
      </c>
      <c r="W36" s="35">
        <f t="shared" si="8"/>
        <v>0</v>
      </c>
      <c r="X36" s="33">
        <v>0</v>
      </c>
      <c r="Y36" s="56">
        <v>0</v>
      </c>
      <c r="Z36" s="271">
        <v>0.01708469647400945</v>
      </c>
      <c r="AA36" s="137">
        <v>0.005131713992473486</v>
      </c>
      <c r="AB36" s="38">
        <v>0.002625533311453889</v>
      </c>
    </row>
    <row r="37" spans="1:28" s="150" customFormat="1" ht="13.5" customHeight="1">
      <c r="A37" s="369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80">
        <v>0</v>
      </c>
      <c r="J37" s="26">
        <f t="shared" si="5"/>
        <v>0</v>
      </c>
      <c r="K37" s="79">
        <v>0</v>
      </c>
      <c r="L37" s="54">
        <v>0</v>
      </c>
      <c r="M37" s="78">
        <v>61</v>
      </c>
      <c r="N37" s="79">
        <v>13</v>
      </c>
      <c r="O37" s="31">
        <v>14</v>
      </c>
      <c r="P37" s="32">
        <f aca="true" t="shared" si="9" ref="P37:P56">C37/3</f>
        <v>0</v>
      </c>
      <c r="Q37" s="33">
        <f t="shared" si="6"/>
        <v>0</v>
      </c>
      <c r="R37" s="33">
        <f aca="true" t="shared" si="10" ref="R37:R56">E37/5</f>
        <v>0</v>
      </c>
      <c r="S37" s="33">
        <f aca="true" t="shared" si="11" ref="S37:S56">F37/11</f>
        <v>0</v>
      </c>
      <c r="T37" s="33">
        <f aca="true" t="shared" si="12" ref="T37:T56">G37/4</f>
        <v>0</v>
      </c>
      <c r="U37" s="33">
        <f t="shared" si="7"/>
        <v>0</v>
      </c>
      <c r="V37" s="222">
        <f aca="true" t="shared" si="13" ref="V37:V56">I37/4</f>
        <v>0</v>
      </c>
      <c r="W37" s="35">
        <f t="shared" si="8"/>
        <v>0</v>
      </c>
      <c r="X37" s="33">
        <v>0</v>
      </c>
      <c r="Y37" s="56">
        <v>0</v>
      </c>
      <c r="Z37" s="271">
        <v>0.021202641640597843</v>
      </c>
      <c r="AA37" s="137">
        <v>0.004461221688400824</v>
      </c>
      <c r="AB37" s="38">
        <v>0.004594683295044306</v>
      </c>
    </row>
    <row r="38" spans="1:28" s="150" customFormat="1" ht="13.5" customHeight="1">
      <c r="A38" s="369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0</v>
      </c>
      <c r="J38" s="26">
        <f t="shared" si="5"/>
        <v>0</v>
      </c>
      <c r="K38" s="79">
        <v>0</v>
      </c>
      <c r="L38" s="54">
        <v>0</v>
      </c>
      <c r="M38" s="78">
        <v>71</v>
      </c>
      <c r="N38" s="79">
        <v>5</v>
      </c>
      <c r="O38" s="31">
        <v>11</v>
      </c>
      <c r="P38" s="32">
        <f t="shared" si="9"/>
        <v>0</v>
      </c>
      <c r="Q38" s="33">
        <f t="shared" si="6"/>
        <v>0</v>
      </c>
      <c r="R38" s="33">
        <f t="shared" si="10"/>
        <v>0</v>
      </c>
      <c r="S38" s="33">
        <f t="shared" si="11"/>
        <v>0</v>
      </c>
      <c r="T38" s="33">
        <f t="shared" si="12"/>
        <v>0</v>
      </c>
      <c r="U38" s="33">
        <f t="shared" si="7"/>
        <v>0</v>
      </c>
      <c r="V38" s="222">
        <f t="shared" si="13"/>
        <v>0</v>
      </c>
      <c r="W38" s="35">
        <f t="shared" si="8"/>
        <v>0</v>
      </c>
      <c r="X38" s="33">
        <v>0</v>
      </c>
      <c r="Y38" s="56">
        <v>0</v>
      </c>
      <c r="Z38" s="271">
        <v>0.023777628935030142</v>
      </c>
      <c r="AA38" s="137">
        <v>0.0016744809109176155</v>
      </c>
      <c r="AB38" s="38">
        <v>0.003585397653194263</v>
      </c>
    </row>
    <row r="39" spans="1:28" s="150" customFormat="1" ht="13.5" customHeight="1">
      <c r="A39" s="370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40">
        <f t="shared" si="5"/>
        <v>0</v>
      </c>
      <c r="K39" s="82">
        <v>0</v>
      </c>
      <c r="L39" s="62">
        <v>0</v>
      </c>
      <c r="M39" s="81">
        <v>67</v>
      </c>
      <c r="N39" s="82">
        <v>4</v>
      </c>
      <c r="O39" s="45">
        <v>5</v>
      </c>
      <c r="P39" s="46">
        <f t="shared" si="9"/>
        <v>0</v>
      </c>
      <c r="Q39" s="47">
        <f t="shared" si="6"/>
        <v>0</v>
      </c>
      <c r="R39" s="47">
        <f t="shared" si="10"/>
        <v>0</v>
      </c>
      <c r="S39" s="47">
        <f t="shared" si="11"/>
        <v>0</v>
      </c>
      <c r="T39" s="47">
        <f t="shared" si="12"/>
        <v>0</v>
      </c>
      <c r="U39" s="47">
        <f t="shared" si="7"/>
        <v>0</v>
      </c>
      <c r="V39" s="223">
        <f t="shared" si="13"/>
        <v>0</v>
      </c>
      <c r="W39" s="49">
        <f t="shared" si="8"/>
        <v>0</v>
      </c>
      <c r="X39" s="47">
        <v>0</v>
      </c>
      <c r="Y39" s="64">
        <v>0</v>
      </c>
      <c r="Z39" s="275">
        <v>0.02230359520639148</v>
      </c>
      <c r="AA39" s="142">
        <v>0.0013328890369876708</v>
      </c>
      <c r="AB39" s="52">
        <v>0.0016281341582546401</v>
      </c>
    </row>
    <row r="40" spans="1:28" s="150" customFormat="1" ht="13.5" customHeight="1">
      <c r="A40" s="368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8">
        <f t="shared" si="5"/>
        <v>0</v>
      </c>
      <c r="K40" s="86">
        <v>0</v>
      </c>
      <c r="L40" s="68">
        <v>0</v>
      </c>
      <c r="M40" s="85">
        <v>76</v>
      </c>
      <c r="N40" s="86">
        <v>4</v>
      </c>
      <c r="O40" s="69">
        <v>6</v>
      </c>
      <c r="P40" s="88">
        <f t="shared" si="9"/>
        <v>0</v>
      </c>
      <c r="Q40" s="89">
        <f t="shared" si="6"/>
        <v>0</v>
      </c>
      <c r="R40" s="89">
        <f t="shared" si="10"/>
        <v>0</v>
      </c>
      <c r="S40" s="89">
        <f t="shared" si="11"/>
        <v>0</v>
      </c>
      <c r="T40" s="89">
        <f t="shared" si="12"/>
        <v>0</v>
      </c>
      <c r="U40" s="89">
        <f t="shared" si="7"/>
        <v>0</v>
      </c>
      <c r="V40" s="90">
        <f t="shared" si="13"/>
        <v>0</v>
      </c>
      <c r="W40" s="91">
        <f t="shared" si="8"/>
        <v>0</v>
      </c>
      <c r="X40" s="89">
        <v>0</v>
      </c>
      <c r="Y40" s="71">
        <v>0</v>
      </c>
      <c r="Z40" s="272">
        <v>0.025198938992042442</v>
      </c>
      <c r="AA40" s="148">
        <v>0.0013271400132714001</v>
      </c>
      <c r="AB40" s="59">
        <v>0.0019537609899055682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0</v>
      </c>
      <c r="J41" s="26">
        <f t="shared" si="5"/>
        <v>0</v>
      </c>
      <c r="K41" s="79">
        <v>0</v>
      </c>
      <c r="L41" s="54">
        <v>0</v>
      </c>
      <c r="M41" s="78">
        <v>36</v>
      </c>
      <c r="N41" s="79">
        <v>4</v>
      </c>
      <c r="O41" s="31">
        <v>8</v>
      </c>
      <c r="P41" s="32">
        <f t="shared" si="9"/>
        <v>0</v>
      </c>
      <c r="Q41" s="33">
        <f t="shared" si="6"/>
        <v>0</v>
      </c>
      <c r="R41" s="33">
        <f t="shared" si="10"/>
        <v>0</v>
      </c>
      <c r="S41" s="33">
        <f t="shared" si="11"/>
        <v>0</v>
      </c>
      <c r="T41" s="33">
        <f t="shared" si="12"/>
        <v>0</v>
      </c>
      <c r="U41" s="33">
        <f t="shared" si="7"/>
        <v>0</v>
      </c>
      <c r="V41" s="34">
        <f t="shared" si="13"/>
        <v>0</v>
      </c>
      <c r="W41" s="35">
        <f t="shared" si="8"/>
        <v>0</v>
      </c>
      <c r="X41" s="33">
        <v>0</v>
      </c>
      <c r="Y41" s="56">
        <v>0</v>
      </c>
      <c r="Z41" s="271">
        <v>0.012016021361815754</v>
      </c>
      <c r="AA41" s="137">
        <v>0.0013351134846461949</v>
      </c>
      <c r="AB41" s="38">
        <v>0.0026084121291164004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26">
        <f t="shared" si="5"/>
        <v>0</v>
      </c>
      <c r="K42" s="79">
        <v>0</v>
      </c>
      <c r="L42" s="54">
        <v>0</v>
      </c>
      <c r="M42" s="78">
        <v>31</v>
      </c>
      <c r="N42" s="79">
        <v>4</v>
      </c>
      <c r="O42" s="31">
        <v>5</v>
      </c>
      <c r="P42" s="32">
        <f t="shared" si="9"/>
        <v>0</v>
      </c>
      <c r="Q42" s="33">
        <f t="shared" si="6"/>
        <v>0</v>
      </c>
      <c r="R42" s="33">
        <f t="shared" si="10"/>
        <v>0</v>
      </c>
      <c r="S42" s="33">
        <f t="shared" si="11"/>
        <v>0</v>
      </c>
      <c r="T42" s="33">
        <f t="shared" si="12"/>
        <v>0</v>
      </c>
      <c r="U42" s="33">
        <f t="shared" si="7"/>
        <v>0</v>
      </c>
      <c r="V42" s="34">
        <f t="shared" si="13"/>
        <v>0</v>
      </c>
      <c r="W42" s="35">
        <f t="shared" si="8"/>
        <v>0</v>
      </c>
      <c r="X42" s="33">
        <v>0</v>
      </c>
      <c r="Y42" s="56">
        <v>0</v>
      </c>
      <c r="Z42" s="271">
        <v>0.010357500835282325</v>
      </c>
      <c r="AA42" s="137">
        <v>0.001332001332001332</v>
      </c>
      <c r="AB42" s="38">
        <v>0.0016281341582546401</v>
      </c>
    </row>
    <row r="43" spans="1:28" s="150" customFormat="1" ht="13.5" customHeight="1">
      <c r="A43" s="370"/>
      <c r="B43" s="139" t="s">
        <v>38</v>
      </c>
      <c r="C43" s="81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3">
        <v>0</v>
      </c>
      <c r="J43" s="40">
        <f t="shared" si="5"/>
        <v>0</v>
      </c>
      <c r="K43" s="82">
        <v>0</v>
      </c>
      <c r="L43" s="62">
        <v>0</v>
      </c>
      <c r="M43" s="81">
        <v>44</v>
      </c>
      <c r="N43" s="82">
        <v>4</v>
      </c>
      <c r="O43" s="45">
        <v>13</v>
      </c>
      <c r="P43" s="46">
        <f t="shared" si="9"/>
        <v>0</v>
      </c>
      <c r="Q43" s="47">
        <f t="shared" si="6"/>
        <v>0</v>
      </c>
      <c r="R43" s="47">
        <f t="shared" si="10"/>
        <v>0</v>
      </c>
      <c r="S43" s="47">
        <f t="shared" si="11"/>
        <v>0</v>
      </c>
      <c r="T43" s="47">
        <f t="shared" si="12"/>
        <v>0</v>
      </c>
      <c r="U43" s="47">
        <f t="shared" si="7"/>
        <v>0</v>
      </c>
      <c r="V43" s="48">
        <f t="shared" si="13"/>
        <v>0</v>
      </c>
      <c r="W43" s="49">
        <f t="shared" si="8"/>
        <v>0</v>
      </c>
      <c r="X43" s="47">
        <v>0</v>
      </c>
      <c r="Y43" s="64">
        <v>0</v>
      </c>
      <c r="Z43" s="275">
        <v>0.014598540145985401</v>
      </c>
      <c r="AA43" s="142">
        <v>0.0013240648791790798</v>
      </c>
      <c r="AB43" s="52">
        <v>0.004229017566688354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1</v>
      </c>
      <c r="G44" s="86">
        <v>0</v>
      </c>
      <c r="H44" s="86">
        <v>0</v>
      </c>
      <c r="I44" s="87">
        <v>0</v>
      </c>
      <c r="J44" s="218">
        <f t="shared" si="5"/>
        <v>1</v>
      </c>
      <c r="K44" s="86">
        <v>0</v>
      </c>
      <c r="L44" s="68">
        <v>0</v>
      </c>
      <c r="M44" s="85">
        <v>40</v>
      </c>
      <c r="N44" s="86">
        <v>7</v>
      </c>
      <c r="O44" s="69">
        <v>10</v>
      </c>
      <c r="P44" s="88">
        <f t="shared" si="9"/>
        <v>0</v>
      </c>
      <c r="Q44" s="89">
        <f t="shared" si="6"/>
        <v>0</v>
      </c>
      <c r="R44" s="89">
        <f t="shared" si="10"/>
        <v>0</v>
      </c>
      <c r="S44" s="89">
        <f t="shared" si="11"/>
        <v>0.09090909090909091</v>
      </c>
      <c r="T44" s="89">
        <f t="shared" si="12"/>
        <v>0</v>
      </c>
      <c r="U44" s="89">
        <f t="shared" si="7"/>
        <v>0</v>
      </c>
      <c r="V44" s="90">
        <f t="shared" si="13"/>
        <v>0</v>
      </c>
      <c r="W44" s="91">
        <f t="shared" si="8"/>
        <v>0.02702702702702703</v>
      </c>
      <c r="X44" s="89">
        <v>0</v>
      </c>
      <c r="Y44" s="71">
        <v>0</v>
      </c>
      <c r="Z44" s="272">
        <v>0.013364517206815904</v>
      </c>
      <c r="AA44" s="148">
        <v>0.0023387905111927833</v>
      </c>
      <c r="AB44" s="59">
        <v>0.0032583903551645487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f t="shared" si="5"/>
        <v>0</v>
      </c>
      <c r="K45" s="79">
        <v>0</v>
      </c>
      <c r="L45" s="54">
        <v>0</v>
      </c>
      <c r="M45" s="78">
        <v>20</v>
      </c>
      <c r="N45" s="79">
        <v>9</v>
      </c>
      <c r="O45" s="31">
        <v>7</v>
      </c>
      <c r="P45" s="32">
        <f t="shared" si="9"/>
        <v>0</v>
      </c>
      <c r="Q45" s="33">
        <f t="shared" si="6"/>
        <v>0</v>
      </c>
      <c r="R45" s="33">
        <f t="shared" si="10"/>
        <v>0</v>
      </c>
      <c r="S45" s="33">
        <f t="shared" si="11"/>
        <v>0</v>
      </c>
      <c r="T45" s="33">
        <f t="shared" si="12"/>
        <v>0</v>
      </c>
      <c r="U45" s="33">
        <f t="shared" si="7"/>
        <v>0</v>
      </c>
      <c r="V45" s="222">
        <f t="shared" si="13"/>
        <v>0</v>
      </c>
      <c r="W45" s="35">
        <f t="shared" si="8"/>
        <v>0</v>
      </c>
      <c r="X45" s="33">
        <v>0</v>
      </c>
      <c r="Y45" s="56">
        <v>0</v>
      </c>
      <c r="Z45" s="271">
        <v>0.006648936170212766</v>
      </c>
      <c r="AA45" s="137">
        <v>0.00298804780876494</v>
      </c>
      <c r="AB45" s="38">
        <v>0.002277904328018223</v>
      </c>
    </row>
    <row r="46" spans="1:28" s="150" customFormat="1" ht="13.5" customHeight="1">
      <c r="A46" s="369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1</v>
      </c>
      <c r="J46" s="26">
        <f t="shared" si="5"/>
        <v>1</v>
      </c>
      <c r="K46" s="79">
        <v>0</v>
      </c>
      <c r="L46" s="54">
        <v>0</v>
      </c>
      <c r="M46" s="78">
        <v>20</v>
      </c>
      <c r="N46" s="79">
        <v>5</v>
      </c>
      <c r="O46" s="31">
        <v>6</v>
      </c>
      <c r="P46" s="32">
        <f t="shared" si="9"/>
        <v>0</v>
      </c>
      <c r="Q46" s="33">
        <f t="shared" si="6"/>
        <v>0</v>
      </c>
      <c r="R46" s="33">
        <f t="shared" si="10"/>
        <v>0</v>
      </c>
      <c r="S46" s="33">
        <f t="shared" si="11"/>
        <v>0</v>
      </c>
      <c r="T46" s="33">
        <f t="shared" si="12"/>
        <v>0</v>
      </c>
      <c r="U46" s="33">
        <f t="shared" si="7"/>
        <v>0</v>
      </c>
      <c r="V46" s="222">
        <f t="shared" si="13"/>
        <v>0.25</v>
      </c>
      <c r="W46" s="35">
        <f t="shared" si="8"/>
        <v>0.02702702702702703</v>
      </c>
      <c r="X46" s="33">
        <v>0</v>
      </c>
      <c r="Y46" s="56">
        <v>0</v>
      </c>
      <c r="Z46" s="271">
        <v>0.006648936170212766</v>
      </c>
      <c r="AA46" s="137">
        <v>0.0016578249336870027</v>
      </c>
      <c r="AB46" s="38">
        <v>0.001951854261548471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3">
        <v>0</v>
      </c>
      <c r="J47" s="40">
        <f t="shared" si="5"/>
        <v>0</v>
      </c>
      <c r="K47" s="82">
        <v>0</v>
      </c>
      <c r="L47" s="62">
        <v>0</v>
      </c>
      <c r="M47" s="81">
        <v>16</v>
      </c>
      <c r="N47" s="82">
        <v>9</v>
      </c>
      <c r="O47" s="45">
        <v>6</v>
      </c>
      <c r="P47" s="46">
        <f t="shared" si="9"/>
        <v>0</v>
      </c>
      <c r="Q47" s="47">
        <f t="shared" si="6"/>
        <v>0</v>
      </c>
      <c r="R47" s="47">
        <f t="shared" si="10"/>
        <v>0</v>
      </c>
      <c r="S47" s="47">
        <f t="shared" si="11"/>
        <v>0</v>
      </c>
      <c r="T47" s="47">
        <f t="shared" si="12"/>
        <v>0</v>
      </c>
      <c r="U47" s="47">
        <f t="shared" si="7"/>
        <v>0</v>
      </c>
      <c r="V47" s="223">
        <f t="shared" si="13"/>
        <v>0</v>
      </c>
      <c r="W47" s="49">
        <f t="shared" si="8"/>
        <v>0</v>
      </c>
      <c r="X47" s="47">
        <v>0</v>
      </c>
      <c r="Y47" s="64">
        <v>0</v>
      </c>
      <c r="Z47" s="275">
        <v>0.005319148936170213</v>
      </c>
      <c r="AA47" s="142">
        <v>0.0029840848806366046</v>
      </c>
      <c r="AB47" s="52">
        <v>0.001951854261548471</v>
      </c>
    </row>
    <row r="48" spans="1:28" s="150" customFormat="1" ht="13.5" customHeight="1">
      <c r="A48" s="368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7">
        <v>0</v>
      </c>
      <c r="J48" s="218">
        <f t="shared" si="5"/>
        <v>0</v>
      </c>
      <c r="K48" s="86">
        <v>0</v>
      </c>
      <c r="L48" s="68">
        <v>0</v>
      </c>
      <c r="M48" s="85">
        <v>19</v>
      </c>
      <c r="N48" s="86">
        <v>1</v>
      </c>
      <c r="O48" s="69">
        <v>7</v>
      </c>
      <c r="P48" s="88">
        <f t="shared" si="9"/>
        <v>0</v>
      </c>
      <c r="Q48" s="89">
        <f t="shared" si="6"/>
        <v>0</v>
      </c>
      <c r="R48" s="89">
        <f t="shared" si="10"/>
        <v>0</v>
      </c>
      <c r="S48" s="89">
        <f t="shared" si="11"/>
        <v>0</v>
      </c>
      <c r="T48" s="89">
        <f t="shared" si="12"/>
        <v>0</v>
      </c>
      <c r="U48" s="89">
        <f t="shared" si="7"/>
        <v>0</v>
      </c>
      <c r="V48" s="221">
        <f t="shared" si="13"/>
        <v>0</v>
      </c>
      <c r="W48" s="91">
        <f t="shared" si="8"/>
        <v>0</v>
      </c>
      <c r="X48" s="89">
        <v>0</v>
      </c>
      <c r="Y48" s="71">
        <v>0</v>
      </c>
      <c r="Z48" s="272">
        <v>0.006339673006339673</v>
      </c>
      <c r="AA48" s="148">
        <v>0.00033233632436025255</v>
      </c>
      <c r="AB48" s="59">
        <v>0.0022764227642276423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f t="shared" si="5"/>
        <v>0</v>
      </c>
      <c r="K49" s="79">
        <v>0</v>
      </c>
      <c r="L49" s="80">
        <v>0</v>
      </c>
      <c r="M49" s="78">
        <v>44</v>
      </c>
      <c r="N49" s="79">
        <v>13</v>
      </c>
      <c r="O49" s="31">
        <v>4</v>
      </c>
      <c r="P49" s="32">
        <f t="shared" si="9"/>
        <v>0</v>
      </c>
      <c r="Q49" s="33">
        <f t="shared" si="6"/>
        <v>0</v>
      </c>
      <c r="R49" s="33">
        <f t="shared" si="10"/>
        <v>0</v>
      </c>
      <c r="S49" s="33">
        <f t="shared" si="11"/>
        <v>0</v>
      </c>
      <c r="T49" s="33">
        <f t="shared" si="12"/>
        <v>0</v>
      </c>
      <c r="U49" s="33">
        <f t="shared" si="7"/>
        <v>0</v>
      </c>
      <c r="V49" s="34">
        <f t="shared" si="13"/>
        <v>0</v>
      </c>
      <c r="W49" s="35">
        <f t="shared" si="8"/>
        <v>0</v>
      </c>
      <c r="X49" s="33">
        <v>0</v>
      </c>
      <c r="Y49" s="56">
        <v>0</v>
      </c>
      <c r="Z49" s="271">
        <v>0.01457436237164624</v>
      </c>
      <c r="AA49" s="137">
        <v>0.00431463657484235</v>
      </c>
      <c r="AB49" s="38">
        <v>0.0013008130081300813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f t="shared" si="5"/>
        <v>0</v>
      </c>
      <c r="K50" s="79">
        <v>0</v>
      </c>
      <c r="L50" s="80">
        <v>0</v>
      </c>
      <c r="M50" s="78">
        <v>44</v>
      </c>
      <c r="N50" s="79">
        <v>5</v>
      </c>
      <c r="O50" s="135">
        <v>5</v>
      </c>
      <c r="P50" s="32">
        <f t="shared" si="9"/>
        <v>0</v>
      </c>
      <c r="Q50" s="33">
        <f t="shared" si="6"/>
        <v>0</v>
      </c>
      <c r="R50" s="33">
        <f t="shared" si="10"/>
        <v>0</v>
      </c>
      <c r="S50" s="33">
        <f t="shared" si="11"/>
        <v>0</v>
      </c>
      <c r="T50" s="33">
        <f t="shared" si="12"/>
        <v>0</v>
      </c>
      <c r="U50" s="33">
        <f t="shared" si="7"/>
        <v>0</v>
      </c>
      <c r="V50" s="34">
        <f t="shared" si="13"/>
        <v>0</v>
      </c>
      <c r="W50" s="35">
        <f t="shared" si="8"/>
        <v>0</v>
      </c>
      <c r="X50" s="33">
        <v>0</v>
      </c>
      <c r="Y50" s="56">
        <v>0</v>
      </c>
      <c r="Z50" s="271">
        <v>0.01457436237164624</v>
      </c>
      <c r="AA50" s="137">
        <v>0.0016561775422325273</v>
      </c>
      <c r="AB50" s="138">
        <v>0.0016281341582546401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f t="shared" si="5"/>
        <v>0</v>
      </c>
      <c r="K51" s="79">
        <v>0</v>
      </c>
      <c r="L51" s="80">
        <v>0</v>
      </c>
      <c r="M51" s="78">
        <v>34</v>
      </c>
      <c r="N51" s="79">
        <v>1</v>
      </c>
      <c r="O51" s="135">
        <v>6</v>
      </c>
      <c r="P51" s="32">
        <f t="shared" si="9"/>
        <v>0</v>
      </c>
      <c r="Q51" s="33">
        <f t="shared" si="6"/>
        <v>0</v>
      </c>
      <c r="R51" s="33">
        <f t="shared" si="10"/>
        <v>0</v>
      </c>
      <c r="S51" s="33">
        <f t="shared" si="11"/>
        <v>0</v>
      </c>
      <c r="T51" s="33">
        <f t="shared" si="12"/>
        <v>0</v>
      </c>
      <c r="U51" s="33">
        <f t="shared" si="7"/>
        <v>0</v>
      </c>
      <c r="V51" s="34">
        <f t="shared" si="13"/>
        <v>0</v>
      </c>
      <c r="W51" s="35">
        <f t="shared" si="8"/>
        <v>0</v>
      </c>
      <c r="X51" s="33">
        <v>0</v>
      </c>
      <c r="Y51" s="34">
        <v>0</v>
      </c>
      <c r="Z51" s="271">
        <v>0.011243386243386243</v>
      </c>
      <c r="AA51" s="137">
        <v>0.00033101621979476995</v>
      </c>
      <c r="AB51" s="138">
        <v>0.001951854261548471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f t="shared" si="5"/>
        <v>0</v>
      </c>
      <c r="K52" s="82">
        <v>0</v>
      </c>
      <c r="L52" s="83">
        <v>0</v>
      </c>
      <c r="M52" s="81">
        <v>44</v>
      </c>
      <c r="N52" s="82">
        <v>8</v>
      </c>
      <c r="O52" s="140">
        <v>6</v>
      </c>
      <c r="P52" s="46">
        <f t="shared" si="9"/>
        <v>0</v>
      </c>
      <c r="Q52" s="47">
        <f t="shared" si="6"/>
        <v>0</v>
      </c>
      <c r="R52" s="47">
        <f t="shared" si="10"/>
        <v>0</v>
      </c>
      <c r="S52" s="47">
        <f t="shared" si="11"/>
        <v>0</v>
      </c>
      <c r="T52" s="47">
        <f t="shared" si="12"/>
        <v>0</v>
      </c>
      <c r="U52" s="47">
        <f t="shared" si="7"/>
        <v>0</v>
      </c>
      <c r="V52" s="48">
        <f t="shared" si="13"/>
        <v>0</v>
      </c>
      <c r="W52" s="49">
        <f t="shared" si="8"/>
        <v>0</v>
      </c>
      <c r="X52" s="47">
        <v>0</v>
      </c>
      <c r="Y52" s="48">
        <v>0</v>
      </c>
      <c r="Z52" s="275">
        <v>0.0145791915175613</v>
      </c>
      <c r="AA52" s="142">
        <v>0.002649884067572044</v>
      </c>
      <c r="AB52" s="143">
        <v>0.001951219512195122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f t="shared" si="5"/>
        <v>0</v>
      </c>
      <c r="K53" s="79">
        <v>0</v>
      </c>
      <c r="L53" s="80">
        <v>0</v>
      </c>
      <c r="M53" s="78">
        <v>19</v>
      </c>
      <c r="N53" s="79">
        <v>4</v>
      </c>
      <c r="O53" s="135">
        <v>9</v>
      </c>
      <c r="P53" s="32">
        <f t="shared" si="9"/>
        <v>0</v>
      </c>
      <c r="Q53" s="33">
        <f t="shared" si="6"/>
        <v>0</v>
      </c>
      <c r="R53" s="33">
        <f t="shared" si="10"/>
        <v>0</v>
      </c>
      <c r="S53" s="33">
        <f t="shared" si="11"/>
        <v>0</v>
      </c>
      <c r="T53" s="33">
        <f t="shared" si="12"/>
        <v>0</v>
      </c>
      <c r="U53" s="33">
        <f t="shared" si="7"/>
        <v>0</v>
      </c>
      <c r="V53" s="222">
        <f t="shared" si="13"/>
        <v>0</v>
      </c>
      <c r="W53" s="35">
        <f t="shared" si="8"/>
        <v>0</v>
      </c>
      <c r="X53" s="33">
        <v>0</v>
      </c>
      <c r="Y53" s="34">
        <v>0</v>
      </c>
      <c r="Z53" s="271">
        <v>0.006289308176100629</v>
      </c>
      <c r="AA53" s="137">
        <v>0.0013240648791790798</v>
      </c>
      <c r="AB53" s="138">
        <v>0.00292873413602343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f t="shared" si="5"/>
        <v>0</v>
      </c>
      <c r="K54" s="79">
        <v>0</v>
      </c>
      <c r="L54" s="80">
        <v>0</v>
      </c>
      <c r="M54" s="78">
        <v>33</v>
      </c>
      <c r="N54" s="79">
        <v>5</v>
      </c>
      <c r="O54" s="135">
        <v>8</v>
      </c>
      <c r="P54" s="32">
        <f t="shared" si="9"/>
        <v>0</v>
      </c>
      <c r="Q54" s="33">
        <f t="shared" si="6"/>
        <v>0</v>
      </c>
      <c r="R54" s="33">
        <f t="shared" si="10"/>
        <v>0</v>
      </c>
      <c r="S54" s="33">
        <f t="shared" si="11"/>
        <v>0</v>
      </c>
      <c r="T54" s="33">
        <f t="shared" si="12"/>
        <v>0</v>
      </c>
      <c r="U54" s="33">
        <f t="shared" si="7"/>
        <v>0</v>
      </c>
      <c r="V54" s="34">
        <f t="shared" si="13"/>
        <v>0</v>
      </c>
      <c r="W54" s="35">
        <f t="shared" si="8"/>
        <v>0</v>
      </c>
      <c r="X54" s="33">
        <v>0</v>
      </c>
      <c r="Y54" s="34">
        <v>0</v>
      </c>
      <c r="Z54" s="271">
        <v>0.010927152317880795</v>
      </c>
      <c r="AA54" s="137">
        <v>0.001652892561983471</v>
      </c>
      <c r="AB54" s="138">
        <v>0.002602472348731295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f t="shared" si="5"/>
        <v>0</v>
      </c>
      <c r="K55" s="79">
        <v>0</v>
      </c>
      <c r="L55" s="80">
        <v>0</v>
      </c>
      <c r="M55" s="78">
        <v>46</v>
      </c>
      <c r="N55" s="79">
        <v>8</v>
      </c>
      <c r="O55" s="135">
        <v>6</v>
      </c>
      <c r="P55" s="32">
        <f t="shared" si="9"/>
        <v>0</v>
      </c>
      <c r="Q55" s="33">
        <f t="shared" si="6"/>
        <v>0</v>
      </c>
      <c r="R55" s="33">
        <f t="shared" si="10"/>
        <v>0</v>
      </c>
      <c r="S55" s="33">
        <f t="shared" si="11"/>
        <v>0</v>
      </c>
      <c r="T55" s="33">
        <f t="shared" si="12"/>
        <v>0</v>
      </c>
      <c r="U55" s="33">
        <f t="shared" si="7"/>
        <v>0</v>
      </c>
      <c r="V55" s="34">
        <f t="shared" si="13"/>
        <v>0</v>
      </c>
      <c r="W55" s="35">
        <f t="shared" si="8"/>
        <v>0</v>
      </c>
      <c r="X55" s="33">
        <v>0</v>
      </c>
      <c r="Y55" s="34">
        <v>0</v>
      </c>
      <c r="Z55" s="271">
        <v>0.015302727877578177</v>
      </c>
      <c r="AA55" s="137">
        <v>0.0026542800265428003</v>
      </c>
      <c r="AB55" s="138">
        <v>0.001955671447196871</v>
      </c>
    </row>
    <row r="56" spans="1:28" s="150" customFormat="1" ht="13.5" customHeight="1">
      <c r="A56" s="369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>
        <v>0</v>
      </c>
      <c r="J56" s="26">
        <f t="shared" si="5"/>
        <v>0</v>
      </c>
      <c r="K56" s="79">
        <v>0</v>
      </c>
      <c r="L56" s="80">
        <v>0</v>
      </c>
      <c r="M56" s="78">
        <v>27</v>
      </c>
      <c r="N56" s="79">
        <v>10</v>
      </c>
      <c r="O56" s="135">
        <v>3</v>
      </c>
      <c r="P56" s="32">
        <f t="shared" si="9"/>
        <v>0</v>
      </c>
      <c r="Q56" s="33">
        <f t="shared" si="6"/>
        <v>0</v>
      </c>
      <c r="R56" s="33">
        <f t="shared" si="10"/>
        <v>0</v>
      </c>
      <c r="S56" s="33">
        <f t="shared" si="11"/>
        <v>0</v>
      </c>
      <c r="T56" s="33">
        <f t="shared" si="12"/>
        <v>0</v>
      </c>
      <c r="U56" s="33">
        <f t="shared" si="7"/>
        <v>0</v>
      </c>
      <c r="V56" s="34">
        <f t="shared" si="13"/>
        <v>0</v>
      </c>
      <c r="W56" s="35">
        <f t="shared" si="8"/>
        <v>0</v>
      </c>
      <c r="X56" s="33">
        <v>0</v>
      </c>
      <c r="Y56" s="34">
        <v>0</v>
      </c>
      <c r="Z56" s="271">
        <v>0.009103169251517195</v>
      </c>
      <c r="AA56" s="137">
        <v>0.0033875338753387536</v>
      </c>
      <c r="AB56" s="138">
        <v>0.0009852216748768472</v>
      </c>
    </row>
    <row r="57" spans="1:29" s="150" customFormat="1" ht="15.75" customHeight="1">
      <c r="A57" s="372" t="s">
        <v>61</v>
      </c>
      <c r="B57" s="373"/>
      <c r="C57" s="92">
        <f aca="true" t="shared" si="14" ref="C57:I57">SUM(C5:C56)</f>
        <v>1</v>
      </c>
      <c r="D57" s="93">
        <f t="shared" si="14"/>
        <v>0</v>
      </c>
      <c r="E57" s="93">
        <f t="shared" si="14"/>
        <v>0</v>
      </c>
      <c r="F57" s="93">
        <f t="shared" si="14"/>
        <v>1</v>
      </c>
      <c r="G57" s="93">
        <f t="shared" si="14"/>
        <v>0</v>
      </c>
      <c r="H57" s="93">
        <f t="shared" si="14"/>
        <v>0</v>
      </c>
      <c r="I57" s="94">
        <f t="shared" si="14"/>
        <v>2</v>
      </c>
      <c r="J57" s="219">
        <f>SUM(C57:I57)</f>
        <v>4</v>
      </c>
      <c r="K57" s="93">
        <v>0</v>
      </c>
      <c r="L57" s="94">
        <v>0</v>
      </c>
      <c r="M57" s="92">
        <f>SUM(M5:M56)</f>
        <v>3150</v>
      </c>
      <c r="N57" s="93">
        <f>SUM(N5:N56)</f>
        <v>516</v>
      </c>
      <c r="O57" s="151">
        <v>537</v>
      </c>
      <c r="P57" s="98">
        <f>C57/3</f>
        <v>0.3333333333333333</v>
      </c>
      <c r="Q57" s="99">
        <f t="shared" si="6"/>
        <v>0</v>
      </c>
      <c r="R57" s="99">
        <f>E57/5</f>
        <v>0</v>
      </c>
      <c r="S57" s="99">
        <f>F57/11</f>
        <v>0.09090909090909091</v>
      </c>
      <c r="T57" s="99">
        <f>G57/4</f>
        <v>0</v>
      </c>
      <c r="U57" s="99">
        <f t="shared" si="7"/>
        <v>0</v>
      </c>
      <c r="V57" s="152">
        <f>I57/4</f>
        <v>0.5</v>
      </c>
      <c r="W57" s="101">
        <f t="shared" si="8"/>
        <v>0.10810810810810811</v>
      </c>
      <c r="X57" s="99">
        <v>0</v>
      </c>
      <c r="Y57" s="100">
        <v>0</v>
      </c>
      <c r="Z57" s="101">
        <f>SUM(Z5:Z56)</f>
        <v>1.0485594019147184</v>
      </c>
      <c r="AA57" s="99">
        <f>SUM(AA5:AA56)</f>
        <v>0.17144687240789488</v>
      </c>
      <c r="AB57" s="152">
        <v>0.17520391517128875</v>
      </c>
      <c r="AC57" s="285"/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35:A39"/>
    <mergeCell ref="A40:A43"/>
    <mergeCell ref="A22:A26"/>
    <mergeCell ref="A27:A30"/>
    <mergeCell ref="P2:AB2"/>
    <mergeCell ref="C2:O2"/>
    <mergeCell ref="C3:I3"/>
    <mergeCell ref="J3:L3"/>
    <mergeCell ref="P3:V3"/>
    <mergeCell ref="W3:Y3"/>
    <mergeCell ref="M3:O3"/>
    <mergeCell ref="A44:A47"/>
    <mergeCell ref="A53:A56"/>
    <mergeCell ref="Z3:AB3"/>
    <mergeCell ref="A57:B57"/>
    <mergeCell ref="A48:A52"/>
    <mergeCell ref="A5:A8"/>
    <mergeCell ref="A9:A12"/>
    <mergeCell ref="A13:A17"/>
    <mergeCell ref="A18:A21"/>
    <mergeCell ref="A31:A34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3</v>
      </c>
      <c r="D5" s="13">
        <v>1</v>
      </c>
      <c r="E5" s="13">
        <v>15</v>
      </c>
      <c r="F5" s="13">
        <v>1</v>
      </c>
      <c r="G5" s="13">
        <v>0</v>
      </c>
      <c r="H5" s="13">
        <v>0</v>
      </c>
      <c r="I5" s="14">
        <v>2</v>
      </c>
      <c r="J5" s="12">
        <f>SUM(C5:I5)</f>
        <v>22</v>
      </c>
      <c r="K5" s="13">
        <v>72</v>
      </c>
      <c r="L5" s="248">
        <v>64</v>
      </c>
      <c r="M5" s="74">
        <v>2054</v>
      </c>
      <c r="N5" s="75">
        <v>4360</v>
      </c>
      <c r="O5" s="17">
        <v>3905</v>
      </c>
      <c r="P5" s="18">
        <f aca="true" t="shared" si="0" ref="P5:P36">C5/3</f>
        <v>1</v>
      </c>
      <c r="Q5" s="19">
        <f>D5/6</f>
        <v>0.16666666666666666</v>
      </c>
      <c r="R5" s="19">
        <f aca="true" t="shared" si="1" ref="R5:R36">E5/5</f>
        <v>3</v>
      </c>
      <c r="S5" s="19">
        <f aca="true" t="shared" si="2" ref="S5:S36">F5/11</f>
        <v>0.09090909090909091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0.5</v>
      </c>
      <c r="W5" s="21">
        <f>J5/37</f>
        <v>0.5945945945945946</v>
      </c>
      <c r="X5" s="19">
        <v>1.945945945945946</v>
      </c>
      <c r="Y5" s="250">
        <v>1.641025641025641</v>
      </c>
      <c r="Z5" s="131">
        <v>0.6939189189189189</v>
      </c>
      <c r="AA5" s="132">
        <v>1.435154707044108</v>
      </c>
      <c r="AB5" s="24">
        <v>1.280327868852459</v>
      </c>
    </row>
    <row r="6" spans="1:28" s="119" customFormat="1" ht="13.5" customHeight="1">
      <c r="A6" s="369"/>
      <c r="B6" s="134" t="s">
        <v>1</v>
      </c>
      <c r="C6" s="26">
        <v>2</v>
      </c>
      <c r="D6" s="27">
        <v>4</v>
      </c>
      <c r="E6" s="27">
        <v>5</v>
      </c>
      <c r="F6" s="27">
        <v>4</v>
      </c>
      <c r="G6" s="27">
        <v>2</v>
      </c>
      <c r="H6" s="27">
        <v>4</v>
      </c>
      <c r="I6" s="28">
        <v>4</v>
      </c>
      <c r="J6" s="26">
        <f aca="true" t="shared" si="5" ref="J6:J56">SUM(C6:I6)</f>
        <v>25</v>
      </c>
      <c r="K6" s="27">
        <v>62</v>
      </c>
      <c r="L6" s="249">
        <v>56</v>
      </c>
      <c r="M6" s="78">
        <v>2555</v>
      </c>
      <c r="N6" s="79">
        <v>4750</v>
      </c>
      <c r="O6" s="31">
        <v>3630</v>
      </c>
      <c r="P6" s="32">
        <f t="shared" si="0"/>
        <v>0.6666666666666666</v>
      </c>
      <c r="Q6" s="33">
        <f aca="true" t="shared" si="6" ref="Q6:Q57">D6/6</f>
        <v>0.6666666666666666</v>
      </c>
      <c r="R6" s="33">
        <f t="shared" si="1"/>
        <v>1</v>
      </c>
      <c r="S6" s="33">
        <f t="shared" si="2"/>
        <v>0.36363636363636365</v>
      </c>
      <c r="T6" s="33">
        <f t="shared" si="3"/>
        <v>0.5</v>
      </c>
      <c r="U6" s="33">
        <f aca="true" t="shared" si="7" ref="U6:U57">H6/4</f>
        <v>1</v>
      </c>
      <c r="V6" s="34">
        <f t="shared" si="4"/>
        <v>1</v>
      </c>
      <c r="W6" s="35">
        <f aca="true" t="shared" si="8" ref="W6:W57">J6/37</f>
        <v>0.6756756756756757</v>
      </c>
      <c r="X6" s="33">
        <v>1.6756756756756757</v>
      </c>
      <c r="Y6" s="56">
        <v>1.435897435897436</v>
      </c>
      <c r="Z6" s="136">
        <v>0.8463067240808214</v>
      </c>
      <c r="AA6" s="137">
        <v>1.5614727153188692</v>
      </c>
      <c r="AB6" s="38">
        <v>1.1897738446411013</v>
      </c>
    </row>
    <row r="7" spans="1:28" s="119" customFormat="1" ht="13.5" customHeight="1">
      <c r="A7" s="369"/>
      <c r="B7" s="134" t="s">
        <v>2</v>
      </c>
      <c r="C7" s="26">
        <v>0</v>
      </c>
      <c r="D7" s="27">
        <v>1</v>
      </c>
      <c r="E7" s="27">
        <v>5</v>
      </c>
      <c r="F7" s="27">
        <v>9</v>
      </c>
      <c r="G7" s="27">
        <v>3</v>
      </c>
      <c r="H7" s="27">
        <v>1</v>
      </c>
      <c r="I7" s="28">
        <v>3</v>
      </c>
      <c r="J7" s="26">
        <f t="shared" si="5"/>
        <v>22</v>
      </c>
      <c r="K7" s="27">
        <v>47</v>
      </c>
      <c r="L7" s="249">
        <v>58</v>
      </c>
      <c r="M7" s="78">
        <v>1941</v>
      </c>
      <c r="N7" s="79">
        <v>3198</v>
      </c>
      <c r="O7" s="31">
        <v>2527</v>
      </c>
      <c r="P7" s="32">
        <f t="shared" si="0"/>
        <v>0</v>
      </c>
      <c r="Q7" s="33">
        <f t="shared" si="6"/>
        <v>0.16666666666666666</v>
      </c>
      <c r="R7" s="33">
        <f t="shared" si="1"/>
        <v>1</v>
      </c>
      <c r="S7" s="33">
        <f t="shared" si="2"/>
        <v>0.8181818181818182</v>
      </c>
      <c r="T7" s="33">
        <f t="shared" si="3"/>
        <v>0.75</v>
      </c>
      <c r="U7" s="33">
        <f t="shared" si="7"/>
        <v>0.25</v>
      </c>
      <c r="V7" s="34">
        <f t="shared" si="4"/>
        <v>0.75</v>
      </c>
      <c r="W7" s="35">
        <f t="shared" si="8"/>
        <v>0.5945945945945946</v>
      </c>
      <c r="X7" s="33">
        <v>1.2702702702702702</v>
      </c>
      <c r="Y7" s="56">
        <v>1.4871794871794872</v>
      </c>
      <c r="Z7" s="136">
        <v>0.6439946914399469</v>
      </c>
      <c r="AA7" s="137">
        <v>1.0509365757476175</v>
      </c>
      <c r="AB7" s="38">
        <v>0.8274394237066143</v>
      </c>
    </row>
    <row r="8" spans="1:28" s="119" customFormat="1" ht="13.5" customHeight="1">
      <c r="A8" s="370"/>
      <c r="B8" s="134" t="s">
        <v>3</v>
      </c>
      <c r="C8" s="26">
        <v>1</v>
      </c>
      <c r="D8" s="27">
        <v>0</v>
      </c>
      <c r="E8" s="27">
        <v>7</v>
      </c>
      <c r="F8" s="27">
        <v>5</v>
      </c>
      <c r="G8" s="27">
        <v>3</v>
      </c>
      <c r="H8" s="27">
        <v>1</v>
      </c>
      <c r="I8" s="28">
        <v>2</v>
      </c>
      <c r="J8" s="26">
        <f t="shared" si="5"/>
        <v>19</v>
      </c>
      <c r="K8" s="27">
        <v>47</v>
      </c>
      <c r="L8" s="249">
        <v>39</v>
      </c>
      <c r="M8" s="78">
        <v>1618</v>
      </c>
      <c r="N8" s="79">
        <v>3177</v>
      </c>
      <c r="O8" s="31">
        <v>2949</v>
      </c>
      <c r="P8" s="32">
        <f t="shared" si="0"/>
        <v>0.3333333333333333</v>
      </c>
      <c r="Q8" s="33">
        <f t="shared" si="6"/>
        <v>0</v>
      </c>
      <c r="R8" s="33">
        <f t="shared" si="1"/>
        <v>1.4</v>
      </c>
      <c r="S8" s="33">
        <f t="shared" si="2"/>
        <v>0.45454545454545453</v>
      </c>
      <c r="T8" s="33">
        <f t="shared" si="3"/>
        <v>0.75</v>
      </c>
      <c r="U8" s="33">
        <f t="shared" si="7"/>
        <v>0.25</v>
      </c>
      <c r="V8" s="34">
        <f t="shared" si="4"/>
        <v>0.5</v>
      </c>
      <c r="W8" s="35">
        <f t="shared" si="8"/>
        <v>0.5135135135135135</v>
      </c>
      <c r="X8" s="33">
        <v>1.2702702702702702</v>
      </c>
      <c r="Y8" s="56">
        <v>1</v>
      </c>
      <c r="Z8" s="136">
        <v>0.534699272967614</v>
      </c>
      <c r="AA8" s="137">
        <v>1.0430072225869993</v>
      </c>
      <c r="AB8" s="38">
        <v>0.9656188605108055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7</v>
      </c>
      <c r="F9" s="253">
        <v>7</v>
      </c>
      <c r="G9" s="253">
        <v>2</v>
      </c>
      <c r="H9" s="253">
        <v>2</v>
      </c>
      <c r="I9" s="254">
        <v>3</v>
      </c>
      <c r="J9" s="218">
        <f t="shared" si="5"/>
        <v>21</v>
      </c>
      <c r="K9" s="253">
        <v>47</v>
      </c>
      <c r="L9" s="255">
        <v>38</v>
      </c>
      <c r="M9" s="85">
        <v>2096</v>
      </c>
      <c r="N9" s="86">
        <v>3772</v>
      </c>
      <c r="O9" s="69">
        <v>2944</v>
      </c>
      <c r="P9" s="88">
        <f t="shared" si="0"/>
        <v>0</v>
      </c>
      <c r="Q9" s="89">
        <f t="shared" si="6"/>
        <v>0</v>
      </c>
      <c r="R9" s="89">
        <f t="shared" si="1"/>
        <v>1.4</v>
      </c>
      <c r="S9" s="89">
        <f t="shared" si="2"/>
        <v>0.6363636363636364</v>
      </c>
      <c r="T9" s="89">
        <f t="shared" si="3"/>
        <v>0.5</v>
      </c>
      <c r="U9" s="89">
        <f t="shared" si="7"/>
        <v>0.5</v>
      </c>
      <c r="V9" s="90">
        <f t="shared" si="4"/>
        <v>0.75</v>
      </c>
      <c r="W9" s="91">
        <f t="shared" si="8"/>
        <v>0.5675675675675675</v>
      </c>
      <c r="X9" s="89">
        <v>1.2702702702702702</v>
      </c>
      <c r="Y9" s="71">
        <v>0.9743589743589743</v>
      </c>
      <c r="Z9" s="147">
        <v>0.6942696257038754</v>
      </c>
      <c r="AA9" s="148">
        <v>1.2395662175484718</v>
      </c>
      <c r="AB9" s="59">
        <v>0.9649295313012127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8</v>
      </c>
      <c r="F10" s="30">
        <v>10</v>
      </c>
      <c r="G10" s="30">
        <v>6</v>
      </c>
      <c r="H10" s="30">
        <v>4</v>
      </c>
      <c r="I10" s="54">
        <v>5</v>
      </c>
      <c r="J10" s="26">
        <f t="shared" si="5"/>
        <v>33</v>
      </c>
      <c r="K10" s="30">
        <v>42</v>
      </c>
      <c r="L10" s="54">
        <v>34</v>
      </c>
      <c r="M10" s="29">
        <v>1753</v>
      </c>
      <c r="N10" s="30">
        <v>2867</v>
      </c>
      <c r="O10" s="31">
        <v>2451</v>
      </c>
      <c r="P10" s="32">
        <f t="shared" si="0"/>
        <v>0</v>
      </c>
      <c r="Q10" s="33">
        <f t="shared" si="6"/>
        <v>0</v>
      </c>
      <c r="R10" s="33">
        <f t="shared" si="1"/>
        <v>1.6</v>
      </c>
      <c r="S10" s="33">
        <f t="shared" si="2"/>
        <v>0.9090909090909091</v>
      </c>
      <c r="T10" s="33">
        <f t="shared" si="3"/>
        <v>1.5</v>
      </c>
      <c r="U10" s="33">
        <f t="shared" si="7"/>
        <v>1</v>
      </c>
      <c r="V10" s="222">
        <f t="shared" si="4"/>
        <v>1.25</v>
      </c>
      <c r="W10" s="35">
        <f t="shared" si="8"/>
        <v>0.8918918918918919</v>
      </c>
      <c r="X10" s="55">
        <v>1.135135135135135</v>
      </c>
      <c r="Y10" s="56">
        <v>0.8717948717948718</v>
      </c>
      <c r="Z10" s="36">
        <v>0.583166999334664</v>
      </c>
      <c r="AA10" s="37">
        <v>0.9430921052631579</v>
      </c>
      <c r="AB10" s="38">
        <v>0.8036065573770492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6</v>
      </c>
      <c r="F11" s="30">
        <v>5</v>
      </c>
      <c r="G11" s="30">
        <v>1</v>
      </c>
      <c r="H11" s="30">
        <v>3</v>
      </c>
      <c r="I11" s="54">
        <v>5</v>
      </c>
      <c r="J11" s="26">
        <f t="shared" si="5"/>
        <v>20</v>
      </c>
      <c r="K11" s="30">
        <v>53</v>
      </c>
      <c r="L11" s="54">
        <v>67</v>
      </c>
      <c r="M11" s="29">
        <v>1701</v>
      </c>
      <c r="N11" s="30">
        <v>4030</v>
      </c>
      <c r="O11" s="31">
        <v>2979</v>
      </c>
      <c r="P11" s="32">
        <f t="shared" si="0"/>
        <v>0</v>
      </c>
      <c r="Q11" s="33">
        <f t="shared" si="6"/>
        <v>0</v>
      </c>
      <c r="R11" s="33">
        <f t="shared" si="1"/>
        <v>1.2</v>
      </c>
      <c r="S11" s="33">
        <f t="shared" si="2"/>
        <v>0.45454545454545453</v>
      </c>
      <c r="T11" s="33">
        <f t="shared" si="3"/>
        <v>0.25</v>
      </c>
      <c r="U11" s="33">
        <f t="shared" si="7"/>
        <v>0.75</v>
      </c>
      <c r="V11" s="222">
        <f t="shared" si="4"/>
        <v>1.25</v>
      </c>
      <c r="W11" s="35">
        <f t="shared" si="8"/>
        <v>0.5405405405405406</v>
      </c>
      <c r="X11" s="55">
        <v>1.4324324324324325</v>
      </c>
      <c r="Y11" s="56">
        <v>1.7179487179487178</v>
      </c>
      <c r="Z11" s="36">
        <v>0.5632450331125828</v>
      </c>
      <c r="AA11" s="37">
        <v>1.325657894736842</v>
      </c>
      <c r="AB11" s="38">
        <v>0.9760812581913499</v>
      </c>
    </row>
    <row r="12" spans="1:28" s="145" customFormat="1" ht="13.5" customHeight="1">
      <c r="A12" s="370"/>
      <c r="B12" s="139" t="s">
        <v>7</v>
      </c>
      <c r="C12" s="43">
        <v>1</v>
      </c>
      <c r="D12" s="44">
        <v>1</v>
      </c>
      <c r="E12" s="44">
        <v>3</v>
      </c>
      <c r="F12" s="44">
        <v>14</v>
      </c>
      <c r="G12" s="44">
        <v>2</v>
      </c>
      <c r="H12" s="44">
        <v>3</v>
      </c>
      <c r="I12" s="62">
        <v>6</v>
      </c>
      <c r="J12" s="40">
        <f t="shared" si="5"/>
        <v>30</v>
      </c>
      <c r="K12" s="44">
        <v>73</v>
      </c>
      <c r="L12" s="62">
        <v>57</v>
      </c>
      <c r="M12" s="43">
        <v>2021</v>
      </c>
      <c r="N12" s="44">
        <v>4291</v>
      </c>
      <c r="O12" s="45">
        <v>2913</v>
      </c>
      <c r="P12" s="46">
        <f t="shared" si="0"/>
        <v>0.3333333333333333</v>
      </c>
      <c r="Q12" s="47">
        <f t="shared" si="6"/>
        <v>0.16666666666666666</v>
      </c>
      <c r="R12" s="47">
        <f t="shared" si="1"/>
        <v>0.6</v>
      </c>
      <c r="S12" s="47">
        <f t="shared" si="2"/>
        <v>1.2727272727272727</v>
      </c>
      <c r="T12" s="47">
        <f t="shared" si="3"/>
        <v>0.5</v>
      </c>
      <c r="U12" s="47">
        <f t="shared" si="7"/>
        <v>0.75</v>
      </c>
      <c r="V12" s="223">
        <f t="shared" si="4"/>
        <v>1.5</v>
      </c>
      <c r="W12" s="49">
        <f t="shared" si="8"/>
        <v>0.8108108108108109</v>
      </c>
      <c r="X12" s="63">
        <v>1.972972972972973</v>
      </c>
      <c r="Y12" s="64">
        <v>1.4615384615384615</v>
      </c>
      <c r="Z12" s="50">
        <v>0.6680991735537191</v>
      </c>
      <c r="AA12" s="51">
        <v>1.4115131578947369</v>
      </c>
      <c r="AB12" s="52">
        <v>0.9547689282202556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3</v>
      </c>
      <c r="E13" s="30">
        <v>6</v>
      </c>
      <c r="F13" s="30">
        <v>7</v>
      </c>
      <c r="G13" s="30">
        <v>3</v>
      </c>
      <c r="H13" s="30">
        <v>6</v>
      </c>
      <c r="I13" s="54">
        <v>4</v>
      </c>
      <c r="J13" s="26">
        <f t="shared" si="5"/>
        <v>29</v>
      </c>
      <c r="K13" s="30">
        <v>78</v>
      </c>
      <c r="L13" s="54">
        <v>44</v>
      </c>
      <c r="M13" s="29">
        <v>1737</v>
      </c>
      <c r="N13" s="30">
        <v>4231</v>
      </c>
      <c r="O13" s="31">
        <v>2541</v>
      </c>
      <c r="P13" s="32">
        <f t="shared" si="0"/>
        <v>0</v>
      </c>
      <c r="Q13" s="33">
        <f t="shared" si="6"/>
        <v>0.5</v>
      </c>
      <c r="R13" s="33">
        <f t="shared" si="1"/>
        <v>1.2</v>
      </c>
      <c r="S13" s="33">
        <f t="shared" si="2"/>
        <v>0.6363636363636364</v>
      </c>
      <c r="T13" s="33">
        <f t="shared" si="3"/>
        <v>0.75</v>
      </c>
      <c r="U13" s="33">
        <f t="shared" si="7"/>
        <v>1.5</v>
      </c>
      <c r="V13" s="222">
        <f t="shared" si="4"/>
        <v>1</v>
      </c>
      <c r="W13" s="35">
        <f t="shared" si="8"/>
        <v>0.7837837837837838</v>
      </c>
      <c r="X13" s="55">
        <v>2.108108108108108</v>
      </c>
      <c r="Y13" s="56">
        <v>1.1282051282051282</v>
      </c>
      <c r="Z13" s="36">
        <v>0.5744047619047619</v>
      </c>
      <c r="AA13" s="37">
        <v>1.39086127547666</v>
      </c>
      <c r="AB13" s="38">
        <v>0.8325688073394495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4</v>
      </c>
      <c r="E14" s="30">
        <v>1</v>
      </c>
      <c r="F14" s="30">
        <v>10</v>
      </c>
      <c r="G14" s="30">
        <v>0</v>
      </c>
      <c r="H14" s="30">
        <v>2</v>
      </c>
      <c r="I14" s="54">
        <v>4</v>
      </c>
      <c r="J14" s="26">
        <f t="shared" si="5"/>
        <v>21</v>
      </c>
      <c r="K14" s="30">
        <v>78</v>
      </c>
      <c r="L14" s="54">
        <v>73</v>
      </c>
      <c r="M14" s="29">
        <v>1851</v>
      </c>
      <c r="N14" s="30">
        <v>5065</v>
      </c>
      <c r="O14" s="31">
        <v>3012</v>
      </c>
      <c r="P14" s="32">
        <f t="shared" si="0"/>
        <v>0</v>
      </c>
      <c r="Q14" s="33">
        <f t="shared" si="6"/>
        <v>0.6666666666666666</v>
      </c>
      <c r="R14" s="33">
        <f t="shared" si="1"/>
        <v>0.2</v>
      </c>
      <c r="S14" s="33">
        <f t="shared" si="2"/>
        <v>0.9090909090909091</v>
      </c>
      <c r="T14" s="33">
        <f t="shared" si="3"/>
        <v>0</v>
      </c>
      <c r="U14" s="33">
        <f t="shared" si="7"/>
        <v>0.5</v>
      </c>
      <c r="V14" s="34">
        <f t="shared" si="4"/>
        <v>1</v>
      </c>
      <c r="W14" s="35">
        <f t="shared" si="8"/>
        <v>0.5675675675675675</v>
      </c>
      <c r="X14" s="55">
        <v>2.108108108108108</v>
      </c>
      <c r="Y14" s="56">
        <v>1.8717948717948718</v>
      </c>
      <c r="Z14" s="36">
        <v>0.6114965312190287</v>
      </c>
      <c r="AA14" s="37">
        <v>1.6666666666666667</v>
      </c>
      <c r="AB14" s="38">
        <v>0.9868938401048493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5</v>
      </c>
      <c r="F15" s="30">
        <v>9</v>
      </c>
      <c r="G15" s="30">
        <v>1</v>
      </c>
      <c r="H15" s="30">
        <v>4</v>
      </c>
      <c r="I15" s="54">
        <v>1</v>
      </c>
      <c r="J15" s="26">
        <f t="shared" si="5"/>
        <v>20</v>
      </c>
      <c r="K15" s="30">
        <v>66</v>
      </c>
      <c r="L15" s="54">
        <v>45</v>
      </c>
      <c r="M15" s="29">
        <v>1687</v>
      </c>
      <c r="N15" s="30">
        <v>4719</v>
      </c>
      <c r="O15" s="31">
        <v>2934</v>
      </c>
      <c r="P15" s="32">
        <f t="shared" si="0"/>
        <v>0</v>
      </c>
      <c r="Q15" s="33">
        <f t="shared" si="6"/>
        <v>0</v>
      </c>
      <c r="R15" s="33">
        <f t="shared" si="1"/>
        <v>1</v>
      </c>
      <c r="S15" s="33">
        <f t="shared" si="2"/>
        <v>0.8181818181818182</v>
      </c>
      <c r="T15" s="33">
        <f t="shared" si="3"/>
        <v>0.25</v>
      </c>
      <c r="U15" s="33">
        <f t="shared" si="7"/>
        <v>1</v>
      </c>
      <c r="V15" s="34">
        <f t="shared" si="4"/>
        <v>0.25</v>
      </c>
      <c r="W15" s="35">
        <f t="shared" si="8"/>
        <v>0.5405405405405406</v>
      </c>
      <c r="X15" s="55">
        <v>1.7837837837837838</v>
      </c>
      <c r="Y15" s="56">
        <v>1.1538461538461537</v>
      </c>
      <c r="Z15" s="36">
        <v>0.5582395764394441</v>
      </c>
      <c r="AA15" s="37">
        <v>1.5523026315789474</v>
      </c>
      <c r="AB15" s="38">
        <v>0.9629143419757138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1</v>
      </c>
      <c r="E16" s="30">
        <v>0</v>
      </c>
      <c r="F16" s="30">
        <v>12</v>
      </c>
      <c r="G16" s="30">
        <v>1</v>
      </c>
      <c r="H16" s="30">
        <v>1</v>
      </c>
      <c r="I16" s="54">
        <v>2</v>
      </c>
      <c r="J16" s="26">
        <f t="shared" si="5"/>
        <v>17</v>
      </c>
      <c r="K16" s="30">
        <v>63</v>
      </c>
      <c r="L16" s="54">
        <v>62</v>
      </c>
      <c r="M16" s="29">
        <v>1489</v>
      </c>
      <c r="N16" s="30">
        <v>4629</v>
      </c>
      <c r="O16" s="31">
        <v>2632</v>
      </c>
      <c r="P16" s="32">
        <f t="shared" si="0"/>
        <v>0</v>
      </c>
      <c r="Q16" s="33">
        <f t="shared" si="6"/>
        <v>0.16666666666666666</v>
      </c>
      <c r="R16" s="33">
        <f t="shared" si="1"/>
        <v>0</v>
      </c>
      <c r="S16" s="33">
        <f t="shared" si="2"/>
        <v>1.0909090909090908</v>
      </c>
      <c r="T16" s="33">
        <f t="shared" si="3"/>
        <v>0.25</v>
      </c>
      <c r="U16" s="33">
        <f t="shared" si="7"/>
        <v>0.25</v>
      </c>
      <c r="V16" s="34">
        <f t="shared" si="4"/>
        <v>0.5</v>
      </c>
      <c r="W16" s="35">
        <f t="shared" si="8"/>
        <v>0.4594594594594595</v>
      </c>
      <c r="X16" s="55">
        <v>1.7027027027027026</v>
      </c>
      <c r="Y16" s="56">
        <v>1.5897435897435896</v>
      </c>
      <c r="Z16" s="36">
        <v>0.4933730947647449</v>
      </c>
      <c r="AA16" s="37">
        <v>1.5216962524654833</v>
      </c>
      <c r="AB16" s="38">
        <v>0.8629508196721312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0</v>
      </c>
      <c r="E17" s="30">
        <v>10</v>
      </c>
      <c r="F17" s="30">
        <v>7</v>
      </c>
      <c r="G17" s="30">
        <v>1</v>
      </c>
      <c r="H17" s="30">
        <v>3</v>
      </c>
      <c r="I17" s="54">
        <v>2</v>
      </c>
      <c r="J17" s="26">
        <f t="shared" si="5"/>
        <v>23</v>
      </c>
      <c r="K17" s="30">
        <v>75</v>
      </c>
      <c r="L17" s="54">
        <v>68</v>
      </c>
      <c r="M17" s="29">
        <v>1607</v>
      </c>
      <c r="N17" s="30">
        <v>4866</v>
      </c>
      <c r="O17" s="31">
        <v>3324</v>
      </c>
      <c r="P17" s="32">
        <f t="shared" si="0"/>
        <v>0</v>
      </c>
      <c r="Q17" s="33">
        <f t="shared" si="6"/>
        <v>0</v>
      </c>
      <c r="R17" s="33">
        <f t="shared" si="1"/>
        <v>2</v>
      </c>
      <c r="S17" s="33">
        <f t="shared" si="2"/>
        <v>0.6363636363636364</v>
      </c>
      <c r="T17" s="33">
        <f t="shared" si="3"/>
        <v>0.25</v>
      </c>
      <c r="U17" s="33">
        <f t="shared" si="7"/>
        <v>0.75</v>
      </c>
      <c r="V17" s="34">
        <f t="shared" si="4"/>
        <v>0.5</v>
      </c>
      <c r="W17" s="35">
        <f t="shared" si="8"/>
        <v>0.6216216216216216</v>
      </c>
      <c r="X17" s="55">
        <v>2.027027027027027</v>
      </c>
      <c r="Y17" s="56">
        <v>1.7435897435897436</v>
      </c>
      <c r="Z17" s="36">
        <v>0.5321192052980133</v>
      </c>
      <c r="AA17" s="37">
        <v>1.6187624750499001</v>
      </c>
      <c r="AB17" s="38">
        <v>1.0837952396478643</v>
      </c>
    </row>
    <row r="18" spans="1:28" s="150" customFormat="1" ht="13.5" customHeight="1">
      <c r="A18" s="368">
        <v>4</v>
      </c>
      <c r="B18" s="144" t="s">
        <v>13</v>
      </c>
      <c r="C18" s="85">
        <v>1</v>
      </c>
      <c r="D18" s="86">
        <v>0</v>
      </c>
      <c r="E18" s="86">
        <v>10</v>
      </c>
      <c r="F18" s="86">
        <v>8</v>
      </c>
      <c r="G18" s="86">
        <v>3</v>
      </c>
      <c r="H18" s="86">
        <v>3</v>
      </c>
      <c r="I18" s="87">
        <v>0</v>
      </c>
      <c r="J18" s="218">
        <f t="shared" si="5"/>
        <v>25</v>
      </c>
      <c r="K18" s="86">
        <v>77</v>
      </c>
      <c r="L18" s="68">
        <v>47</v>
      </c>
      <c r="M18" s="85">
        <v>1469</v>
      </c>
      <c r="N18" s="86">
        <v>4610</v>
      </c>
      <c r="O18" s="69">
        <v>3055</v>
      </c>
      <c r="P18" s="88">
        <f t="shared" si="0"/>
        <v>0.3333333333333333</v>
      </c>
      <c r="Q18" s="89">
        <f t="shared" si="6"/>
        <v>0</v>
      </c>
      <c r="R18" s="89">
        <f t="shared" si="1"/>
        <v>2</v>
      </c>
      <c r="S18" s="89">
        <f t="shared" si="2"/>
        <v>0.7272727272727273</v>
      </c>
      <c r="T18" s="89">
        <f t="shared" si="3"/>
        <v>0.75</v>
      </c>
      <c r="U18" s="89">
        <f t="shared" si="7"/>
        <v>0.75</v>
      </c>
      <c r="V18" s="221">
        <f t="shared" si="4"/>
        <v>0</v>
      </c>
      <c r="W18" s="91">
        <f t="shared" si="8"/>
        <v>0.6756756756756757</v>
      </c>
      <c r="X18" s="89">
        <v>2.081081081081081</v>
      </c>
      <c r="Y18" s="71">
        <v>1.2702702702702702</v>
      </c>
      <c r="Z18" s="147">
        <v>0.48690752403049387</v>
      </c>
      <c r="AA18" s="148">
        <v>1.5269956939383902</v>
      </c>
      <c r="AB18" s="59">
        <v>0.9960873818063254</v>
      </c>
    </row>
    <row r="19" spans="1:28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2</v>
      </c>
      <c r="F19" s="79">
        <v>5</v>
      </c>
      <c r="G19" s="79">
        <v>1</v>
      </c>
      <c r="H19" s="79">
        <v>1</v>
      </c>
      <c r="I19" s="80">
        <v>0</v>
      </c>
      <c r="J19" s="26">
        <f t="shared" si="5"/>
        <v>9</v>
      </c>
      <c r="K19" s="79">
        <v>61</v>
      </c>
      <c r="L19" s="54">
        <v>58</v>
      </c>
      <c r="M19" s="78">
        <v>1331</v>
      </c>
      <c r="N19" s="79">
        <v>4330</v>
      </c>
      <c r="O19" s="31">
        <v>3154</v>
      </c>
      <c r="P19" s="32">
        <f t="shared" si="0"/>
        <v>0</v>
      </c>
      <c r="Q19" s="33">
        <f t="shared" si="6"/>
        <v>0</v>
      </c>
      <c r="R19" s="33">
        <f t="shared" si="1"/>
        <v>0.4</v>
      </c>
      <c r="S19" s="33">
        <f t="shared" si="2"/>
        <v>0.45454545454545453</v>
      </c>
      <c r="T19" s="33">
        <f t="shared" si="3"/>
        <v>0.25</v>
      </c>
      <c r="U19" s="33">
        <f t="shared" si="7"/>
        <v>0.25</v>
      </c>
      <c r="V19" s="222">
        <f t="shared" si="4"/>
        <v>0</v>
      </c>
      <c r="W19" s="35">
        <f t="shared" si="8"/>
        <v>0.24324324324324326</v>
      </c>
      <c r="X19" s="33">
        <v>1.6486486486486487</v>
      </c>
      <c r="Y19" s="56">
        <v>1.5675675675675675</v>
      </c>
      <c r="Z19" s="136">
        <v>0.4414593698175788</v>
      </c>
      <c r="AA19" s="137">
        <v>1.4361525704809286</v>
      </c>
      <c r="AB19" s="38">
        <v>1.0273615635179154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13</v>
      </c>
      <c r="F20" s="79">
        <v>8</v>
      </c>
      <c r="G20" s="79">
        <v>0</v>
      </c>
      <c r="H20" s="79">
        <v>2</v>
      </c>
      <c r="I20" s="80">
        <v>2</v>
      </c>
      <c r="J20" s="26">
        <f t="shared" si="5"/>
        <v>25</v>
      </c>
      <c r="K20" s="79">
        <v>56</v>
      </c>
      <c r="L20" s="54">
        <v>40</v>
      </c>
      <c r="M20" s="78">
        <v>1293</v>
      </c>
      <c r="N20" s="79">
        <v>3962</v>
      </c>
      <c r="O20" s="31">
        <v>2837</v>
      </c>
      <c r="P20" s="32">
        <f t="shared" si="0"/>
        <v>0</v>
      </c>
      <c r="Q20" s="33">
        <f t="shared" si="6"/>
        <v>0</v>
      </c>
      <c r="R20" s="33">
        <f t="shared" si="1"/>
        <v>2.6</v>
      </c>
      <c r="S20" s="33">
        <f t="shared" si="2"/>
        <v>0.7272727272727273</v>
      </c>
      <c r="T20" s="33">
        <f t="shared" si="3"/>
        <v>0</v>
      </c>
      <c r="U20" s="33">
        <f t="shared" si="7"/>
        <v>0.5</v>
      </c>
      <c r="V20" s="222">
        <f t="shared" si="4"/>
        <v>0.5</v>
      </c>
      <c r="W20" s="35">
        <f t="shared" si="8"/>
        <v>0.6756756756756757</v>
      </c>
      <c r="X20" s="33">
        <v>1.5135135135135136</v>
      </c>
      <c r="Y20" s="56">
        <v>1.0810810810810811</v>
      </c>
      <c r="Z20" s="136">
        <v>0.4294254400531385</v>
      </c>
      <c r="AA20" s="137">
        <v>1.3123550844650547</v>
      </c>
      <c r="AB20" s="38">
        <v>0.9247066492829205</v>
      </c>
    </row>
    <row r="21" spans="1:28" s="150" customFormat="1" ht="13.5" customHeight="1">
      <c r="A21" s="370"/>
      <c r="B21" s="134" t="s">
        <v>16</v>
      </c>
      <c r="C21" s="78">
        <v>0</v>
      </c>
      <c r="D21" s="79">
        <v>0</v>
      </c>
      <c r="E21" s="79">
        <v>4</v>
      </c>
      <c r="F21" s="79">
        <v>7</v>
      </c>
      <c r="G21" s="79">
        <v>0</v>
      </c>
      <c r="H21" s="79">
        <v>1</v>
      </c>
      <c r="I21" s="80">
        <v>5</v>
      </c>
      <c r="J21" s="26">
        <f t="shared" si="5"/>
        <v>17</v>
      </c>
      <c r="K21" s="79">
        <v>41</v>
      </c>
      <c r="L21" s="54">
        <v>45</v>
      </c>
      <c r="M21" s="78">
        <v>1202</v>
      </c>
      <c r="N21" s="79">
        <v>3641</v>
      </c>
      <c r="O21" s="31">
        <v>2749</v>
      </c>
      <c r="P21" s="32">
        <f t="shared" si="0"/>
        <v>0</v>
      </c>
      <c r="Q21" s="33">
        <f t="shared" si="6"/>
        <v>0</v>
      </c>
      <c r="R21" s="33">
        <f t="shared" si="1"/>
        <v>0.8</v>
      </c>
      <c r="S21" s="33">
        <f t="shared" si="2"/>
        <v>0.6363636363636364</v>
      </c>
      <c r="T21" s="33">
        <f t="shared" si="3"/>
        <v>0</v>
      </c>
      <c r="U21" s="33">
        <f t="shared" si="7"/>
        <v>0.25</v>
      </c>
      <c r="V21" s="222">
        <f t="shared" si="4"/>
        <v>1.25</v>
      </c>
      <c r="W21" s="35">
        <f t="shared" si="8"/>
        <v>0.4594594594594595</v>
      </c>
      <c r="X21" s="33">
        <v>1.1081081081081081</v>
      </c>
      <c r="Y21" s="56">
        <v>1.2162162162162162</v>
      </c>
      <c r="Z21" s="136">
        <v>0.40553306342780027</v>
      </c>
      <c r="AA21" s="137">
        <v>1.215287049399199</v>
      </c>
      <c r="AB21" s="38">
        <v>0.8971932114882507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3</v>
      </c>
      <c r="F22" s="86">
        <v>6</v>
      </c>
      <c r="G22" s="86">
        <v>2</v>
      </c>
      <c r="H22" s="86">
        <v>2</v>
      </c>
      <c r="I22" s="87">
        <v>8</v>
      </c>
      <c r="J22" s="218">
        <f t="shared" si="5"/>
        <v>21</v>
      </c>
      <c r="K22" s="86">
        <v>41</v>
      </c>
      <c r="L22" s="68">
        <v>49</v>
      </c>
      <c r="M22" s="85">
        <v>853</v>
      </c>
      <c r="N22" s="86">
        <v>3812</v>
      </c>
      <c r="O22" s="69">
        <v>2970</v>
      </c>
      <c r="P22" s="88">
        <f t="shared" si="0"/>
        <v>0</v>
      </c>
      <c r="Q22" s="89">
        <f t="shared" si="6"/>
        <v>0</v>
      </c>
      <c r="R22" s="89">
        <f t="shared" si="1"/>
        <v>0.6</v>
      </c>
      <c r="S22" s="89">
        <f t="shared" si="2"/>
        <v>0.5454545454545454</v>
      </c>
      <c r="T22" s="89">
        <f t="shared" si="3"/>
        <v>0.5</v>
      </c>
      <c r="U22" s="89">
        <f t="shared" si="7"/>
        <v>0.5</v>
      </c>
      <c r="V22" s="221">
        <f t="shared" si="4"/>
        <v>2</v>
      </c>
      <c r="W22" s="91">
        <f t="shared" si="8"/>
        <v>0.5675675675675675</v>
      </c>
      <c r="X22" s="89">
        <v>1.1081081081081081</v>
      </c>
      <c r="Y22" s="71">
        <v>1.3243243243243243</v>
      </c>
      <c r="Z22" s="147">
        <v>0.2872053872053872</v>
      </c>
      <c r="AA22" s="148">
        <v>1.2766242464835902</v>
      </c>
      <c r="AB22" s="59">
        <v>0.9680573663624511</v>
      </c>
    </row>
    <row r="23" spans="1:28" s="150" customFormat="1" ht="13.5" customHeight="1">
      <c r="A23" s="369"/>
      <c r="B23" s="134" t="s">
        <v>18</v>
      </c>
      <c r="C23" s="78">
        <v>3</v>
      </c>
      <c r="D23" s="79">
        <v>0</v>
      </c>
      <c r="E23" s="79">
        <v>4</v>
      </c>
      <c r="F23" s="79">
        <v>11</v>
      </c>
      <c r="G23" s="79">
        <v>0</v>
      </c>
      <c r="H23" s="79">
        <v>2</v>
      </c>
      <c r="I23" s="80">
        <v>15</v>
      </c>
      <c r="J23" s="26">
        <f t="shared" si="5"/>
        <v>35</v>
      </c>
      <c r="K23" s="79">
        <v>40</v>
      </c>
      <c r="L23" s="54">
        <v>45</v>
      </c>
      <c r="M23" s="78">
        <v>1576</v>
      </c>
      <c r="N23" s="79">
        <v>4689</v>
      </c>
      <c r="O23" s="31">
        <v>3669</v>
      </c>
      <c r="P23" s="32">
        <f t="shared" si="0"/>
        <v>1</v>
      </c>
      <c r="Q23" s="33">
        <f t="shared" si="6"/>
        <v>0</v>
      </c>
      <c r="R23" s="33">
        <f t="shared" si="1"/>
        <v>0.8</v>
      </c>
      <c r="S23" s="33">
        <f t="shared" si="2"/>
        <v>1</v>
      </c>
      <c r="T23" s="33">
        <f t="shared" si="3"/>
        <v>0</v>
      </c>
      <c r="U23" s="33">
        <f t="shared" si="7"/>
        <v>0.5</v>
      </c>
      <c r="V23" s="34">
        <f t="shared" si="4"/>
        <v>3.75</v>
      </c>
      <c r="W23" s="35">
        <f t="shared" si="8"/>
        <v>0.9459459459459459</v>
      </c>
      <c r="X23" s="33">
        <v>1.0810810810810811</v>
      </c>
      <c r="Y23" s="56">
        <v>1.2162162162162162</v>
      </c>
      <c r="Z23" s="136">
        <v>0.5222001325381047</v>
      </c>
      <c r="AA23" s="137">
        <v>1.5552238805970149</v>
      </c>
      <c r="AB23" s="38">
        <v>1.194724845327255</v>
      </c>
    </row>
    <row r="24" spans="1:28" s="150" customFormat="1" ht="13.5" customHeight="1">
      <c r="A24" s="369"/>
      <c r="B24" s="134" t="s">
        <v>19</v>
      </c>
      <c r="C24" s="78">
        <v>1</v>
      </c>
      <c r="D24" s="79">
        <v>1</v>
      </c>
      <c r="E24" s="79">
        <v>1</v>
      </c>
      <c r="F24" s="79">
        <v>9</v>
      </c>
      <c r="G24" s="79">
        <v>1</v>
      </c>
      <c r="H24" s="79">
        <v>1</v>
      </c>
      <c r="I24" s="80">
        <v>11</v>
      </c>
      <c r="J24" s="26">
        <f t="shared" si="5"/>
        <v>25</v>
      </c>
      <c r="K24" s="79">
        <v>58</v>
      </c>
      <c r="L24" s="54">
        <v>48</v>
      </c>
      <c r="M24" s="78">
        <v>1467</v>
      </c>
      <c r="N24" s="79">
        <v>5063</v>
      </c>
      <c r="O24" s="31">
        <v>3392</v>
      </c>
      <c r="P24" s="32">
        <f t="shared" si="0"/>
        <v>0.3333333333333333</v>
      </c>
      <c r="Q24" s="33">
        <f t="shared" si="6"/>
        <v>0.16666666666666666</v>
      </c>
      <c r="R24" s="33">
        <f t="shared" si="1"/>
        <v>0.2</v>
      </c>
      <c r="S24" s="33">
        <f t="shared" si="2"/>
        <v>0.8181818181818182</v>
      </c>
      <c r="T24" s="33">
        <f t="shared" si="3"/>
        <v>0.25</v>
      </c>
      <c r="U24" s="33">
        <f t="shared" si="7"/>
        <v>0.25</v>
      </c>
      <c r="V24" s="34">
        <f t="shared" si="4"/>
        <v>2.75</v>
      </c>
      <c r="W24" s="35">
        <f t="shared" si="8"/>
        <v>0.6756756756756757</v>
      </c>
      <c r="X24" s="33">
        <v>1.5675675675675675</v>
      </c>
      <c r="Y24" s="56">
        <v>1.2972972972972974</v>
      </c>
      <c r="Z24" s="136">
        <v>0.4864058355437666</v>
      </c>
      <c r="AA24" s="137">
        <v>1.6787135278514589</v>
      </c>
      <c r="AB24" s="38">
        <v>1.1045262129599478</v>
      </c>
    </row>
    <row r="25" spans="1:28" s="150" customFormat="1" ht="13.5" customHeight="1">
      <c r="A25" s="369"/>
      <c r="B25" s="134" t="s">
        <v>20</v>
      </c>
      <c r="C25" s="78">
        <v>2</v>
      </c>
      <c r="D25" s="79">
        <v>0</v>
      </c>
      <c r="E25" s="79">
        <v>3</v>
      </c>
      <c r="F25" s="79">
        <v>7</v>
      </c>
      <c r="G25" s="79">
        <v>0</v>
      </c>
      <c r="H25" s="79">
        <v>1</v>
      </c>
      <c r="I25" s="80">
        <v>9</v>
      </c>
      <c r="J25" s="26">
        <f t="shared" si="5"/>
        <v>22</v>
      </c>
      <c r="K25" s="79">
        <v>44</v>
      </c>
      <c r="L25" s="54">
        <v>62</v>
      </c>
      <c r="M25" s="78">
        <v>1316</v>
      </c>
      <c r="N25" s="79">
        <v>4288</v>
      </c>
      <c r="O25" s="31">
        <v>3348</v>
      </c>
      <c r="P25" s="32">
        <f t="shared" si="0"/>
        <v>0.6666666666666666</v>
      </c>
      <c r="Q25" s="33">
        <f t="shared" si="6"/>
        <v>0</v>
      </c>
      <c r="R25" s="33">
        <f t="shared" si="1"/>
        <v>0.6</v>
      </c>
      <c r="S25" s="33">
        <f t="shared" si="2"/>
        <v>0.6363636363636364</v>
      </c>
      <c r="T25" s="33">
        <f t="shared" si="3"/>
        <v>0</v>
      </c>
      <c r="U25" s="33">
        <f t="shared" si="7"/>
        <v>0.25</v>
      </c>
      <c r="V25" s="34">
        <f t="shared" si="4"/>
        <v>2.25</v>
      </c>
      <c r="W25" s="35">
        <f t="shared" si="8"/>
        <v>0.5945945945945946</v>
      </c>
      <c r="X25" s="33">
        <v>1.1891891891891893</v>
      </c>
      <c r="Y25" s="56">
        <v>1.6756756756756757</v>
      </c>
      <c r="Z25" s="136">
        <v>0.4367739794225025</v>
      </c>
      <c r="AA25" s="137">
        <v>1.4189278623428194</v>
      </c>
      <c r="AB25" s="38">
        <v>1.08984375</v>
      </c>
    </row>
    <row r="26" spans="1:28" s="150" customFormat="1" ht="13.5" customHeight="1">
      <c r="A26" s="370"/>
      <c r="B26" s="139" t="s">
        <v>21</v>
      </c>
      <c r="C26" s="81">
        <v>0</v>
      </c>
      <c r="D26" s="82">
        <v>0</v>
      </c>
      <c r="E26" s="82">
        <v>5</v>
      </c>
      <c r="F26" s="82">
        <v>12</v>
      </c>
      <c r="G26" s="82">
        <v>0</v>
      </c>
      <c r="H26" s="82">
        <v>2</v>
      </c>
      <c r="I26" s="83">
        <v>14</v>
      </c>
      <c r="J26" s="40">
        <f t="shared" si="5"/>
        <v>33</v>
      </c>
      <c r="K26" s="82">
        <v>59</v>
      </c>
      <c r="L26" s="62">
        <v>68</v>
      </c>
      <c r="M26" s="81">
        <v>1609</v>
      </c>
      <c r="N26" s="82">
        <v>5362</v>
      </c>
      <c r="O26" s="45">
        <v>4228</v>
      </c>
      <c r="P26" s="46">
        <f t="shared" si="0"/>
        <v>0</v>
      </c>
      <c r="Q26" s="47">
        <f t="shared" si="6"/>
        <v>0</v>
      </c>
      <c r="R26" s="47">
        <f t="shared" si="1"/>
        <v>1</v>
      </c>
      <c r="S26" s="47">
        <f t="shared" si="2"/>
        <v>1.0909090909090908</v>
      </c>
      <c r="T26" s="47">
        <f t="shared" si="3"/>
        <v>0</v>
      </c>
      <c r="U26" s="47">
        <f t="shared" si="7"/>
        <v>0.5</v>
      </c>
      <c r="V26" s="48">
        <f t="shared" si="4"/>
        <v>3.5</v>
      </c>
      <c r="W26" s="49">
        <f t="shared" si="8"/>
        <v>0.8918918918918919</v>
      </c>
      <c r="X26" s="47">
        <v>1.5945945945945945</v>
      </c>
      <c r="Y26" s="64">
        <v>1.837837837837838</v>
      </c>
      <c r="Z26" s="141">
        <v>0.5334880636604774</v>
      </c>
      <c r="AA26" s="142">
        <v>1.7713908159894285</v>
      </c>
      <c r="AB26" s="52">
        <v>1.3758542141230068</v>
      </c>
    </row>
    <row r="27" spans="1:28" s="150" customFormat="1" ht="13.5" customHeight="1">
      <c r="A27" s="369">
        <v>6</v>
      </c>
      <c r="B27" s="134" t="s">
        <v>22</v>
      </c>
      <c r="C27" s="78">
        <v>0</v>
      </c>
      <c r="D27" s="79">
        <v>2</v>
      </c>
      <c r="E27" s="79">
        <v>1</v>
      </c>
      <c r="F27" s="79">
        <v>4</v>
      </c>
      <c r="G27" s="79">
        <v>1</v>
      </c>
      <c r="H27" s="79">
        <v>0</v>
      </c>
      <c r="I27" s="80">
        <v>20</v>
      </c>
      <c r="J27" s="26">
        <f t="shared" si="5"/>
        <v>28</v>
      </c>
      <c r="K27" s="79">
        <v>61</v>
      </c>
      <c r="L27" s="54">
        <v>72</v>
      </c>
      <c r="M27" s="78">
        <v>1475</v>
      </c>
      <c r="N27" s="79">
        <v>5319</v>
      </c>
      <c r="O27" s="31">
        <v>3815</v>
      </c>
      <c r="P27" s="32">
        <f t="shared" si="0"/>
        <v>0</v>
      </c>
      <c r="Q27" s="33">
        <f t="shared" si="6"/>
        <v>0.3333333333333333</v>
      </c>
      <c r="R27" s="33">
        <f t="shared" si="1"/>
        <v>0.2</v>
      </c>
      <c r="S27" s="33">
        <f t="shared" si="2"/>
        <v>0.36363636363636365</v>
      </c>
      <c r="T27" s="33">
        <f t="shared" si="3"/>
        <v>0.25</v>
      </c>
      <c r="U27" s="33">
        <f t="shared" si="7"/>
        <v>0</v>
      </c>
      <c r="V27" s="222">
        <f t="shared" si="4"/>
        <v>5</v>
      </c>
      <c r="W27" s="35">
        <f t="shared" si="8"/>
        <v>0.7567567567567568</v>
      </c>
      <c r="X27" s="33">
        <v>1.6486486486486487</v>
      </c>
      <c r="Y27" s="56">
        <v>1.945945945945946</v>
      </c>
      <c r="Z27" s="136">
        <v>0.4887342611000663</v>
      </c>
      <c r="AA27" s="137">
        <v>1.7577660277594185</v>
      </c>
      <c r="AB27" s="38">
        <v>1.2418619791666667</v>
      </c>
    </row>
    <row r="28" spans="1:28" s="150" customFormat="1" ht="13.5" customHeight="1">
      <c r="A28" s="369"/>
      <c r="B28" s="134" t="s">
        <v>23</v>
      </c>
      <c r="C28" s="78">
        <v>0</v>
      </c>
      <c r="D28" s="79">
        <v>1</v>
      </c>
      <c r="E28" s="79">
        <v>10</v>
      </c>
      <c r="F28" s="79">
        <v>13</v>
      </c>
      <c r="G28" s="79">
        <v>1</v>
      </c>
      <c r="H28" s="79">
        <v>1</v>
      </c>
      <c r="I28" s="80">
        <v>12</v>
      </c>
      <c r="J28" s="26">
        <f t="shared" si="5"/>
        <v>38</v>
      </c>
      <c r="K28" s="79">
        <v>50</v>
      </c>
      <c r="L28" s="54">
        <v>66</v>
      </c>
      <c r="M28" s="78">
        <v>1499</v>
      </c>
      <c r="N28" s="79">
        <v>4685</v>
      </c>
      <c r="O28" s="31">
        <v>4333</v>
      </c>
      <c r="P28" s="32">
        <f t="shared" si="0"/>
        <v>0</v>
      </c>
      <c r="Q28" s="33">
        <f t="shared" si="6"/>
        <v>0.16666666666666666</v>
      </c>
      <c r="R28" s="33">
        <f t="shared" si="1"/>
        <v>2</v>
      </c>
      <c r="S28" s="33">
        <f t="shared" si="2"/>
        <v>1.1818181818181819</v>
      </c>
      <c r="T28" s="33">
        <f t="shared" si="3"/>
        <v>0.25</v>
      </c>
      <c r="U28" s="33">
        <f t="shared" si="7"/>
        <v>0.25</v>
      </c>
      <c r="V28" s="222">
        <f t="shared" si="4"/>
        <v>3</v>
      </c>
      <c r="W28" s="35">
        <f t="shared" si="8"/>
        <v>1.027027027027027</v>
      </c>
      <c r="X28" s="33">
        <v>1.3513513513513513</v>
      </c>
      <c r="Y28" s="56">
        <v>1.7837837837837838</v>
      </c>
      <c r="Z28" s="136">
        <v>0.4975107865914371</v>
      </c>
      <c r="AA28" s="137">
        <v>1.5502978160158836</v>
      </c>
      <c r="AB28" s="38">
        <v>1.4109410615434712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1</v>
      </c>
      <c r="E29" s="79">
        <v>4</v>
      </c>
      <c r="F29" s="79">
        <v>15</v>
      </c>
      <c r="G29" s="79">
        <v>1</v>
      </c>
      <c r="H29" s="79">
        <v>0</v>
      </c>
      <c r="I29" s="80">
        <v>25</v>
      </c>
      <c r="J29" s="26">
        <f t="shared" si="5"/>
        <v>46</v>
      </c>
      <c r="K29" s="79">
        <v>54</v>
      </c>
      <c r="L29" s="54">
        <v>54</v>
      </c>
      <c r="M29" s="78">
        <v>1506</v>
      </c>
      <c r="N29" s="79">
        <v>5240</v>
      </c>
      <c r="O29" s="31">
        <v>4477</v>
      </c>
      <c r="P29" s="32">
        <f t="shared" si="0"/>
        <v>0</v>
      </c>
      <c r="Q29" s="33">
        <f t="shared" si="6"/>
        <v>0.16666666666666666</v>
      </c>
      <c r="R29" s="33">
        <f t="shared" si="1"/>
        <v>0.8</v>
      </c>
      <c r="S29" s="33">
        <f t="shared" si="2"/>
        <v>1.3636363636363635</v>
      </c>
      <c r="T29" s="33">
        <f t="shared" si="3"/>
        <v>0.25</v>
      </c>
      <c r="U29" s="33">
        <f t="shared" si="7"/>
        <v>0</v>
      </c>
      <c r="V29" s="222">
        <f t="shared" si="4"/>
        <v>6.25</v>
      </c>
      <c r="W29" s="35">
        <f t="shared" si="8"/>
        <v>1.2432432432432432</v>
      </c>
      <c r="X29" s="33">
        <v>1.4594594594594594</v>
      </c>
      <c r="Y29" s="56">
        <v>1.4594594594594594</v>
      </c>
      <c r="Z29" s="136">
        <v>0.4988406757204372</v>
      </c>
      <c r="AA29" s="137">
        <v>1.7362491716368456</v>
      </c>
      <c r="AB29" s="38">
        <v>1.4573567708333333</v>
      </c>
    </row>
    <row r="30" spans="1:28" s="150" customFormat="1" ht="13.5" customHeight="1">
      <c r="A30" s="370"/>
      <c r="B30" s="139" t="s">
        <v>25</v>
      </c>
      <c r="C30" s="81">
        <v>0</v>
      </c>
      <c r="D30" s="82">
        <v>0</v>
      </c>
      <c r="E30" s="82">
        <v>7</v>
      </c>
      <c r="F30" s="82">
        <v>8</v>
      </c>
      <c r="G30" s="82">
        <v>1</v>
      </c>
      <c r="H30" s="82">
        <v>2</v>
      </c>
      <c r="I30" s="83">
        <v>6</v>
      </c>
      <c r="J30" s="40">
        <f t="shared" si="5"/>
        <v>24</v>
      </c>
      <c r="K30" s="82">
        <v>54</v>
      </c>
      <c r="L30" s="62">
        <v>63</v>
      </c>
      <c r="M30" s="81">
        <v>1506</v>
      </c>
      <c r="N30" s="82">
        <v>5249</v>
      </c>
      <c r="O30" s="45">
        <v>4095</v>
      </c>
      <c r="P30" s="46">
        <f t="shared" si="0"/>
        <v>0</v>
      </c>
      <c r="Q30" s="47">
        <f t="shared" si="6"/>
        <v>0</v>
      </c>
      <c r="R30" s="47">
        <f t="shared" si="1"/>
        <v>1.4</v>
      </c>
      <c r="S30" s="47">
        <f t="shared" si="2"/>
        <v>0.7272727272727273</v>
      </c>
      <c r="T30" s="47">
        <f t="shared" si="3"/>
        <v>0.25</v>
      </c>
      <c r="U30" s="47">
        <f t="shared" si="7"/>
        <v>0.5</v>
      </c>
      <c r="V30" s="223">
        <f t="shared" si="4"/>
        <v>1.5</v>
      </c>
      <c r="W30" s="49">
        <f t="shared" si="8"/>
        <v>0.6486486486486487</v>
      </c>
      <c r="X30" s="47">
        <v>1.4594594594594594</v>
      </c>
      <c r="Y30" s="64">
        <v>1.7027027027027026</v>
      </c>
      <c r="Z30" s="141">
        <v>0.4968657208841966</v>
      </c>
      <c r="AA30" s="142">
        <v>1.7375041377027474</v>
      </c>
      <c r="AB30" s="52">
        <v>1.3330078125</v>
      </c>
    </row>
    <row r="31" spans="1:28" s="150" customFormat="1" ht="13.5" customHeight="1">
      <c r="A31" s="368">
        <v>7</v>
      </c>
      <c r="B31" s="144" t="s">
        <v>26</v>
      </c>
      <c r="C31" s="85">
        <v>1</v>
      </c>
      <c r="D31" s="86">
        <v>1</v>
      </c>
      <c r="E31" s="86">
        <v>10</v>
      </c>
      <c r="F31" s="86">
        <v>3</v>
      </c>
      <c r="G31" s="86">
        <v>3</v>
      </c>
      <c r="H31" s="86">
        <v>8</v>
      </c>
      <c r="I31" s="87">
        <v>17</v>
      </c>
      <c r="J31" s="218">
        <f t="shared" si="5"/>
        <v>43</v>
      </c>
      <c r="K31" s="86">
        <v>57</v>
      </c>
      <c r="L31" s="68">
        <v>89</v>
      </c>
      <c r="M31" s="85">
        <v>1498</v>
      </c>
      <c r="N31" s="86">
        <v>5068</v>
      </c>
      <c r="O31" s="69">
        <v>4904</v>
      </c>
      <c r="P31" s="88">
        <f t="shared" si="0"/>
        <v>0.3333333333333333</v>
      </c>
      <c r="Q31" s="89">
        <f t="shared" si="6"/>
        <v>0.16666666666666666</v>
      </c>
      <c r="R31" s="89">
        <f t="shared" si="1"/>
        <v>2</v>
      </c>
      <c r="S31" s="89">
        <f t="shared" si="2"/>
        <v>0.2727272727272727</v>
      </c>
      <c r="T31" s="89">
        <f t="shared" si="3"/>
        <v>0.75</v>
      </c>
      <c r="U31" s="89">
        <f t="shared" si="7"/>
        <v>2</v>
      </c>
      <c r="V31" s="90">
        <f t="shared" si="4"/>
        <v>4.25</v>
      </c>
      <c r="W31" s="91">
        <f t="shared" si="8"/>
        <v>1.162162162162162</v>
      </c>
      <c r="X31" s="89">
        <v>1.5405405405405406</v>
      </c>
      <c r="Y31" s="71">
        <v>2.4054054054054053</v>
      </c>
      <c r="Z31" s="147">
        <v>0.49619079165286517</v>
      </c>
      <c r="AA31" s="148">
        <v>1.682044473946233</v>
      </c>
      <c r="AB31" s="59">
        <v>1.5947967479674796</v>
      </c>
    </row>
    <row r="32" spans="1:28" s="150" customFormat="1" ht="13.5" customHeight="1">
      <c r="A32" s="369"/>
      <c r="B32" s="134" t="s">
        <v>27</v>
      </c>
      <c r="C32" s="78">
        <v>1</v>
      </c>
      <c r="D32" s="79">
        <v>0</v>
      </c>
      <c r="E32" s="79">
        <v>10</v>
      </c>
      <c r="F32" s="79">
        <v>26</v>
      </c>
      <c r="G32" s="79">
        <v>2</v>
      </c>
      <c r="H32" s="79">
        <v>4</v>
      </c>
      <c r="I32" s="80">
        <v>11</v>
      </c>
      <c r="J32" s="26">
        <f t="shared" si="5"/>
        <v>54</v>
      </c>
      <c r="K32" s="79">
        <v>54</v>
      </c>
      <c r="L32" s="54">
        <v>59</v>
      </c>
      <c r="M32" s="78">
        <v>1474</v>
      </c>
      <c r="N32" s="79">
        <v>5353</v>
      </c>
      <c r="O32" s="31">
        <v>4462</v>
      </c>
      <c r="P32" s="32">
        <f t="shared" si="0"/>
        <v>0.3333333333333333</v>
      </c>
      <c r="Q32" s="33">
        <f t="shared" si="6"/>
        <v>0</v>
      </c>
      <c r="R32" s="33">
        <f t="shared" si="1"/>
        <v>2</v>
      </c>
      <c r="S32" s="33">
        <f t="shared" si="2"/>
        <v>2.3636363636363638</v>
      </c>
      <c r="T32" s="33">
        <f t="shared" si="3"/>
        <v>0.5</v>
      </c>
      <c r="U32" s="33">
        <f t="shared" si="7"/>
        <v>1</v>
      </c>
      <c r="V32" s="34">
        <f t="shared" si="4"/>
        <v>2.75</v>
      </c>
      <c r="W32" s="35">
        <f t="shared" si="8"/>
        <v>1.4594594594594594</v>
      </c>
      <c r="X32" s="33">
        <v>1.4594594594594594</v>
      </c>
      <c r="Y32" s="56">
        <v>1.5945945945945945</v>
      </c>
      <c r="Z32" s="136">
        <v>0.4900265957446808</v>
      </c>
      <c r="AA32" s="137">
        <v>1.78552368245497</v>
      </c>
      <c r="AB32" s="38">
        <v>1.4524739583333333</v>
      </c>
    </row>
    <row r="33" spans="1:28" s="150" customFormat="1" ht="13.5" customHeight="1">
      <c r="A33" s="369"/>
      <c r="B33" s="134" t="s">
        <v>28</v>
      </c>
      <c r="C33" s="78">
        <v>1</v>
      </c>
      <c r="D33" s="79">
        <v>0</v>
      </c>
      <c r="E33" s="79">
        <v>4</v>
      </c>
      <c r="F33" s="79">
        <v>14</v>
      </c>
      <c r="G33" s="79">
        <v>0</v>
      </c>
      <c r="H33" s="79">
        <v>6</v>
      </c>
      <c r="I33" s="80">
        <v>11</v>
      </c>
      <c r="J33" s="26">
        <f t="shared" si="5"/>
        <v>36</v>
      </c>
      <c r="K33" s="79">
        <v>47</v>
      </c>
      <c r="L33" s="54">
        <v>70</v>
      </c>
      <c r="M33" s="78">
        <v>1258</v>
      </c>
      <c r="N33" s="79">
        <v>4852</v>
      </c>
      <c r="O33" s="31">
        <v>4469</v>
      </c>
      <c r="P33" s="32">
        <f t="shared" si="0"/>
        <v>0.3333333333333333</v>
      </c>
      <c r="Q33" s="33">
        <f t="shared" si="6"/>
        <v>0</v>
      </c>
      <c r="R33" s="33">
        <f t="shared" si="1"/>
        <v>0.8</v>
      </c>
      <c r="S33" s="33">
        <f t="shared" si="2"/>
        <v>1.2727272727272727</v>
      </c>
      <c r="T33" s="33">
        <f t="shared" si="3"/>
        <v>0</v>
      </c>
      <c r="U33" s="33">
        <f t="shared" si="7"/>
        <v>1.5</v>
      </c>
      <c r="V33" s="34">
        <f t="shared" si="4"/>
        <v>2.75</v>
      </c>
      <c r="W33" s="35">
        <f t="shared" si="8"/>
        <v>0.972972972972973</v>
      </c>
      <c r="X33" s="33">
        <v>1.2702702702702702</v>
      </c>
      <c r="Y33" s="56">
        <v>1.8918918918918919</v>
      </c>
      <c r="Z33" s="136">
        <v>0.4165562913907285</v>
      </c>
      <c r="AA33" s="137">
        <v>1.6119601328903654</v>
      </c>
      <c r="AB33" s="38">
        <v>1.4533333333333334</v>
      </c>
    </row>
    <row r="34" spans="1:28" s="150" customFormat="1" ht="13.5" customHeight="1">
      <c r="A34" s="370"/>
      <c r="B34" s="139" t="s">
        <v>29</v>
      </c>
      <c r="C34" s="81">
        <v>0</v>
      </c>
      <c r="D34" s="82">
        <v>0</v>
      </c>
      <c r="E34" s="82">
        <v>4</v>
      </c>
      <c r="F34" s="82">
        <v>8</v>
      </c>
      <c r="G34" s="82">
        <v>1</v>
      </c>
      <c r="H34" s="82">
        <v>8</v>
      </c>
      <c r="I34" s="83">
        <v>6</v>
      </c>
      <c r="J34" s="40">
        <f t="shared" si="5"/>
        <v>27</v>
      </c>
      <c r="K34" s="82">
        <v>48</v>
      </c>
      <c r="L34" s="62">
        <v>74</v>
      </c>
      <c r="M34" s="81">
        <v>1269</v>
      </c>
      <c r="N34" s="82">
        <v>4883</v>
      </c>
      <c r="O34" s="45">
        <v>5019</v>
      </c>
      <c r="P34" s="46">
        <f t="shared" si="0"/>
        <v>0</v>
      </c>
      <c r="Q34" s="47">
        <f t="shared" si="6"/>
        <v>0</v>
      </c>
      <c r="R34" s="47">
        <f t="shared" si="1"/>
        <v>0.8</v>
      </c>
      <c r="S34" s="47">
        <f t="shared" si="2"/>
        <v>0.7272727272727273</v>
      </c>
      <c r="T34" s="47">
        <f t="shared" si="3"/>
        <v>0.25</v>
      </c>
      <c r="U34" s="47">
        <f t="shared" si="7"/>
        <v>2</v>
      </c>
      <c r="V34" s="48">
        <f t="shared" si="4"/>
        <v>1.5</v>
      </c>
      <c r="W34" s="49">
        <f t="shared" si="8"/>
        <v>0.7297297297297297</v>
      </c>
      <c r="X34" s="47">
        <v>1.2972972972972974</v>
      </c>
      <c r="Y34" s="64">
        <v>2</v>
      </c>
      <c r="Z34" s="141">
        <v>0.42061650646337423</v>
      </c>
      <c r="AA34" s="142">
        <v>1.6201061712010618</v>
      </c>
      <c r="AB34" s="52">
        <v>1.6321951219512194</v>
      </c>
    </row>
    <row r="35" spans="1:28" s="150" customFormat="1" ht="13.5" customHeight="1">
      <c r="A35" s="368">
        <v>8</v>
      </c>
      <c r="B35" s="144" t="s">
        <v>30</v>
      </c>
      <c r="C35" s="85">
        <v>0</v>
      </c>
      <c r="D35" s="86">
        <v>1</v>
      </c>
      <c r="E35" s="86">
        <v>6</v>
      </c>
      <c r="F35" s="86">
        <v>14</v>
      </c>
      <c r="G35" s="86">
        <v>1</v>
      </c>
      <c r="H35" s="86">
        <v>8</v>
      </c>
      <c r="I35" s="87">
        <v>3</v>
      </c>
      <c r="J35" s="218">
        <f t="shared" si="5"/>
        <v>33</v>
      </c>
      <c r="K35" s="86">
        <v>34</v>
      </c>
      <c r="L35" s="68">
        <v>82</v>
      </c>
      <c r="M35" s="85">
        <v>1228</v>
      </c>
      <c r="N35" s="86">
        <v>4764</v>
      </c>
      <c r="O35" s="69">
        <v>4372</v>
      </c>
      <c r="P35" s="88">
        <f t="shared" si="0"/>
        <v>0</v>
      </c>
      <c r="Q35" s="89">
        <f t="shared" si="6"/>
        <v>0.16666666666666666</v>
      </c>
      <c r="R35" s="89">
        <f t="shared" si="1"/>
        <v>1.2</v>
      </c>
      <c r="S35" s="89">
        <f t="shared" si="2"/>
        <v>1.2727272727272727</v>
      </c>
      <c r="T35" s="89">
        <f t="shared" si="3"/>
        <v>0.25</v>
      </c>
      <c r="U35" s="89">
        <f t="shared" si="7"/>
        <v>2</v>
      </c>
      <c r="V35" s="90">
        <f t="shared" si="4"/>
        <v>0.75</v>
      </c>
      <c r="W35" s="91">
        <f t="shared" si="8"/>
        <v>0.8918918918918919</v>
      </c>
      <c r="X35" s="89">
        <v>0.918918918918919</v>
      </c>
      <c r="Y35" s="71">
        <v>2.2162162162162162</v>
      </c>
      <c r="Z35" s="147">
        <v>0.4062189877605028</v>
      </c>
      <c r="AA35" s="148">
        <v>1.5843032923179248</v>
      </c>
      <c r="AB35" s="59">
        <v>1.4227139602993817</v>
      </c>
    </row>
    <row r="36" spans="1:28" s="150" customFormat="1" ht="13.5" customHeight="1">
      <c r="A36" s="369">
        <v>8</v>
      </c>
      <c r="B36" s="134" t="s">
        <v>31</v>
      </c>
      <c r="C36" s="78">
        <v>0</v>
      </c>
      <c r="D36" s="79">
        <v>1</v>
      </c>
      <c r="E36" s="79">
        <v>1</v>
      </c>
      <c r="F36" s="79">
        <v>12</v>
      </c>
      <c r="G36" s="79">
        <v>1</v>
      </c>
      <c r="H36" s="79">
        <v>4</v>
      </c>
      <c r="I36" s="80">
        <v>5</v>
      </c>
      <c r="J36" s="26">
        <f t="shared" si="5"/>
        <v>24</v>
      </c>
      <c r="K36" s="79">
        <v>39</v>
      </c>
      <c r="L36" s="54">
        <v>68</v>
      </c>
      <c r="M36" s="78">
        <v>953</v>
      </c>
      <c r="N36" s="79">
        <v>4227</v>
      </c>
      <c r="O36" s="31">
        <v>3792</v>
      </c>
      <c r="P36" s="32">
        <f t="shared" si="0"/>
        <v>0</v>
      </c>
      <c r="Q36" s="33">
        <f t="shared" si="6"/>
        <v>0.16666666666666666</v>
      </c>
      <c r="R36" s="33">
        <f t="shared" si="1"/>
        <v>0.2</v>
      </c>
      <c r="S36" s="33">
        <f t="shared" si="2"/>
        <v>1.0909090909090908</v>
      </c>
      <c r="T36" s="33">
        <f t="shared" si="3"/>
        <v>0.25</v>
      </c>
      <c r="U36" s="33">
        <f t="shared" si="7"/>
        <v>1</v>
      </c>
      <c r="V36" s="222">
        <f t="shared" si="4"/>
        <v>1.25</v>
      </c>
      <c r="W36" s="35">
        <f t="shared" si="8"/>
        <v>0.6486486486486487</v>
      </c>
      <c r="X36" s="33">
        <v>1.054054054054054</v>
      </c>
      <c r="Y36" s="56">
        <v>1.837837837837838</v>
      </c>
      <c r="Z36" s="136">
        <v>0.34641948382406396</v>
      </c>
      <c r="AA36" s="137">
        <v>1.4461170030790285</v>
      </c>
      <c r="AB36" s="38">
        <v>1.2445027896291434</v>
      </c>
    </row>
    <row r="37" spans="1:28" s="150" customFormat="1" ht="13.5" customHeight="1">
      <c r="A37" s="369"/>
      <c r="B37" s="134" t="s">
        <v>32</v>
      </c>
      <c r="C37" s="78">
        <v>0</v>
      </c>
      <c r="D37" s="79">
        <v>1</v>
      </c>
      <c r="E37" s="79">
        <v>0</v>
      </c>
      <c r="F37" s="79">
        <v>8</v>
      </c>
      <c r="G37" s="79">
        <v>1</v>
      </c>
      <c r="H37" s="79">
        <v>10</v>
      </c>
      <c r="I37" s="80">
        <v>4</v>
      </c>
      <c r="J37" s="26">
        <f t="shared" si="5"/>
        <v>24</v>
      </c>
      <c r="K37" s="79">
        <v>30</v>
      </c>
      <c r="L37" s="54">
        <v>62</v>
      </c>
      <c r="M37" s="78">
        <v>832</v>
      </c>
      <c r="N37" s="79">
        <v>3424</v>
      </c>
      <c r="O37" s="31">
        <v>3775</v>
      </c>
      <c r="P37" s="32">
        <f aca="true" t="shared" si="9" ref="P37:P56">C37/3</f>
        <v>0</v>
      </c>
      <c r="Q37" s="33">
        <f t="shared" si="6"/>
        <v>0.16666666666666666</v>
      </c>
      <c r="R37" s="33">
        <f aca="true" t="shared" si="10" ref="R37:R56">E37/5</f>
        <v>0</v>
      </c>
      <c r="S37" s="33">
        <f aca="true" t="shared" si="11" ref="S37:S56">F37/11</f>
        <v>0.7272727272727273</v>
      </c>
      <c r="T37" s="33">
        <f aca="true" t="shared" si="12" ref="T37:T56">G37/4</f>
        <v>0.25</v>
      </c>
      <c r="U37" s="33">
        <f t="shared" si="7"/>
        <v>2.5</v>
      </c>
      <c r="V37" s="222">
        <f aca="true" t="shared" si="13" ref="V37:V56">I37/4</f>
        <v>1</v>
      </c>
      <c r="W37" s="35">
        <f t="shared" si="8"/>
        <v>0.6486486486486487</v>
      </c>
      <c r="X37" s="33">
        <v>0.8108108108108109</v>
      </c>
      <c r="Y37" s="56">
        <v>1.6756756756756757</v>
      </c>
      <c r="Z37" s="136">
        <v>0.289190128606187</v>
      </c>
      <c r="AA37" s="137">
        <v>1.1750171585449554</v>
      </c>
      <c r="AB37" s="38">
        <v>1.238923531342304</v>
      </c>
    </row>
    <row r="38" spans="1:28" s="150" customFormat="1" ht="13.5" customHeight="1">
      <c r="A38" s="369"/>
      <c r="B38" s="134" t="s">
        <v>33</v>
      </c>
      <c r="C38" s="78">
        <v>0</v>
      </c>
      <c r="D38" s="79">
        <v>0</v>
      </c>
      <c r="E38" s="79">
        <v>2</v>
      </c>
      <c r="F38" s="79">
        <v>6</v>
      </c>
      <c r="G38" s="79">
        <v>0</v>
      </c>
      <c r="H38" s="79">
        <v>5</v>
      </c>
      <c r="I38" s="80">
        <v>7</v>
      </c>
      <c r="J38" s="26">
        <f t="shared" si="5"/>
        <v>20</v>
      </c>
      <c r="K38" s="79">
        <v>24</v>
      </c>
      <c r="L38" s="54">
        <v>74</v>
      </c>
      <c r="M38" s="78">
        <v>1026</v>
      </c>
      <c r="N38" s="79">
        <v>3319</v>
      </c>
      <c r="O38" s="31">
        <v>3640</v>
      </c>
      <c r="P38" s="32">
        <f t="shared" si="9"/>
        <v>0</v>
      </c>
      <c r="Q38" s="33">
        <f t="shared" si="6"/>
        <v>0</v>
      </c>
      <c r="R38" s="33">
        <f t="shared" si="10"/>
        <v>0.4</v>
      </c>
      <c r="S38" s="33">
        <f t="shared" si="11"/>
        <v>0.5454545454545454</v>
      </c>
      <c r="T38" s="33">
        <f t="shared" si="12"/>
        <v>0</v>
      </c>
      <c r="U38" s="33">
        <f t="shared" si="7"/>
        <v>1.25</v>
      </c>
      <c r="V38" s="222">
        <f t="shared" si="13"/>
        <v>1.75</v>
      </c>
      <c r="W38" s="35">
        <f t="shared" si="8"/>
        <v>0.5405405405405406</v>
      </c>
      <c r="X38" s="33">
        <v>0.6486486486486487</v>
      </c>
      <c r="Y38" s="56">
        <v>2</v>
      </c>
      <c r="Z38" s="136">
        <v>0.3436034829202947</v>
      </c>
      <c r="AA38" s="137">
        <v>1.1115204286671132</v>
      </c>
      <c r="AB38" s="38">
        <v>1.1864406779661016</v>
      </c>
    </row>
    <row r="39" spans="1:28" s="150" customFormat="1" ht="13.5" customHeight="1">
      <c r="A39" s="370"/>
      <c r="B39" s="139" t="s">
        <v>34</v>
      </c>
      <c r="C39" s="81">
        <v>0</v>
      </c>
      <c r="D39" s="82">
        <v>0</v>
      </c>
      <c r="E39" s="82">
        <v>0</v>
      </c>
      <c r="F39" s="82">
        <v>8</v>
      </c>
      <c r="G39" s="82">
        <v>0</v>
      </c>
      <c r="H39" s="82">
        <v>3</v>
      </c>
      <c r="I39" s="83">
        <v>3</v>
      </c>
      <c r="J39" s="40">
        <f t="shared" si="5"/>
        <v>14</v>
      </c>
      <c r="K39" s="82">
        <v>20</v>
      </c>
      <c r="L39" s="62">
        <v>69</v>
      </c>
      <c r="M39" s="81">
        <v>860</v>
      </c>
      <c r="N39" s="82">
        <v>3080</v>
      </c>
      <c r="O39" s="45">
        <v>3342</v>
      </c>
      <c r="P39" s="46">
        <f t="shared" si="9"/>
        <v>0</v>
      </c>
      <c r="Q39" s="47">
        <f t="shared" si="6"/>
        <v>0</v>
      </c>
      <c r="R39" s="47">
        <f t="shared" si="10"/>
        <v>0</v>
      </c>
      <c r="S39" s="47">
        <f t="shared" si="11"/>
        <v>0.7272727272727273</v>
      </c>
      <c r="T39" s="47">
        <f t="shared" si="12"/>
        <v>0</v>
      </c>
      <c r="U39" s="47">
        <f t="shared" si="7"/>
        <v>0.75</v>
      </c>
      <c r="V39" s="223">
        <f t="shared" si="13"/>
        <v>0.75</v>
      </c>
      <c r="W39" s="49">
        <f t="shared" si="8"/>
        <v>0.3783783783783784</v>
      </c>
      <c r="X39" s="47">
        <v>0.5405405405405406</v>
      </c>
      <c r="Y39" s="64">
        <v>1.864864864864865</v>
      </c>
      <c r="Z39" s="141">
        <v>0.2862849533954727</v>
      </c>
      <c r="AA39" s="142">
        <v>1.0263245584805065</v>
      </c>
      <c r="AB39" s="52">
        <v>1.0882448713774016</v>
      </c>
    </row>
    <row r="40" spans="1:28" s="150" customFormat="1" ht="13.5" customHeight="1">
      <c r="A40" s="368">
        <v>9</v>
      </c>
      <c r="B40" s="144" t="s">
        <v>35</v>
      </c>
      <c r="C40" s="85">
        <v>1</v>
      </c>
      <c r="D40" s="86">
        <v>1</v>
      </c>
      <c r="E40" s="86">
        <v>1</v>
      </c>
      <c r="F40" s="86">
        <v>5</v>
      </c>
      <c r="G40" s="86">
        <v>1</v>
      </c>
      <c r="H40" s="86">
        <v>14</v>
      </c>
      <c r="I40" s="87">
        <v>3</v>
      </c>
      <c r="J40" s="218">
        <f t="shared" si="5"/>
        <v>26</v>
      </c>
      <c r="K40" s="86">
        <v>30</v>
      </c>
      <c r="L40" s="68">
        <v>53</v>
      </c>
      <c r="M40" s="85">
        <v>858</v>
      </c>
      <c r="N40" s="86">
        <v>2688</v>
      </c>
      <c r="O40" s="69">
        <v>3250</v>
      </c>
      <c r="P40" s="88">
        <f t="shared" si="9"/>
        <v>0.3333333333333333</v>
      </c>
      <c r="Q40" s="89">
        <f t="shared" si="6"/>
        <v>0.16666666666666666</v>
      </c>
      <c r="R40" s="89">
        <f t="shared" si="10"/>
        <v>0.2</v>
      </c>
      <c r="S40" s="89">
        <f t="shared" si="11"/>
        <v>0.45454545454545453</v>
      </c>
      <c r="T40" s="89">
        <f t="shared" si="12"/>
        <v>0.25</v>
      </c>
      <c r="U40" s="89">
        <f t="shared" si="7"/>
        <v>3.5</v>
      </c>
      <c r="V40" s="90">
        <f t="shared" si="13"/>
        <v>0.75</v>
      </c>
      <c r="W40" s="91">
        <f t="shared" si="8"/>
        <v>0.7027027027027027</v>
      </c>
      <c r="X40" s="89">
        <v>0.8108108108108109</v>
      </c>
      <c r="Y40" s="71">
        <v>1.4324324324324325</v>
      </c>
      <c r="Z40" s="147">
        <v>0.28448275862068967</v>
      </c>
      <c r="AA40" s="148">
        <v>0.8918380889183809</v>
      </c>
      <c r="AB40" s="59">
        <v>1.0582872028655161</v>
      </c>
    </row>
    <row r="41" spans="1:28" s="150" customFormat="1" ht="13.5" customHeight="1">
      <c r="A41" s="369"/>
      <c r="B41" s="134" t="s">
        <v>36</v>
      </c>
      <c r="C41" s="78">
        <v>1</v>
      </c>
      <c r="D41" s="79">
        <v>0</v>
      </c>
      <c r="E41" s="79">
        <v>1</v>
      </c>
      <c r="F41" s="79">
        <v>3</v>
      </c>
      <c r="G41" s="79">
        <v>0</v>
      </c>
      <c r="H41" s="79">
        <v>9</v>
      </c>
      <c r="I41" s="80">
        <v>4</v>
      </c>
      <c r="J41" s="26">
        <f t="shared" si="5"/>
        <v>18</v>
      </c>
      <c r="K41" s="79">
        <v>21</v>
      </c>
      <c r="L41" s="54">
        <v>71</v>
      </c>
      <c r="M41" s="78">
        <v>959</v>
      </c>
      <c r="N41" s="79">
        <v>2944</v>
      </c>
      <c r="O41" s="31">
        <v>3439</v>
      </c>
      <c r="P41" s="32">
        <f t="shared" si="9"/>
        <v>0.3333333333333333</v>
      </c>
      <c r="Q41" s="33">
        <f t="shared" si="6"/>
        <v>0</v>
      </c>
      <c r="R41" s="33">
        <f t="shared" si="10"/>
        <v>0.2</v>
      </c>
      <c r="S41" s="33">
        <f t="shared" si="11"/>
        <v>0.2727272727272727</v>
      </c>
      <c r="T41" s="33">
        <f t="shared" si="12"/>
        <v>0</v>
      </c>
      <c r="U41" s="33">
        <f t="shared" si="7"/>
        <v>2.25</v>
      </c>
      <c r="V41" s="34">
        <f t="shared" si="13"/>
        <v>1</v>
      </c>
      <c r="W41" s="35">
        <f t="shared" si="8"/>
        <v>0.4864864864864865</v>
      </c>
      <c r="X41" s="33">
        <v>0.5675675675675675</v>
      </c>
      <c r="Y41" s="56">
        <v>1.9189189189189189</v>
      </c>
      <c r="Z41" s="136">
        <v>0.32009345794392524</v>
      </c>
      <c r="AA41" s="137">
        <v>0.9826435246995995</v>
      </c>
      <c r="AB41" s="38">
        <v>1.1212911640039127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0</v>
      </c>
      <c r="E42" s="79">
        <v>0</v>
      </c>
      <c r="F42" s="79">
        <v>5</v>
      </c>
      <c r="G42" s="79">
        <v>1</v>
      </c>
      <c r="H42" s="79">
        <v>17</v>
      </c>
      <c r="I42" s="80">
        <v>0</v>
      </c>
      <c r="J42" s="26">
        <f t="shared" si="5"/>
        <v>23</v>
      </c>
      <c r="K42" s="79">
        <v>21</v>
      </c>
      <c r="L42" s="54">
        <v>47</v>
      </c>
      <c r="M42" s="78">
        <v>784</v>
      </c>
      <c r="N42" s="79">
        <v>2332</v>
      </c>
      <c r="O42" s="31">
        <v>2980</v>
      </c>
      <c r="P42" s="32">
        <f t="shared" si="9"/>
        <v>0</v>
      </c>
      <c r="Q42" s="33">
        <f t="shared" si="6"/>
        <v>0</v>
      </c>
      <c r="R42" s="33">
        <f t="shared" si="10"/>
        <v>0</v>
      </c>
      <c r="S42" s="33">
        <f t="shared" si="11"/>
        <v>0.45454545454545453</v>
      </c>
      <c r="T42" s="33">
        <f t="shared" si="12"/>
        <v>0.25</v>
      </c>
      <c r="U42" s="33">
        <f t="shared" si="7"/>
        <v>4.25</v>
      </c>
      <c r="V42" s="34">
        <f t="shared" si="13"/>
        <v>0</v>
      </c>
      <c r="W42" s="35">
        <f t="shared" si="8"/>
        <v>0.6216216216216216</v>
      </c>
      <c r="X42" s="33">
        <v>0.5675675675675675</v>
      </c>
      <c r="Y42" s="56">
        <v>1.2702702702702702</v>
      </c>
      <c r="Z42" s="136">
        <v>0.26194453725359174</v>
      </c>
      <c r="AA42" s="137">
        <v>0.7765567765567766</v>
      </c>
      <c r="AB42" s="38">
        <v>0.9703679583197655</v>
      </c>
    </row>
    <row r="43" spans="1:28" s="150" customFormat="1" ht="13.5" customHeight="1">
      <c r="A43" s="370"/>
      <c r="B43" s="139" t="s">
        <v>38</v>
      </c>
      <c r="C43" s="81">
        <v>0</v>
      </c>
      <c r="D43" s="82">
        <v>0</v>
      </c>
      <c r="E43" s="82">
        <v>0</v>
      </c>
      <c r="F43" s="82">
        <v>2</v>
      </c>
      <c r="G43" s="82">
        <v>0</v>
      </c>
      <c r="H43" s="82">
        <v>3</v>
      </c>
      <c r="I43" s="83">
        <v>2</v>
      </c>
      <c r="J43" s="40">
        <f t="shared" si="5"/>
        <v>7</v>
      </c>
      <c r="K43" s="82">
        <v>26</v>
      </c>
      <c r="L43" s="62">
        <v>60</v>
      </c>
      <c r="M43" s="81">
        <v>826</v>
      </c>
      <c r="N43" s="82">
        <v>3164</v>
      </c>
      <c r="O43" s="45">
        <v>3714</v>
      </c>
      <c r="P43" s="46">
        <f t="shared" si="9"/>
        <v>0</v>
      </c>
      <c r="Q43" s="47">
        <f t="shared" si="6"/>
        <v>0</v>
      </c>
      <c r="R43" s="47">
        <f t="shared" si="10"/>
        <v>0</v>
      </c>
      <c r="S43" s="47">
        <f t="shared" si="11"/>
        <v>0.18181818181818182</v>
      </c>
      <c r="T43" s="47">
        <f t="shared" si="12"/>
        <v>0</v>
      </c>
      <c r="U43" s="47">
        <f t="shared" si="7"/>
        <v>0.75</v>
      </c>
      <c r="V43" s="48">
        <f t="shared" si="13"/>
        <v>0.5</v>
      </c>
      <c r="W43" s="49">
        <f t="shared" si="8"/>
        <v>0.1891891891891892</v>
      </c>
      <c r="X43" s="47">
        <v>0.7027027027027027</v>
      </c>
      <c r="Y43" s="64">
        <v>1.6216216216216217</v>
      </c>
      <c r="Z43" s="141">
        <v>0.27405441274054415</v>
      </c>
      <c r="AA43" s="142">
        <v>1.047335319430652</v>
      </c>
      <c r="AB43" s="52">
        <v>1.2081977878985035</v>
      </c>
    </row>
    <row r="44" spans="1:28" s="150" customFormat="1" ht="13.5" customHeight="1">
      <c r="A44" s="368">
        <v>10</v>
      </c>
      <c r="B44" s="144" t="s">
        <v>39</v>
      </c>
      <c r="C44" s="85">
        <v>1</v>
      </c>
      <c r="D44" s="86">
        <v>0</v>
      </c>
      <c r="E44" s="86">
        <v>0</v>
      </c>
      <c r="F44" s="86">
        <v>1</v>
      </c>
      <c r="G44" s="86">
        <v>0</v>
      </c>
      <c r="H44" s="86">
        <v>14</v>
      </c>
      <c r="I44" s="87">
        <v>1</v>
      </c>
      <c r="J44" s="218">
        <f t="shared" si="5"/>
        <v>17</v>
      </c>
      <c r="K44" s="86">
        <v>14</v>
      </c>
      <c r="L44" s="68">
        <v>66</v>
      </c>
      <c r="M44" s="85">
        <v>929</v>
      </c>
      <c r="N44" s="86">
        <v>3017</v>
      </c>
      <c r="O44" s="69">
        <v>3389</v>
      </c>
      <c r="P44" s="88">
        <f t="shared" si="9"/>
        <v>0.3333333333333333</v>
      </c>
      <c r="Q44" s="89">
        <f t="shared" si="6"/>
        <v>0</v>
      </c>
      <c r="R44" s="89">
        <f t="shared" si="10"/>
        <v>0</v>
      </c>
      <c r="S44" s="89">
        <f t="shared" si="11"/>
        <v>0.09090909090909091</v>
      </c>
      <c r="T44" s="89">
        <f t="shared" si="12"/>
        <v>0</v>
      </c>
      <c r="U44" s="89">
        <f t="shared" si="7"/>
        <v>3.5</v>
      </c>
      <c r="V44" s="90">
        <f t="shared" si="13"/>
        <v>0.25</v>
      </c>
      <c r="W44" s="91">
        <f t="shared" si="8"/>
        <v>0.4594594594594595</v>
      </c>
      <c r="X44" s="89">
        <v>0.3783783783783784</v>
      </c>
      <c r="Y44" s="71">
        <v>1.7837837837837838</v>
      </c>
      <c r="Z44" s="147">
        <v>0.3103909121282994</v>
      </c>
      <c r="AA44" s="148">
        <v>1.0080187103240896</v>
      </c>
      <c r="AB44" s="59">
        <v>1.1042684913652656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3</v>
      </c>
      <c r="G45" s="79">
        <v>0</v>
      </c>
      <c r="H45" s="79">
        <v>8</v>
      </c>
      <c r="I45" s="80">
        <v>2</v>
      </c>
      <c r="J45" s="26">
        <f t="shared" si="5"/>
        <v>13</v>
      </c>
      <c r="K45" s="79">
        <v>17</v>
      </c>
      <c r="L45" s="54">
        <v>38</v>
      </c>
      <c r="M45" s="78">
        <v>836</v>
      </c>
      <c r="N45" s="79">
        <v>2640</v>
      </c>
      <c r="O45" s="31">
        <v>3212</v>
      </c>
      <c r="P45" s="32">
        <f t="shared" si="9"/>
        <v>0</v>
      </c>
      <c r="Q45" s="33">
        <f t="shared" si="6"/>
        <v>0</v>
      </c>
      <c r="R45" s="33">
        <f t="shared" si="10"/>
        <v>0</v>
      </c>
      <c r="S45" s="33">
        <f t="shared" si="11"/>
        <v>0.2727272727272727</v>
      </c>
      <c r="T45" s="33">
        <f t="shared" si="12"/>
        <v>0</v>
      </c>
      <c r="U45" s="33">
        <f t="shared" si="7"/>
        <v>2</v>
      </c>
      <c r="V45" s="222">
        <f t="shared" si="13"/>
        <v>0.5</v>
      </c>
      <c r="W45" s="35">
        <f t="shared" si="8"/>
        <v>0.35135135135135137</v>
      </c>
      <c r="X45" s="33">
        <v>0.4594594594594595</v>
      </c>
      <c r="Y45" s="56">
        <v>1.027027027027027</v>
      </c>
      <c r="Z45" s="136">
        <v>0.2779255319148936</v>
      </c>
      <c r="AA45" s="137">
        <v>0.8764940239043825</v>
      </c>
      <c r="AB45" s="38">
        <v>1.0452326716563618</v>
      </c>
    </row>
    <row r="46" spans="1:28" s="150" customFormat="1" ht="13.5" customHeight="1">
      <c r="A46" s="369"/>
      <c r="B46" s="134" t="s">
        <v>41</v>
      </c>
      <c r="C46" s="78">
        <v>0</v>
      </c>
      <c r="D46" s="79">
        <v>0</v>
      </c>
      <c r="E46" s="79">
        <v>1</v>
      </c>
      <c r="F46" s="79">
        <v>1</v>
      </c>
      <c r="G46" s="79">
        <v>0</v>
      </c>
      <c r="H46" s="79">
        <v>1</v>
      </c>
      <c r="I46" s="80">
        <v>2</v>
      </c>
      <c r="J46" s="26">
        <f t="shared" si="5"/>
        <v>5</v>
      </c>
      <c r="K46" s="79">
        <v>23</v>
      </c>
      <c r="L46" s="54">
        <v>68</v>
      </c>
      <c r="M46" s="78">
        <v>903</v>
      </c>
      <c r="N46" s="79">
        <v>3488</v>
      </c>
      <c r="O46" s="31">
        <v>3795</v>
      </c>
      <c r="P46" s="32">
        <f t="shared" si="9"/>
        <v>0</v>
      </c>
      <c r="Q46" s="33">
        <f t="shared" si="6"/>
        <v>0</v>
      </c>
      <c r="R46" s="33">
        <f t="shared" si="10"/>
        <v>0.2</v>
      </c>
      <c r="S46" s="33">
        <f t="shared" si="11"/>
        <v>0.09090909090909091</v>
      </c>
      <c r="T46" s="33">
        <f t="shared" si="12"/>
        <v>0</v>
      </c>
      <c r="U46" s="33">
        <f t="shared" si="7"/>
        <v>0.25</v>
      </c>
      <c r="V46" s="222">
        <f t="shared" si="13"/>
        <v>0.5</v>
      </c>
      <c r="W46" s="35">
        <f t="shared" si="8"/>
        <v>0.13513513513513514</v>
      </c>
      <c r="X46" s="33">
        <v>0.6216216216216216</v>
      </c>
      <c r="Y46" s="56">
        <v>1.837837837837838</v>
      </c>
      <c r="Z46" s="136">
        <v>0.3001994680851064</v>
      </c>
      <c r="AA46" s="137">
        <v>1.156498673740053</v>
      </c>
      <c r="AB46" s="38">
        <v>1.234547820429408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4</v>
      </c>
      <c r="G47" s="82">
        <v>0</v>
      </c>
      <c r="H47" s="82">
        <v>3</v>
      </c>
      <c r="I47" s="83">
        <v>1</v>
      </c>
      <c r="J47" s="40">
        <f t="shared" si="5"/>
        <v>8</v>
      </c>
      <c r="K47" s="82">
        <v>18</v>
      </c>
      <c r="L47" s="62">
        <v>53</v>
      </c>
      <c r="M47" s="81">
        <v>795</v>
      </c>
      <c r="N47" s="82">
        <v>2921</v>
      </c>
      <c r="O47" s="45">
        <v>3559</v>
      </c>
      <c r="P47" s="46">
        <f t="shared" si="9"/>
        <v>0</v>
      </c>
      <c r="Q47" s="47">
        <f t="shared" si="6"/>
        <v>0</v>
      </c>
      <c r="R47" s="47">
        <f t="shared" si="10"/>
        <v>0</v>
      </c>
      <c r="S47" s="47">
        <f t="shared" si="11"/>
        <v>0.36363636363636365</v>
      </c>
      <c r="T47" s="47">
        <f t="shared" si="12"/>
        <v>0</v>
      </c>
      <c r="U47" s="47">
        <f t="shared" si="7"/>
        <v>0.75</v>
      </c>
      <c r="V47" s="223">
        <f t="shared" si="13"/>
        <v>0.25</v>
      </c>
      <c r="W47" s="49">
        <f t="shared" si="8"/>
        <v>0.21621621621621623</v>
      </c>
      <c r="X47" s="47">
        <v>0.4864864864864865</v>
      </c>
      <c r="Y47" s="64">
        <v>1.4324324324324325</v>
      </c>
      <c r="Z47" s="141">
        <v>0.26429521276595747</v>
      </c>
      <c r="AA47" s="142">
        <v>0.968501326259947</v>
      </c>
      <c r="AB47" s="52">
        <v>1.1577748861418347</v>
      </c>
    </row>
    <row r="48" spans="1:28" s="150" customFormat="1" ht="13.5" customHeight="1">
      <c r="A48" s="368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1</v>
      </c>
      <c r="G48" s="86">
        <v>0</v>
      </c>
      <c r="H48" s="86">
        <v>3</v>
      </c>
      <c r="I48" s="87">
        <v>2</v>
      </c>
      <c r="J48" s="218">
        <f t="shared" si="5"/>
        <v>6</v>
      </c>
      <c r="K48" s="86">
        <v>19</v>
      </c>
      <c r="L48" s="68">
        <v>55</v>
      </c>
      <c r="M48" s="85">
        <v>765</v>
      </c>
      <c r="N48" s="86">
        <v>2705</v>
      </c>
      <c r="O48" s="69">
        <v>3607</v>
      </c>
      <c r="P48" s="88">
        <f t="shared" si="9"/>
        <v>0</v>
      </c>
      <c r="Q48" s="89">
        <f t="shared" si="6"/>
        <v>0</v>
      </c>
      <c r="R48" s="89">
        <f t="shared" si="10"/>
        <v>0</v>
      </c>
      <c r="S48" s="89">
        <f t="shared" si="11"/>
        <v>0.09090909090909091</v>
      </c>
      <c r="T48" s="89">
        <f t="shared" si="12"/>
        <v>0</v>
      </c>
      <c r="U48" s="89">
        <f t="shared" si="7"/>
        <v>0.75</v>
      </c>
      <c r="V48" s="221">
        <f t="shared" si="13"/>
        <v>0.5</v>
      </c>
      <c r="W48" s="91">
        <f t="shared" si="8"/>
        <v>0.16216216216216217</v>
      </c>
      <c r="X48" s="89">
        <v>0.5135135135135135</v>
      </c>
      <c r="Y48" s="71">
        <v>1.4864864864864864</v>
      </c>
      <c r="Z48" s="147">
        <v>0.2552552552552553</v>
      </c>
      <c r="AA48" s="148">
        <v>0.8989697573944833</v>
      </c>
      <c r="AB48" s="59">
        <v>1.173008130081301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1</v>
      </c>
      <c r="F49" s="79">
        <v>1</v>
      </c>
      <c r="G49" s="79">
        <v>0</v>
      </c>
      <c r="H49" s="79">
        <v>1</v>
      </c>
      <c r="I49" s="80">
        <v>2</v>
      </c>
      <c r="J49" s="26">
        <f t="shared" si="5"/>
        <v>5</v>
      </c>
      <c r="K49" s="79">
        <v>14</v>
      </c>
      <c r="L49" s="80">
        <v>81</v>
      </c>
      <c r="M49" s="78">
        <v>966</v>
      </c>
      <c r="N49" s="79">
        <v>3008</v>
      </c>
      <c r="O49" s="31">
        <v>4084</v>
      </c>
      <c r="P49" s="32">
        <f t="shared" si="9"/>
        <v>0</v>
      </c>
      <c r="Q49" s="33">
        <f t="shared" si="6"/>
        <v>0</v>
      </c>
      <c r="R49" s="33">
        <f t="shared" si="10"/>
        <v>0.2</v>
      </c>
      <c r="S49" s="33">
        <f t="shared" si="11"/>
        <v>0.09090909090909091</v>
      </c>
      <c r="T49" s="33">
        <f t="shared" si="12"/>
        <v>0</v>
      </c>
      <c r="U49" s="33">
        <f t="shared" si="7"/>
        <v>0.25</v>
      </c>
      <c r="V49" s="34">
        <f t="shared" si="13"/>
        <v>0.5</v>
      </c>
      <c r="W49" s="35">
        <f t="shared" si="8"/>
        <v>0.13513513513513514</v>
      </c>
      <c r="X49" s="33">
        <v>0.3783783783783784</v>
      </c>
      <c r="Y49" s="56">
        <v>2.189189189189189</v>
      </c>
      <c r="Z49" s="136">
        <v>0.31997350115932427</v>
      </c>
      <c r="AA49" s="137">
        <v>0.9983405243942914</v>
      </c>
      <c r="AB49" s="38">
        <v>1.328130081300813</v>
      </c>
    </row>
    <row r="50" spans="1:28" s="150" customFormat="1" ht="13.5" customHeight="1">
      <c r="A50" s="369"/>
      <c r="B50" s="134" t="s">
        <v>45</v>
      </c>
      <c r="C50" s="78">
        <v>1</v>
      </c>
      <c r="D50" s="79">
        <v>0</v>
      </c>
      <c r="E50" s="79">
        <v>0</v>
      </c>
      <c r="F50" s="79">
        <v>1</v>
      </c>
      <c r="G50" s="79">
        <v>0</v>
      </c>
      <c r="H50" s="79">
        <v>7</v>
      </c>
      <c r="I50" s="80">
        <v>0</v>
      </c>
      <c r="J50" s="26">
        <f t="shared" si="5"/>
        <v>9</v>
      </c>
      <c r="K50" s="79">
        <v>19</v>
      </c>
      <c r="L50" s="80">
        <v>62</v>
      </c>
      <c r="M50" s="78">
        <v>903</v>
      </c>
      <c r="N50" s="79">
        <v>2729</v>
      </c>
      <c r="O50" s="135">
        <v>4005</v>
      </c>
      <c r="P50" s="32">
        <f t="shared" si="9"/>
        <v>0.3333333333333333</v>
      </c>
      <c r="Q50" s="33">
        <f t="shared" si="6"/>
        <v>0</v>
      </c>
      <c r="R50" s="33">
        <f t="shared" si="10"/>
        <v>0</v>
      </c>
      <c r="S50" s="33">
        <f t="shared" si="11"/>
        <v>0.09090909090909091</v>
      </c>
      <c r="T50" s="33">
        <f t="shared" si="12"/>
        <v>0</v>
      </c>
      <c r="U50" s="33">
        <f t="shared" si="7"/>
        <v>1.75</v>
      </c>
      <c r="V50" s="34">
        <f t="shared" si="13"/>
        <v>0</v>
      </c>
      <c r="W50" s="35">
        <f t="shared" si="8"/>
        <v>0.24324324324324326</v>
      </c>
      <c r="X50" s="33">
        <v>0.5135135135135135</v>
      </c>
      <c r="Y50" s="56">
        <v>1.6756756756756757</v>
      </c>
      <c r="Z50" s="136">
        <v>0.2991056641271944</v>
      </c>
      <c r="AA50" s="137">
        <v>0.9039417025505134</v>
      </c>
      <c r="AB50" s="138">
        <v>1.3041354607619668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1</v>
      </c>
      <c r="G51" s="79">
        <v>0</v>
      </c>
      <c r="H51" s="79">
        <v>4</v>
      </c>
      <c r="I51" s="80">
        <v>1</v>
      </c>
      <c r="J51" s="26">
        <f t="shared" si="5"/>
        <v>6</v>
      </c>
      <c r="K51" s="79">
        <v>20</v>
      </c>
      <c r="L51" s="80">
        <v>64</v>
      </c>
      <c r="M51" s="78">
        <v>850</v>
      </c>
      <c r="N51" s="79">
        <v>2439</v>
      </c>
      <c r="O51" s="135">
        <v>4010</v>
      </c>
      <c r="P51" s="32">
        <f t="shared" si="9"/>
        <v>0</v>
      </c>
      <c r="Q51" s="33">
        <f t="shared" si="6"/>
        <v>0</v>
      </c>
      <c r="R51" s="33">
        <f t="shared" si="10"/>
        <v>0</v>
      </c>
      <c r="S51" s="33">
        <f t="shared" si="11"/>
        <v>0.09090909090909091</v>
      </c>
      <c r="T51" s="33">
        <f t="shared" si="12"/>
        <v>0</v>
      </c>
      <c r="U51" s="33">
        <f t="shared" si="7"/>
        <v>1</v>
      </c>
      <c r="V51" s="34">
        <f t="shared" si="13"/>
        <v>0.25</v>
      </c>
      <c r="W51" s="35">
        <f t="shared" si="8"/>
        <v>0.16216216216216217</v>
      </c>
      <c r="X51" s="33">
        <v>0.5405405405405406</v>
      </c>
      <c r="Y51" s="34">
        <v>1.7297297297297298</v>
      </c>
      <c r="Z51" s="136">
        <v>0.2810846560846561</v>
      </c>
      <c r="AA51" s="137">
        <v>0.8073485600794439</v>
      </c>
      <c r="AB51" s="138">
        <v>1.3044892648015616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1</v>
      </c>
      <c r="G52" s="82">
        <v>0</v>
      </c>
      <c r="H52" s="82">
        <v>9</v>
      </c>
      <c r="I52" s="83">
        <v>0</v>
      </c>
      <c r="J52" s="40">
        <f t="shared" si="5"/>
        <v>10</v>
      </c>
      <c r="K52" s="82">
        <v>18</v>
      </c>
      <c r="L52" s="83">
        <v>62</v>
      </c>
      <c r="M52" s="81">
        <v>888</v>
      </c>
      <c r="N52" s="82">
        <v>2828</v>
      </c>
      <c r="O52" s="140">
        <v>4674</v>
      </c>
      <c r="P52" s="46">
        <f t="shared" si="9"/>
        <v>0</v>
      </c>
      <c r="Q52" s="47">
        <f t="shared" si="6"/>
        <v>0</v>
      </c>
      <c r="R52" s="47">
        <f t="shared" si="10"/>
        <v>0</v>
      </c>
      <c r="S52" s="47">
        <f t="shared" si="11"/>
        <v>0.09090909090909091</v>
      </c>
      <c r="T52" s="47">
        <f t="shared" si="12"/>
        <v>0</v>
      </c>
      <c r="U52" s="47">
        <f t="shared" si="7"/>
        <v>2.25</v>
      </c>
      <c r="V52" s="48">
        <f t="shared" si="13"/>
        <v>0</v>
      </c>
      <c r="W52" s="49">
        <f t="shared" si="8"/>
        <v>0.2702702702702703</v>
      </c>
      <c r="X52" s="47">
        <v>0.4864864864864865</v>
      </c>
      <c r="Y52" s="48">
        <v>1.6756756756756757</v>
      </c>
      <c r="Z52" s="141">
        <v>0.294234592445328</v>
      </c>
      <c r="AA52" s="142">
        <v>0.9367340178867175</v>
      </c>
      <c r="AB52" s="143">
        <v>1.52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1</v>
      </c>
      <c r="E53" s="79">
        <v>0</v>
      </c>
      <c r="F53" s="79">
        <v>3</v>
      </c>
      <c r="G53" s="79">
        <v>0</v>
      </c>
      <c r="H53" s="79">
        <v>0</v>
      </c>
      <c r="I53" s="80">
        <v>0</v>
      </c>
      <c r="J53" s="26">
        <f t="shared" si="5"/>
        <v>4</v>
      </c>
      <c r="K53" s="79">
        <v>19</v>
      </c>
      <c r="L53" s="80">
        <v>81</v>
      </c>
      <c r="M53" s="78">
        <v>932</v>
      </c>
      <c r="N53" s="79">
        <v>2736</v>
      </c>
      <c r="O53" s="135">
        <v>4523</v>
      </c>
      <c r="P53" s="32">
        <f t="shared" si="9"/>
        <v>0</v>
      </c>
      <c r="Q53" s="33">
        <f t="shared" si="6"/>
        <v>0.16666666666666666</v>
      </c>
      <c r="R53" s="33">
        <f t="shared" si="10"/>
        <v>0</v>
      </c>
      <c r="S53" s="33">
        <f t="shared" si="11"/>
        <v>0.2727272727272727</v>
      </c>
      <c r="T53" s="33">
        <f t="shared" si="12"/>
        <v>0</v>
      </c>
      <c r="U53" s="33">
        <f t="shared" si="7"/>
        <v>0</v>
      </c>
      <c r="V53" s="222">
        <f t="shared" si="13"/>
        <v>0</v>
      </c>
      <c r="W53" s="35">
        <f t="shared" si="8"/>
        <v>0.10810810810810811</v>
      </c>
      <c r="X53" s="33">
        <v>0.5135135135135135</v>
      </c>
      <c r="Y53" s="34">
        <v>2.189189189189189</v>
      </c>
      <c r="Z53" s="136">
        <v>0.30850711684872556</v>
      </c>
      <c r="AA53" s="137">
        <v>0.9056603773584906</v>
      </c>
      <c r="AB53" s="138">
        <v>1.471851610803775</v>
      </c>
    </row>
    <row r="54" spans="1:28" s="150" customFormat="1" ht="13.5" customHeight="1">
      <c r="A54" s="369"/>
      <c r="B54" s="134" t="s">
        <v>49</v>
      </c>
      <c r="C54" s="78">
        <v>1</v>
      </c>
      <c r="D54" s="79">
        <v>0</v>
      </c>
      <c r="E54" s="79">
        <v>0</v>
      </c>
      <c r="F54" s="79">
        <v>0</v>
      </c>
      <c r="G54" s="79">
        <v>1</v>
      </c>
      <c r="H54" s="79">
        <v>7</v>
      </c>
      <c r="I54" s="80">
        <v>0</v>
      </c>
      <c r="J54" s="26">
        <f t="shared" si="5"/>
        <v>9</v>
      </c>
      <c r="K54" s="79">
        <v>41</v>
      </c>
      <c r="L54" s="80">
        <v>58</v>
      </c>
      <c r="M54" s="78">
        <v>929</v>
      </c>
      <c r="N54" s="79">
        <v>2725</v>
      </c>
      <c r="O54" s="135">
        <v>4455</v>
      </c>
      <c r="P54" s="32">
        <f t="shared" si="9"/>
        <v>0.3333333333333333</v>
      </c>
      <c r="Q54" s="33">
        <f t="shared" si="6"/>
        <v>0</v>
      </c>
      <c r="R54" s="33">
        <f t="shared" si="10"/>
        <v>0</v>
      </c>
      <c r="S54" s="33">
        <f t="shared" si="11"/>
        <v>0</v>
      </c>
      <c r="T54" s="33">
        <f t="shared" si="12"/>
        <v>0.25</v>
      </c>
      <c r="U54" s="33">
        <f t="shared" si="7"/>
        <v>1.75</v>
      </c>
      <c r="V54" s="34">
        <f t="shared" si="13"/>
        <v>0</v>
      </c>
      <c r="W54" s="35">
        <f t="shared" si="8"/>
        <v>0.24324324324324326</v>
      </c>
      <c r="X54" s="33">
        <v>1.1081081081081081</v>
      </c>
      <c r="Y54" s="34">
        <v>1.5675675675675675</v>
      </c>
      <c r="Z54" s="136">
        <v>0.3076158940397351</v>
      </c>
      <c r="AA54" s="137">
        <v>0.9008264462809917</v>
      </c>
      <c r="AB54" s="138">
        <v>1.4492517891997398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0</v>
      </c>
      <c r="E55" s="79">
        <v>1</v>
      </c>
      <c r="F55" s="79">
        <v>1</v>
      </c>
      <c r="G55" s="79">
        <v>0</v>
      </c>
      <c r="H55" s="79">
        <v>4</v>
      </c>
      <c r="I55" s="80">
        <v>0</v>
      </c>
      <c r="J55" s="26">
        <f t="shared" si="5"/>
        <v>6</v>
      </c>
      <c r="K55" s="79">
        <v>26</v>
      </c>
      <c r="L55" s="80">
        <v>85</v>
      </c>
      <c r="M55" s="78">
        <v>931</v>
      </c>
      <c r="N55" s="79">
        <v>2618</v>
      </c>
      <c r="O55" s="135">
        <v>4717</v>
      </c>
      <c r="P55" s="32">
        <f t="shared" si="9"/>
        <v>0</v>
      </c>
      <c r="Q55" s="33">
        <f t="shared" si="6"/>
        <v>0</v>
      </c>
      <c r="R55" s="33">
        <f t="shared" si="10"/>
        <v>0.2</v>
      </c>
      <c r="S55" s="33">
        <f t="shared" si="11"/>
        <v>0.09090909090909091</v>
      </c>
      <c r="T55" s="33">
        <f t="shared" si="12"/>
        <v>0</v>
      </c>
      <c r="U55" s="33">
        <f t="shared" si="7"/>
        <v>1</v>
      </c>
      <c r="V55" s="34">
        <f t="shared" si="13"/>
        <v>0</v>
      </c>
      <c r="W55" s="35">
        <f t="shared" si="8"/>
        <v>0.16216216216216217</v>
      </c>
      <c r="X55" s="33">
        <v>0.7027027027027027</v>
      </c>
      <c r="Y55" s="34">
        <v>2.2972972972972974</v>
      </c>
      <c r="Z55" s="136">
        <v>0.3097139055222888</v>
      </c>
      <c r="AA55" s="137">
        <v>0.8686131386861314</v>
      </c>
      <c r="AB55" s="138">
        <v>1.53748370273794</v>
      </c>
    </row>
    <row r="56" spans="1:28" s="150" customFormat="1" ht="13.5" customHeight="1">
      <c r="A56" s="369"/>
      <c r="B56" s="134" t="s">
        <v>51</v>
      </c>
      <c r="C56" s="78">
        <v>0</v>
      </c>
      <c r="D56" s="79">
        <v>0</v>
      </c>
      <c r="E56" s="79">
        <v>0</v>
      </c>
      <c r="F56" s="79">
        <v>3</v>
      </c>
      <c r="G56" s="79">
        <v>0</v>
      </c>
      <c r="H56" s="79">
        <v>1</v>
      </c>
      <c r="I56" s="80">
        <v>1</v>
      </c>
      <c r="J56" s="26">
        <f t="shared" si="5"/>
        <v>5</v>
      </c>
      <c r="K56" s="79">
        <v>40</v>
      </c>
      <c r="L56" s="80">
        <v>70</v>
      </c>
      <c r="M56" s="78">
        <v>851</v>
      </c>
      <c r="N56" s="79">
        <v>2482</v>
      </c>
      <c r="O56" s="135">
        <v>3786</v>
      </c>
      <c r="P56" s="32">
        <f t="shared" si="9"/>
        <v>0</v>
      </c>
      <c r="Q56" s="33">
        <f t="shared" si="6"/>
        <v>0</v>
      </c>
      <c r="R56" s="33">
        <f t="shared" si="10"/>
        <v>0</v>
      </c>
      <c r="S56" s="33">
        <f t="shared" si="11"/>
        <v>0.2727272727272727</v>
      </c>
      <c r="T56" s="33">
        <f t="shared" si="12"/>
        <v>0</v>
      </c>
      <c r="U56" s="33">
        <f t="shared" si="7"/>
        <v>0.25</v>
      </c>
      <c r="V56" s="34">
        <f t="shared" si="13"/>
        <v>0.25</v>
      </c>
      <c r="W56" s="35">
        <f t="shared" si="8"/>
        <v>0.13513513513513514</v>
      </c>
      <c r="X56" s="33">
        <v>1.0810810810810811</v>
      </c>
      <c r="Y56" s="34">
        <v>1.8918918918918919</v>
      </c>
      <c r="Z56" s="136">
        <v>0.2869184086311531</v>
      </c>
      <c r="AA56" s="137">
        <v>0.8407859078590786</v>
      </c>
      <c r="AB56" s="138">
        <v>1.2433497536945812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22</v>
      </c>
      <c r="D57" s="93">
        <f t="shared" si="14"/>
        <v>26</v>
      </c>
      <c r="E57" s="93">
        <f t="shared" si="14"/>
        <v>187</v>
      </c>
      <c r="F57" s="93">
        <f t="shared" si="14"/>
        <v>348</v>
      </c>
      <c r="G57" s="93">
        <f t="shared" si="14"/>
        <v>48</v>
      </c>
      <c r="H57" s="93">
        <f t="shared" si="14"/>
        <v>213</v>
      </c>
      <c r="I57" s="94">
        <f t="shared" si="14"/>
        <v>258</v>
      </c>
      <c r="J57" s="219">
        <f>SUM(C57:I57)</f>
        <v>1102</v>
      </c>
      <c r="K57" s="93">
        <v>2238</v>
      </c>
      <c r="L57" s="94">
        <v>3143</v>
      </c>
      <c r="M57" s="92">
        <f>SUM(M5:M56)</f>
        <v>67515</v>
      </c>
      <c r="N57" s="93">
        <f>SUM(N5:N56)</f>
        <v>200639</v>
      </c>
      <c r="O57" s="151">
        <v>187837</v>
      </c>
      <c r="P57" s="98">
        <f>C57/3</f>
        <v>7.333333333333333</v>
      </c>
      <c r="Q57" s="99">
        <f t="shared" si="6"/>
        <v>4.333333333333333</v>
      </c>
      <c r="R57" s="99">
        <f>E57/5</f>
        <v>37.4</v>
      </c>
      <c r="S57" s="99">
        <f>F57/11</f>
        <v>31.636363636363637</v>
      </c>
      <c r="T57" s="99">
        <f>G57/4</f>
        <v>12</v>
      </c>
      <c r="U57" s="99">
        <f t="shared" si="7"/>
        <v>53.25</v>
      </c>
      <c r="V57" s="152">
        <f>I57/4</f>
        <v>64.5</v>
      </c>
      <c r="W57" s="101">
        <f t="shared" si="8"/>
        <v>29.783783783783782</v>
      </c>
      <c r="X57" s="99">
        <v>60.486486486486484</v>
      </c>
      <c r="Y57" s="100">
        <v>83.96881496881497</v>
      </c>
      <c r="Z57" s="101">
        <f>SUM(Z5:Z56)</f>
        <v>22.459586356058363</v>
      </c>
      <c r="AA57" s="99">
        <f>SUM(AA5:AA56)</f>
        <v>66.5462015599474</v>
      </c>
      <c r="AB57" s="152">
        <v>61.28450244698205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53:A56"/>
    <mergeCell ref="Z3:AB3"/>
    <mergeCell ref="A57:B57"/>
    <mergeCell ref="A31:A34"/>
    <mergeCell ref="A35:A39"/>
    <mergeCell ref="A40:A43"/>
    <mergeCell ref="A44:A47"/>
    <mergeCell ref="A48:A52"/>
    <mergeCell ref="A5:A8"/>
    <mergeCell ref="A13:A17"/>
    <mergeCell ref="P2:AB2"/>
    <mergeCell ref="C2:O2"/>
    <mergeCell ref="C3:I3"/>
    <mergeCell ref="J3:L3"/>
    <mergeCell ref="P3:V3"/>
    <mergeCell ref="W3:Y3"/>
    <mergeCell ref="M3:O3"/>
    <mergeCell ref="A9:A12"/>
    <mergeCell ref="A22:A26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Z58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6.00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6" t="s">
        <v>74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9" customFormat="1" ht="18" customHeight="1">
      <c r="A2" s="107"/>
      <c r="B2" s="120"/>
      <c r="C2" s="357" t="s">
        <v>77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77" t="s">
        <v>78</v>
      </c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6"/>
    </row>
    <row r="3" spans="1:26" s="109" customFormat="1" ht="18" customHeight="1">
      <c r="A3" s="110"/>
      <c r="B3" s="121"/>
      <c r="C3" s="359" t="s">
        <v>110</v>
      </c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59" t="s">
        <v>110</v>
      </c>
      <c r="P3" s="360"/>
      <c r="Q3" s="360"/>
      <c r="R3" s="360"/>
      <c r="S3" s="360"/>
      <c r="T3" s="360"/>
      <c r="U3" s="363" t="s">
        <v>58</v>
      </c>
      <c r="V3" s="364"/>
      <c r="W3" s="364"/>
      <c r="X3" s="343" t="s">
        <v>59</v>
      </c>
      <c r="Y3" s="344"/>
      <c r="Z3" s="345"/>
    </row>
    <row r="4" spans="1:26" s="118" customFormat="1" ht="69.75" customHeight="1">
      <c r="A4" s="122" t="s">
        <v>54</v>
      </c>
      <c r="B4" s="123" t="s">
        <v>55</v>
      </c>
      <c r="C4" s="247" t="s">
        <v>95</v>
      </c>
      <c r="D4" s="125" t="s">
        <v>96</v>
      </c>
      <c r="E4" s="125" t="s">
        <v>52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112">
        <v>2007</v>
      </c>
      <c r="M4" s="113">
        <v>2006</v>
      </c>
      <c r="N4" s="127">
        <v>2005</v>
      </c>
      <c r="O4" s="125" t="s">
        <v>95</v>
      </c>
      <c r="P4" s="125" t="s">
        <v>96</v>
      </c>
      <c r="Q4" s="125" t="s">
        <v>52</v>
      </c>
      <c r="R4" s="125" t="s">
        <v>97</v>
      </c>
      <c r="S4" s="126" t="s">
        <v>98</v>
      </c>
      <c r="T4" s="126" t="s">
        <v>99</v>
      </c>
      <c r="U4" s="112">
        <v>2007</v>
      </c>
      <c r="V4" s="113">
        <v>2006</v>
      </c>
      <c r="W4" s="114">
        <v>2005</v>
      </c>
      <c r="X4" s="112">
        <v>2007</v>
      </c>
      <c r="Y4" s="113">
        <v>2006</v>
      </c>
      <c r="Z4" s="128">
        <v>2005</v>
      </c>
    </row>
    <row r="5" spans="1:26" s="119" customFormat="1" ht="13.5" customHeight="1">
      <c r="A5" s="374">
        <v>1</v>
      </c>
      <c r="B5" s="129" t="s">
        <v>0</v>
      </c>
      <c r="C5" s="12">
        <v>0</v>
      </c>
      <c r="D5" s="13">
        <v>0</v>
      </c>
      <c r="E5" s="13">
        <v>1</v>
      </c>
      <c r="F5" s="13">
        <v>0</v>
      </c>
      <c r="G5" s="248">
        <v>0</v>
      </c>
      <c r="H5" s="14">
        <v>0</v>
      </c>
      <c r="I5" s="12">
        <f>SUM(C5:H5)</f>
        <v>1</v>
      </c>
      <c r="J5" s="13"/>
      <c r="K5" s="14">
        <v>0</v>
      </c>
      <c r="L5" s="74">
        <v>15</v>
      </c>
      <c r="M5" s="75">
        <v>13</v>
      </c>
      <c r="N5" s="130">
        <v>21</v>
      </c>
      <c r="O5" s="19">
        <f>C5</f>
        <v>0</v>
      </c>
      <c r="P5" s="19">
        <f aca="true" t="shared" si="0" ref="P5:P36">D5</f>
        <v>0</v>
      </c>
      <c r="Q5" s="19">
        <f>E5/3</f>
        <v>0.3333333333333333</v>
      </c>
      <c r="R5" s="19">
        <f aca="true" t="shared" si="1" ref="R5:R36">F5</f>
        <v>0</v>
      </c>
      <c r="S5" s="250">
        <f>G5/1</f>
        <v>0</v>
      </c>
      <c r="T5" s="20">
        <f>H5</f>
        <v>0</v>
      </c>
      <c r="U5" s="21">
        <f>I5/8</f>
        <v>0.125</v>
      </c>
      <c r="V5" s="19">
        <v>0</v>
      </c>
      <c r="W5" s="20">
        <v>0</v>
      </c>
      <c r="X5" s="131">
        <v>0.02403846153846154</v>
      </c>
      <c r="Y5" s="132">
        <v>0.020155038759689922</v>
      </c>
      <c r="Z5" s="133">
        <v>0.0328125</v>
      </c>
    </row>
    <row r="6" spans="1:26" s="119" customFormat="1" ht="13.5" customHeight="1">
      <c r="A6" s="369"/>
      <c r="B6" s="134" t="s">
        <v>1</v>
      </c>
      <c r="C6" s="26">
        <v>0</v>
      </c>
      <c r="D6" s="27">
        <v>0</v>
      </c>
      <c r="E6" s="27">
        <v>0</v>
      </c>
      <c r="F6" s="27">
        <v>0</v>
      </c>
      <c r="G6" s="249">
        <v>0</v>
      </c>
      <c r="H6" s="28">
        <v>0</v>
      </c>
      <c r="I6" s="26">
        <f aca="true" t="shared" si="2" ref="I6:I56">SUM(C6:H6)</f>
        <v>0</v>
      </c>
      <c r="J6" s="27"/>
      <c r="K6" s="28">
        <v>0</v>
      </c>
      <c r="L6" s="78">
        <v>16</v>
      </c>
      <c r="M6" s="79">
        <v>16</v>
      </c>
      <c r="N6" s="135">
        <v>16</v>
      </c>
      <c r="O6" s="33">
        <f aca="true" t="shared" si="3" ref="O6:O36">C6</f>
        <v>0</v>
      </c>
      <c r="P6" s="33">
        <f t="shared" si="0"/>
        <v>0</v>
      </c>
      <c r="Q6" s="33">
        <f aca="true" t="shared" si="4" ref="Q6:Q36">E6/3</f>
        <v>0</v>
      </c>
      <c r="R6" s="33">
        <f t="shared" si="1"/>
        <v>0</v>
      </c>
      <c r="S6" s="56">
        <f aca="true" t="shared" si="5" ref="S6:S57">G6/1</f>
        <v>0</v>
      </c>
      <c r="T6" s="34">
        <f aca="true" t="shared" si="6" ref="T6:T36">H6</f>
        <v>0</v>
      </c>
      <c r="U6" s="35">
        <f aca="true" t="shared" si="7" ref="U6:U57">I6/8</f>
        <v>0</v>
      </c>
      <c r="V6" s="33">
        <v>0</v>
      </c>
      <c r="W6" s="34">
        <v>0</v>
      </c>
      <c r="X6" s="136">
        <v>0.025078369905956112</v>
      </c>
      <c r="Y6" s="137">
        <v>0.024806201550387597</v>
      </c>
      <c r="Z6" s="138">
        <v>0.024922118380062305</v>
      </c>
    </row>
    <row r="7" spans="1:26" s="119" customFormat="1" ht="13.5" customHeight="1">
      <c r="A7" s="369"/>
      <c r="B7" s="134" t="s">
        <v>2</v>
      </c>
      <c r="C7" s="26">
        <v>0</v>
      </c>
      <c r="D7" s="27">
        <v>1</v>
      </c>
      <c r="E7" s="27">
        <v>0</v>
      </c>
      <c r="F7" s="27">
        <v>0</v>
      </c>
      <c r="G7" s="249">
        <v>0</v>
      </c>
      <c r="H7" s="28">
        <v>1</v>
      </c>
      <c r="I7" s="26">
        <f t="shared" si="2"/>
        <v>2</v>
      </c>
      <c r="J7" s="27"/>
      <c r="K7" s="28">
        <v>0</v>
      </c>
      <c r="L7" s="78">
        <v>10</v>
      </c>
      <c r="M7" s="79">
        <v>13</v>
      </c>
      <c r="N7" s="135">
        <v>12</v>
      </c>
      <c r="O7" s="33">
        <f t="shared" si="3"/>
        <v>0</v>
      </c>
      <c r="P7" s="33">
        <f t="shared" si="0"/>
        <v>1</v>
      </c>
      <c r="Q7" s="33">
        <f t="shared" si="4"/>
        <v>0</v>
      </c>
      <c r="R7" s="33">
        <f t="shared" si="1"/>
        <v>0</v>
      </c>
      <c r="S7" s="56">
        <f t="shared" si="5"/>
        <v>0</v>
      </c>
      <c r="T7" s="34">
        <f t="shared" si="6"/>
        <v>1</v>
      </c>
      <c r="U7" s="35">
        <f t="shared" si="7"/>
        <v>0.25</v>
      </c>
      <c r="V7" s="33">
        <v>0</v>
      </c>
      <c r="W7" s="34">
        <v>0</v>
      </c>
      <c r="X7" s="136">
        <v>0.01567398119122257</v>
      </c>
      <c r="Y7" s="137">
        <v>0.020155038759689922</v>
      </c>
      <c r="Z7" s="138">
        <v>0.018691588785046728</v>
      </c>
    </row>
    <row r="8" spans="1:26" s="119" customFormat="1" ht="13.5" customHeight="1">
      <c r="A8" s="370"/>
      <c r="B8" s="134" t="s">
        <v>3</v>
      </c>
      <c r="C8" s="26">
        <v>0</v>
      </c>
      <c r="D8" s="27">
        <v>0</v>
      </c>
      <c r="E8" s="27">
        <v>0</v>
      </c>
      <c r="F8" s="27">
        <v>0</v>
      </c>
      <c r="G8" s="249">
        <v>0</v>
      </c>
      <c r="H8" s="28">
        <v>0</v>
      </c>
      <c r="I8" s="26">
        <f t="shared" si="2"/>
        <v>0</v>
      </c>
      <c r="J8" s="27"/>
      <c r="K8" s="28">
        <v>0</v>
      </c>
      <c r="L8" s="78">
        <v>16</v>
      </c>
      <c r="M8" s="79">
        <v>10</v>
      </c>
      <c r="N8" s="135">
        <v>14</v>
      </c>
      <c r="O8" s="33">
        <f t="shared" si="3"/>
        <v>0</v>
      </c>
      <c r="P8" s="33">
        <f t="shared" si="0"/>
        <v>0</v>
      </c>
      <c r="Q8" s="33">
        <f t="shared" si="4"/>
        <v>0</v>
      </c>
      <c r="R8" s="33">
        <f t="shared" si="1"/>
        <v>0</v>
      </c>
      <c r="S8" s="56">
        <f t="shared" si="5"/>
        <v>0</v>
      </c>
      <c r="T8" s="34">
        <f t="shared" si="6"/>
        <v>0</v>
      </c>
      <c r="U8" s="35">
        <f t="shared" si="7"/>
        <v>0</v>
      </c>
      <c r="V8" s="33">
        <v>0</v>
      </c>
      <c r="W8" s="34">
        <v>0</v>
      </c>
      <c r="X8" s="136">
        <v>0.025157232704402517</v>
      </c>
      <c r="Y8" s="137">
        <v>0.015503875968992248</v>
      </c>
      <c r="Z8" s="138">
        <v>0.021806853582554516</v>
      </c>
    </row>
    <row r="9" spans="1:26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0</v>
      </c>
      <c r="F9" s="253">
        <v>0</v>
      </c>
      <c r="G9" s="255">
        <v>0</v>
      </c>
      <c r="H9" s="254">
        <v>0</v>
      </c>
      <c r="I9" s="218">
        <f t="shared" si="2"/>
        <v>0</v>
      </c>
      <c r="J9" s="253"/>
      <c r="K9" s="254">
        <v>0</v>
      </c>
      <c r="L9" s="85">
        <v>18</v>
      </c>
      <c r="M9" s="86">
        <v>16</v>
      </c>
      <c r="N9" s="146">
        <v>15</v>
      </c>
      <c r="O9" s="89">
        <f t="shared" si="3"/>
        <v>0</v>
      </c>
      <c r="P9" s="89">
        <f t="shared" si="0"/>
        <v>0</v>
      </c>
      <c r="Q9" s="89">
        <f t="shared" si="4"/>
        <v>0</v>
      </c>
      <c r="R9" s="89">
        <f t="shared" si="1"/>
        <v>0</v>
      </c>
      <c r="S9" s="71">
        <f t="shared" si="5"/>
        <v>0</v>
      </c>
      <c r="T9" s="90">
        <f t="shared" si="6"/>
        <v>0</v>
      </c>
      <c r="U9" s="91">
        <f t="shared" si="7"/>
        <v>0</v>
      </c>
      <c r="V9" s="89">
        <v>0</v>
      </c>
      <c r="W9" s="90">
        <v>0</v>
      </c>
      <c r="X9" s="147">
        <v>0.028526148969889066</v>
      </c>
      <c r="Y9" s="148">
        <v>0.024806201550387597</v>
      </c>
      <c r="Z9" s="149">
        <v>0.0234009360374415</v>
      </c>
    </row>
    <row r="10" spans="1:26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0</v>
      </c>
      <c r="F10" s="30">
        <v>2</v>
      </c>
      <c r="G10" s="54">
        <v>0</v>
      </c>
      <c r="H10" s="54">
        <v>0</v>
      </c>
      <c r="I10" s="29">
        <f t="shared" si="2"/>
        <v>2</v>
      </c>
      <c r="J10" s="30"/>
      <c r="K10" s="54">
        <v>0</v>
      </c>
      <c r="L10" s="29">
        <v>16</v>
      </c>
      <c r="M10" s="30">
        <v>18</v>
      </c>
      <c r="N10" s="31">
        <v>16</v>
      </c>
      <c r="O10" s="55">
        <f t="shared" si="3"/>
        <v>0</v>
      </c>
      <c r="P10" s="55">
        <f t="shared" si="0"/>
        <v>0</v>
      </c>
      <c r="Q10" s="55">
        <f t="shared" si="4"/>
        <v>0</v>
      </c>
      <c r="R10" s="55">
        <f t="shared" si="1"/>
        <v>2</v>
      </c>
      <c r="S10" s="56">
        <f t="shared" si="5"/>
        <v>0</v>
      </c>
      <c r="T10" s="56">
        <f t="shared" si="6"/>
        <v>0</v>
      </c>
      <c r="U10" s="57">
        <f t="shared" si="7"/>
        <v>0.25</v>
      </c>
      <c r="V10" s="55">
        <v>0</v>
      </c>
      <c r="W10" s="56">
        <v>0</v>
      </c>
      <c r="X10" s="36">
        <v>0.02531645569620253</v>
      </c>
      <c r="Y10" s="37">
        <v>0.027906976744186046</v>
      </c>
      <c r="Z10" s="38">
        <v>0.024922118380062305</v>
      </c>
    </row>
    <row r="11" spans="1:26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0</v>
      </c>
      <c r="F11" s="30">
        <v>0</v>
      </c>
      <c r="G11" s="54">
        <v>0</v>
      </c>
      <c r="H11" s="54">
        <v>0</v>
      </c>
      <c r="I11" s="29">
        <f t="shared" si="2"/>
        <v>0</v>
      </c>
      <c r="J11" s="30"/>
      <c r="K11" s="54">
        <v>0</v>
      </c>
      <c r="L11" s="29">
        <v>14</v>
      </c>
      <c r="M11" s="30">
        <v>13</v>
      </c>
      <c r="N11" s="31">
        <v>13</v>
      </c>
      <c r="O11" s="55">
        <f t="shared" si="3"/>
        <v>0</v>
      </c>
      <c r="P11" s="55">
        <f t="shared" si="0"/>
        <v>0</v>
      </c>
      <c r="Q11" s="55">
        <f t="shared" si="4"/>
        <v>0</v>
      </c>
      <c r="R11" s="55">
        <f t="shared" si="1"/>
        <v>0</v>
      </c>
      <c r="S11" s="56">
        <f t="shared" si="5"/>
        <v>0</v>
      </c>
      <c r="T11" s="56">
        <f t="shared" si="6"/>
        <v>0</v>
      </c>
      <c r="U11" s="57">
        <f t="shared" si="7"/>
        <v>0</v>
      </c>
      <c r="V11" s="55">
        <v>0</v>
      </c>
      <c r="W11" s="56">
        <v>0</v>
      </c>
      <c r="X11" s="36">
        <v>0.02197802197802198</v>
      </c>
      <c r="Y11" s="37">
        <v>0.020155038759689922</v>
      </c>
      <c r="Z11" s="38">
        <v>0.020249221183800622</v>
      </c>
    </row>
    <row r="12" spans="1:26" s="145" customFormat="1" ht="13.5" customHeight="1">
      <c r="A12" s="370"/>
      <c r="B12" s="139" t="s">
        <v>7</v>
      </c>
      <c r="C12" s="43">
        <v>0</v>
      </c>
      <c r="D12" s="44">
        <v>0</v>
      </c>
      <c r="E12" s="44">
        <v>0</v>
      </c>
      <c r="F12" s="44">
        <v>0</v>
      </c>
      <c r="G12" s="62">
        <v>0</v>
      </c>
      <c r="H12" s="62">
        <v>0</v>
      </c>
      <c r="I12" s="43">
        <f t="shared" si="2"/>
        <v>0</v>
      </c>
      <c r="J12" s="44"/>
      <c r="K12" s="62">
        <v>0</v>
      </c>
      <c r="L12" s="43">
        <v>11</v>
      </c>
      <c r="M12" s="44">
        <v>11</v>
      </c>
      <c r="N12" s="45">
        <v>4</v>
      </c>
      <c r="O12" s="63">
        <f t="shared" si="3"/>
        <v>0</v>
      </c>
      <c r="P12" s="63">
        <f t="shared" si="0"/>
        <v>0</v>
      </c>
      <c r="Q12" s="63">
        <f t="shared" si="4"/>
        <v>0</v>
      </c>
      <c r="R12" s="63">
        <f t="shared" si="1"/>
        <v>0</v>
      </c>
      <c r="S12" s="64">
        <f t="shared" si="5"/>
        <v>0</v>
      </c>
      <c r="T12" s="64">
        <f t="shared" si="6"/>
        <v>0</v>
      </c>
      <c r="U12" s="65">
        <f t="shared" si="7"/>
        <v>0</v>
      </c>
      <c r="V12" s="63">
        <v>0</v>
      </c>
      <c r="W12" s="64">
        <v>0</v>
      </c>
      <c r="X12" s="50">
        <v>0.01729559748427673</v>
      </c>
      <c r="Y12" s="51">
        <v>0.017080745341614908</v>
      </c>
      <c r="Z12" s="52">
        <v>0.006230529595015576</v>
      </c>
    </row>
    <row r="13" spans="1:26" s="145" customFormat="1" ht="13.5" customHeight="1">
      <c r="A13" s="368">
        <v>3</v>
      </c>
      <c r="B13" s="144" t="s">
        <v>8</v>
      </c>
      <c r="C13" s="66">
        <v>0</v>
      </c>
      <c r="D13" s="67">
        <v>0</v>
      </c>
      <c r="E13" s="67">
        <v>0</v>
      </c>
      <c r="F13" s="67">
        <v>0</v>
      </c>
      <c r="G13" s="68">
        <v>0</v>
      </c>
      <c r="H13" s="68">
        <v>0</v>
      </c>
      <c r="I13" s="66">
        <f t="shared" si="2"/>
        <v>0</v>
      </c>
      <c r="J13" s="67">
        <v>1</v>
      </c>
      <c r="K13" s="68">
        <v>0</v>
      </c>
      <c r="L13" s="66">
        <v>17</v>
      </c>
      <c r="M13" s="67">
        <v>13</v>
      </c>
      <c r="N13" s="69">
        <v>19</v>
      </c>
      <c r="O13" s="70">
        <f t="shared" si="3"/>
        <v>0</v>
      </c>
      <c r="P13" s="70">
        <f t="shared" si="0"/>
        <v>0</v>
      </c>
      <c r="Q13" s="70">
        <f t="shared" si="4"/>
        <v>0</v>
      </c>
      <c r="R13" s="70">
        <f t="shared" si="1"/>
        <v>0</v>
      </c>
      <c r="S13" s="71">
        <f t="shared" si="5"/>
        <v>0</v>
      </c>
      <c r="T13" s="71">
        <f t="shared" si="6"/>
        <v>0</v>
      </c>
      <c r="U13" s="72">
        <f t="shared" si="7"/>
        <v>0</v>
      </c>
      <c r="V13" s="70">
        <v>0.125</v>
      </c>
      <c r="W13" s="71">
        <v>0</v>
      </c>
      <c r="X13" s="73">
        <v>0.02664576802507837</v>
      </c>
      <c r="Y13" s="58">
        <v>0.020186335403726708</v>
      </c>
      <c r="Z13" s="59">
        <v>0.029595015576323987</v>
      </c>
    </row>
    <row r="14" spans="1:26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0</v>
      </c>
      <c r="F14" s="30">
        <v>0</v>
      </c>
      <c r="G14" s="54">
        <v>0</v>
      </c>
      <c r="H14" s="54">
        <v>0</v>
      </c>
      <c r="I14" s="29">
        <f t="shared" si="2"/>
        <v>0</v>
      </c>
      <c r="J14" s="30"/>
      <c r="K14" s="54">
        <v>0</v>
      </c>
      <c r="L14" s="29">
        <v>11</v>
      </c>
      <c r="M14" s="30">
        <v>14</v>
      </c>
      <c r="N14" s="31">
        <v>10</v>
      </c>
      <c r="O14" s="55">
        <f t="shared" si="3"/>
        <v>0</v>
      </c>
      <c r="P14" s="55">
        <f t="shared" si="0"/>
        <v>0</v>
      </c>
      <c r="Q14" s="55">
        <f t="shared" si="4"/>
        <v>0</v>
      </c>
      <c r="R14" s="55">
        <f t="shared" si="1"/>
        <v>0</v>
      </c>
      <c r="S14" s="56">
        <f t="shared" si="5"/>
        <v>0</v>
      </c>
      <c r="T14" s="56">
        <f t="shared" si="6"/>
        <v>0</v>
      </c>
      <c r="U14" s="57">
        <f t="shared" si="7"/>
        <v>0</v>
      </c>
      <c r="V14" s="55">
        <v>0</v>
      </c>
      <c r="W14" s="56">
        <v>0</v>
      </c>
      <c r="X14" s="36">
        <v>0.017241379310344827</v>
      </c>
      <c r="Y14" s="37">
        <v>0.021705426356589147</v>
      </c>
      <c r="Z14" s="38">
        <v>0.01557632398753894</v>
      </c>
    </row>
    <row r="15" spans="1:26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0</v>
      </c>
      <c r="F15" s="30">
        <v>0</v>
      </c>
      <c r="G15" s="54">
        <v>0</v>
      </c>
      <c r="H15" s="54">
        <v>0</v>
      </c>
      <c r="I15" s="29">
        <f t="shared" si="2"/>
        <v>0</v>
      </c>
      <c r="J15" s="30"/>
      <c r="K15" s="54">
        <v>0</v>
      </c>
      <c r="L15" s="29">
        <v>21</v>
      </c>
      <c r="M15" s="30">
        <v>19</v>
      </c>
      <c r="N15" s="31">
        <v>10</v>
      </c>
      <c r="O15" s="55">
        <f t="shared" si="3"/>
        <v>0</v>
      </c>
      <c r="P15" s="55">
        <f t="shared" si="0"/>
        <v>0</v>
      </c>
      <c r="Q15" s="55">
        <f t="shared" si="4"/>
        <v>0</v>
      </c>
      <c r="R15" s="55">
        <f t="shared" si="1"/>
        <v>0</v>
      </c>
      <c r="S15" s="56">
        <f t="shared" si="5"/>
        <v>0</v>
      </c>
      <c r="T15" s="56">
        <f t="shared" si="6"/>
        <v>0</v>
      </c>
      <c r="U15" s="57">
        <f t="shared" si="7"/>
        <v>0</v>
      </c>
      <c r="V15" s="55">
        <v>0</v>
      </c>
      <c r="W15" s="56">
        <v>0</v>
      </c>
      <c r="X15" s="36">
        <v>0.0330188679245283</v>
      </c>
      <c r="Y15" s="37">
        <v>0.02945736434108527</v>
      </c>
      <c r="Z15" s="38">
        <v>0.01557632398753894</v>
      </c>
    </row>
    <row r="16" spans="1:26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0</v>
      </c>
      <c r="F16" s="30">
        <v>0</v>
      </c>
      <c r="G16" s="54">
        <v>0</v>
      </c>
      <c r="H16" s="54">
        <v>0</v>
      </c>
      <c r="I16" s="29">
        <f t="shared" si="2"/>
        <v>0</v>
      </c>
      <c r="J16" s="30">
        <v>3</v>
      </c>
      <c r="K16" s="54">
        <v>1</v>
      </c>
      <c r="L16" s="29">
        <v>17</v>
      </c>
      <c r="M16" s="30">
        <v>19</v>
      </c>
      <c r="N16" s="31">
        <v>16</v>
      </c>
      <c r="O16" s="55">
        <f t="shared" si="3"/>
        <v>0</v>
      </c>
      <c r="P16" s="55">
        <f t="shared" si="0"/>
        <v>0</v>
      </c>
      <c r="Q16" s="55">
        <f t="shared" si="4"/>
        <v>0</v>
      </c>
      <c r="R16" s="55">
        <f t="shared" si="1"/>
        <v>0</v>
      </c>
      <c r="S16" s="56">
        <f t="shared" si="5"/>
        <v>0</v>
      </c>
      <c r="T16" s="56">
        <f t="shared" si="6"/>
        <v>0</v>
      </c>
      <c r="U16" s="57">
        <f t="shared" si="7"/>
        <v>0</v>
      </c>
      <c r="V16" s="55">
        <v>0.375</v>
      </c>
      <c r="W16" s="56">
        <v>0.14285714285714285</v>
      </c>
      <c r="X16" s="36">
        <v>0.026856240126382307</v>
      </c>
      <c r="Y16" s="37">
        <v>0.02945736434108527</v>
      </c>
      <c r="Z16" s="38">
        <v>0.0249609984399376</v>
      </c>
    </row>
    <row r="17" spans="1:26" s="145" customFormat="1" ht="13.5" customHeight="1">
      <c r="A17" s="370"/>
      <c r="B17" s="139" t="s">
        <v>12</v>
      </c>
      <c r="C17" s="29">
        <v>1</v>
      </c>
      <c r="D17" s="30">
        <v>0</v>
      </c>
      <c r="E17" s="30">
        <v>0</v>
      </c>
      <c r="F17" s="30">
        <v>0</v>
      </c>
      <c r="G17" s="54">
        <v>0</v>
      </c>
      <c r="H17" s="54">
        <v>0</v>
      </c>
      <c r="I17" s="29">
        <f t="shared" si="2"/>
        <v>1</v>
      </c>
      <c r="J17" s="30">
        <v>1</v>
      </c>
      <c r="K17" s="54">
        <v>3</v>
      </c>
      <c r="L17" s="29">
        <v>28</v>
      </c>
      <c r="M17" s="30">
        <v>21</v>
      </c>
      <c r="N17" s="31">
        <v>13</v>
      </c>
      <c r="O17" s="55">
        <f t="shared" si="3"/>
        <v>1</v>
      </c>
      <c r="P17" s="55">
        <f t="shared" si="0"/>
        <v>0</v>
      </c>
      <c r="Q17" s="55">
        <f t="shared" si="4"/>
        <v>0</v>
      </c>
      <c r="R17" s="55">
        <f t="shared" si="1"/>
        <v>0</v>
      </c>
      <c r="S17" s="56">
        <f t="shared" si="5"/>
        <v>0</v>
      </c>
      <c r="T17" s="56">
        <f t="shared" si="6"/>
        <v>0</v>
      </c>
      <c r="U17" s="57">
        <f t="shared" si="7"/>
        <v>0.125</v>
      </c>
      <c r="V17" s="55">
        <v>0.125</v>
      </c>
      <c r="W17" s="56">
        <v>0.42857142857142855</v>
      </c>
      <c r="X17" s="36">
        <v>0.04381846635367762</v>
      </c>
      <c r="Y17" s="37">
        <v>0.03442622950819672</v>
      </c>
      <c r="Z17" s="38">
        <v>0.020123839009287926</v>
      </c>
    </row>
    <row r="18" spans="1:26" s="150" customFormat="1" ht="13.5" customHeight="1">
      <c r="A18" s="368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7">
        <v>0</v>
      </c>
      <c r="H18" s="87">
        <v>0</v>
      </c>
      <c r="I18" s="85">
        <f t="shared" si="2"/>
        <v>0</v>
      </c>
      <c r="J18" s="86">
        <v>1</v>
      </c>
      <c r="K18" s="87">
        <v>0</v>
      </c>
      <c r="L18" s="85">
        <v>20</v>
      </c>
      <c r="M18" s="86">
        <v>26</v>
      </c>
      <c r="N18" s="146">
        <v>12</v>
      </c>
      <c r="O18" s="89">
        <f t="shared" si="3"/>
        <v>0</v>
      </c>
      <c r="P18" s="89">
        <f t="shared" si="0"/>
        <v>0</v>
      </c>
      <c r="Q18" s="89">
        <f t="shared" si="4"/>
        <v>0</v>
      </c>
      <c r="R18" s="89">
        <f t="shared" si="1"/>
        <v>0</v>
      </c>
      <c r="S18" s="90">
        <f t="shared" si="5"/>
        <v>0</v>
      </c>
      <c r="T18" s="90">
        <f t="shared" si="6"/>
        <v>0</v>
      </c>
      <c r="U18" s="91">
        <f t="shared" si="7"/>
        <v>0</v>
      </c>
      <c r="V18" s="89">
        <v>0.125</v>
      </c>
      <c r="W18" s="90">
        <v>0</v>
      </c>
      <c r="X18" s="147">
        <v>0.030120481927710843</v>
      </c>
      <c r="Y18" s="148">
        <v>0.04153354632587859</v>
      </c>
      <c r="Z18" s="149">
        <v>0.018433179723502304</v>
      </c>
    </row>
    <row r="19" spans="1:26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80">
        <v>0</v>
      </c>
      <c r="H19" s="80">
        <v>0</v>
      </c>
      <c r="I19" s="78">
        <f t="shared" si="2"/>
        <v>0</v>
      </c>
      <c r="J19" s="79">
        <v>0</v>
      </c>
      <c r="K19" s="80">
        <v>0</v>
      </c>
      <c r="L19" s="78">
        <v>22</v>
      </c>
      <c r="M19" s="79">
        <v>15</v>
      </c>
      <c r="N19" s="135">
        <v>17</v>
      </c>
      <c r="O19" s="33">
        <f t="shared" si="3"/>
        <v>0</v>
      </c>
      <c r="P19" s="33">
        <f t="shared" si="0"/>
        <v>0</v>
      </c>
      <c r="Q19" s="33">
        <f t="shared" si="4"/>
        <v>0</v>
      </c>
      <c r="R19" s="33">
        <f t="shared" si="1"/>
        <v>0</v>
      </c>
      <c r="S19" s="34">
        <f t="shared" si="5"/>
        <v>0</v>
      </c>
      <c r="T19" s="34">
        <f t="shared" si="6"/>
        <v>0</v>
      </c>
      <c r="U19" s="35">
        <f t="shared" si="7"/>
        <v>0</v>
      </c>
      <c r="V19" s="33">
        <v>0</v>
      </c>
      <c r="W19" s="34">
        <v>0</v>
      </c>
      <c r="X19" s="136">
        <v>0.03353658536585366</v>
      </c>
      <c r="Y19" s="137">
        <v>0.024077046548956663</v>
      </c>
      <c r="Z19" s="138">
        <v>0.026153846153846153</v>
      </c>
    </row>
    <row r="20" spans="1:26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80">
        <v>0</v>
      </c>
      <c r="H20" s="80">
        <v>0</v>
      </c>
      <c r="I20" s="78">
        <f t="shared" si="2"/>
        <v>0</v>
      </c>
      <c r="J20" s="79">
        <v>0</v>
      </c>
      <c r="K20" s="80">
        <v>0</v>
      </c>
      <c r="L20" s="78">
        <v>16</v>
      </c>
      <c r="M20" s="79">
        <v>15</v>
      </c>
      <c r="N20" s="135">
        <v>11</v>
      </c>
      <c r="O20" s="33">
        <f t="shared" si="3"/>
        <v>0</v>
      </c>
      <c r="P20" s="33">
        <f t="shared" si="0"/>
        <v>0</v>
      </c>
      <c r="Q20" s="33">
        <f t="shared" si="4"/>
        <v>0</v>
      </c>
      <c r="R20" s="33">
        <f t="shared" si="1"/>
        <v>0</v>
      </c>
      <c r="S20" s="34">
        <f t="shared" si="5"/>
        <v>0</v>
      </c>
      <c r="T20" s="34">
        <f t="shared" si="6"/>
        <v>0</v>
      </c>
      <c r="U20" s="35">
        <f t="shared" si="7"/>
        <v>0</v>
      </c>
      <c r="V20" s="33">
        <v>0</v>
      </c>
      <c r="W20" s="34">
        <v>0</v>
      </c>
      <c r="X20" s="136">
        <v>0.024096385542168676</v>
      </c>
      <c r="Y20" s="137">
        <v>0.023961661341853034</v>
      </c>
      <c r="Z20" s="138">
        <v>0.01694915254237288</v>
      </c>
    </row>
    <row r="21" spans="1:26" s="150" customFormat="1" ht="13.5" customHeight="1">
      <c r="A21" s="370"/>
      <c r="B21" s="139" t="s">
        <v>16</v>
      </c>
      <c r="C21" s="81">
        <v>0</v>
      </c>
      <c r="D21" s="82">
        <v>0</v>
      </c>
      <c r="E21" s="82">
        <v>0</v>
      </c>
      <c r="F21" s="82">
        <v>0</v>
      </c>
      <c r="G21" s="83">
        <v>0</v>
      </c>
      <c r="H21" s="83">
        <v>0</v>
      </c>
      <c r="I21" s="81">
        <f t="shared" si="2"/>
        <v>0</v>
      </c>
      <c r="J21" s="82">
        <v>1</v>
      </c>
      <c r="K21" s="83">
        <v>1</v>
      </c>
      <c r="L21" s="81">
        <v>19</v>
      </c>
      <c r="M21" s="82">
        <v>17</v>
      </c>
      <c r="N21" s="140">
        <v>16</v>
      </c>
      <c r="O21" s="47">
        <f t="shared" si="3"/>
        <v>0</v>
      </c>
      <c r="P21" s="47">
        <f t="shared" si="0"/>
        <v>0</v>
      </c>
      <c r="Q21" s="47">
        <f t="shared" si="4"/>
        <v>0</v>
      </c>
      <c r="R21" s="47">
        <f t="shared" si="1"/>
        <v>0</v>
      </c>
      <c r="S21" s="48">
        <f t="shared" si="5"/>
        <v>0</v>
      </c>
      <c r="T21" s="48">
        <f t="shared" si="6"/>
        <v>0</v>
      </c>
      <c r="U21" s="49">
        <f t="shared" si="7"/>
        <v>0</v>
      </c>
      <c r="V21" s="47">
        <v>0.125</v>
      </c>
      <c r="W21" s="48">
        <v>0.125</v>
      </c>
      <c r="X21" s="141">
        <v>0.029275808936825885</v>
      </c>
      <c r="Y21" s="142">
        <v>0.027597402597402596</v>
      </c>
      <c r="Z21" s="143">
        <v>0.02457757296466974</v>
      </c>
    </row>
    <row r="22" spans="1:26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7">
        <v>0</v>
      </c>
      <c r="H22" s="87">
        <v>0</v>
      </c>
      <c r="I22" s="85">
        <f t="shared" si="2"/>
        <v>0</v>
      </c>
      <c r="J22" s="86">
        <v>0</v>
      </c>
      <c r="K22" s="87">
        <v>1</v>
      </c>
      <c r="L22" s="85">
        <v>13</v>
      </c>
      <c r="M22" s="86">
        <v>16</v>
      </c>
      <c r="N22" s="146">
        <v>6</v>
      </c>
      <c r="O22" s="89">
        <f t="shared" si="3"/>
        <v>0</v>
      </c>
      <c r="P22" s="89">
        <f t="shared" si="0"/>
        <v>0</v>
      </c>
      <c r="Q22" s="89">
        <f t="shared" si="4"/>
        <v>0</v>
      </c>
      <c r="R22" s="89">
        <f t="shared" si="1"/>
        <v>0</v>
      </c>
      <c r="S22" s="90">
        <f t="shared" si="5"/>
        <v>0</v>
      </c>
      <c r="T22" s="90">
        <f t="shared" si="6"/>
        <v>0</v>
      </c>
      <c r="U22" s="91">
        <f t="shared" si="7"/>
        <v>0</v>
      </c>
      <c r="V22" s="89">
        <v>0</v>
      </c>
      <c r="W22" s="90">
        <v>0.125</v>
      </c>
      <c r="X22" s="147">
        <v>0.019938650306748466</v>
      </c>
      <c r="Y22" s="148">
        <v>0.0256</v>
      </c>
      <c r="Z22" s="149">
        <v>0.009230769230769232</v>
      </c>
    </row>
    <row r="23" spans="1:26" s="150" customFormat="1" ht="13.5" customHeight="1">
      <c r="A23" s="369"/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80">
        <v>0</v>
      </c>
      <c r="H23" s="80">
        <v>0</v>
      </c>
      <c r="I23" s="78">
        <f t="shared" si="2"/>
        <v>0</v>
      </c>
      <c r="J23" s="79">
        <v>2</v>
      </c>
      <c r="K23" s="80">
        <v>0</v>
      </c>
      <c r="L23" s="78">
        <v>36</v>
      </c>
      <c r="M23" s="79">
        <v>25</v>
      </c>
      <c r="N23" s="135">
        <v>22</v>
      </c>
      <c r="O23" s="33">
        <f t="shared" si="3"/>
        <v>0</v>
      </c>
      <c r="P23" s="33">
        <f t="shared" si="0"/>
        <v>0</v>
      </c>
      <c r="Q23" s="33">
        <f t="shared" si="4"/>
        <v>0</v>
      </c>
      <c r="R23" s="33">
        <f t="shared" si="1"/>
        <v>0</v>
      </c>
      <c r="S23" s="34">
        <f t="shared" si="5"/>
        <v>0</v>
      </c>
      <c r="T23" s="34">
        <f t="shared" si="6"/>
        <v>0</v>
      </c>
      <c r="U23" s="35">
        <f t="shared" si="7"/>
        <v>0</v>
      </c>
      <c r="V23" s="33">
        <v>0.25</v>
      </c>
      <c r="W23" s="34">
        <v>0</v>
      </c>
      <c r="X23" s="136">
        <v>0.05446293494704992</v>
      </c>
      <c r="Y23" s="137">
        <v>0.039619651347068144</v>
      </c>
      <c r="Z23" s="138">
        <v>0.03379416282642089</v>
      </c>
    </row>
    <row r="24" spans="1:26" s="150" customFormat="1" ht="13.5" customHeight="1">
      <c r="A24" s="369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80">
        <v>0</v>
      </c>
      <c r="H24" s="80">
        <v>0</v>
      </c>
      <c r="I24" s="78">
        <f t="shared" si="2"/>
        <v>0</v>
      </c>
      <c r="J24" s="79">
        <v>0</v>
      </c>
      <c r="K24" s="80">
        <v>0</v>
      </c>
      <c r="L24" s="78">
        <v>24</v>
      </c>
      <c r="M24" s="79">
        <v>26</v>
      </c>
      <c r="N24" s="135">
        <v>21</v>
      </c>
      <c r="O24" s="33">
        <f t="shared" si="3"/>
        <v>0</v>
      </c>
      <c r="P24" s="33">
        <f t="shared" si="0"/>
        <v>0</v>
      </c>
      <c r="Q24" s="33">
        <f t="shared" si="4"/>
        <v>0</v>
      </c>
      <c r="R24" s="33">
        <f t="shared" si="1"/>
        <v>0</v>
      </c>
      <c r="S24" s="34">
        <f t="shared" si="5"/>
        <v>0</v>
      </c>
      <c r="T24" s="34">
        <f t="shared" si="6"/>
        <v>0</v>
      </c>
      <c r="U24" s="35">
        <f t="shared" si="7"/>
        <v>0</v>
      </c>
      <c r="V24" s="33">
        <v>0</v>
      </c>
      <c r="W24" s="34">
        <v>0</v>
      </c>
      <c r="X24" s="136">
        <v>0.035982008995502246</v>
      </c>
      <c r="Y24" s="137">
        <v>0.041401273885350316</v>
      </c>
      <c r="Z24" s="138">
        <v>0.03230769230769231</v>
      </c>
    </row>
    <row r="25" spans="1:26" s="150" customFormat="1" ht="13.5" customHeight="1">
      <c r="A25" s="369"/>
      <c r="B25" s="134" t="s">
        <v>20</v>
      </c>
      <c r="C25" s="78">
        <v>0</v>
      </c>
      <c r="D25" s="79">
        <v>0</v>
      </c>
      <c r="E25" s="79">
        <v>0</v>
      </c>
      <c r="F25" s="79">
        <v>0</v>
      </c>
      <c r="G25" s="80">
        <v>0</v>
      </c>
      <c r="H25" s="80">
        <v>0</v>
      </c>
      <c r="I25" s="78">
        <f t="shared" si="2"/>
        <v>0</v>
      </c>
      <c r="J25" s="79">
        <v>0</v>
      </c>
      <c r="K25" s="80">
        <v>0</v>
      </c>
      <c r="L25" s="78">
        <v>16</v>
      </c>
      <c r="M25" s="79">
        <v>12</v>
      </c>
      <c r="N25" s="135">
        <v>18</v>
      </c>
      <c r="O25" s="33">
        <f t="shared" si="3"/>
        <v>0</v>
      </c>
      <c r="P25" s="33">
        <f t="shared" si="0"/>
        <v>0</v>
      </c>
      <c r="Q25" s="33">
        <f t="shared" si="4"/>
        <v>0</v>
      </c>
      <c r="R25" s="33">
        <f t="shared" si="1"/>
        <v>0</v>
      </c>
      <c r="S25" s="34">
        <f t="shared" si="5"/>
        <v>0</v>
      </c>
      <c r="T25" s="34">
        <f t="shared" si="6"/>
        <v>0</v>
      </c>
      <c r="U25" s="35">
        <f t="shared" si="7"/>
        <v>0</v>
      </c>
      <c r="V25" s="33">
        <v>0</v>
      </c>
      <c r="W25" s="34">
        <v>0</v>
      </c>
      <c r="X25" s="136">
        <v>0.024024024024024024</v>
      </c>
      <c r="Y25" s="137">
        <v>0.01904761904761905</v>
      </c>
      <c r="Z25" s="138">
        <v>0.027649769585253458</v>
      </c>
    </row>
    <row r="26" spans="1:26" s="150" customFormat="1" ht="13.5" customHeight="1">
      <c r="A26" s="370"/>
      <c r="B26" s="139" t="s">
        <v>21</v>
      </c>
      <c r="C26" s="81">
        <v>0</v>
      </c>
      <c r="D26" s="82">
        <v>0</v>
      </c>
      <c r="E26" s="82">
        <v>0</v>
      </c>
      <c r="F26" s="82">
        <v>0</v>
      </c>
      <c r="G26" s="83">
        <v>0</v>
      </c>
      <c r="H26" s="83">
        <v>0</v>
      </c>
      <c r="I26" s="81">
        <f t="shared" si="2"/>
        <v>0</v>
      </c>
      <c r="J26" s="82">
        <v>0</v>
      </c>
      <c r="K26" s="83">
        <v>0</v>
      </c>
      <c r="L26" s="81">
        <v>21</v>
      </c>
      <c r="M26" s="82">
        <v>19</v>
      </c>
      <c r="N26" s="140">
        <v>21</v>
      </c>
      <c r="O26" s="47">
        <f t="shared" si="3"/>
        <v>0</v>
      </c>
      <c r="P26" s="47">
        <f t="shared" si="0"/>
        <v>0</v>
      </c>
      <c r="Q26" s="47">
        <f t="shared" si="4"/>
        <v>0</v>
      </c>
      <c r="R26" s="47">
        <f t="shared" si="1"/>
        <v>0</v>
      </c>
      <c r="S26" s="48">
        <f t="shared" si="5"/>
        <v>0</v>
      </c>
      <c r="T26" s="48">
        <f t="shared" si="6"/>
        <v>0</v>
      </c>
      <c r="U26" s="49">
        <f t="shared" si="7"/>
        <v>0</v>
      </c>
      <c r="V26" s="47">
        <v>0</v>
      </c>
      <c r="W26" s="48">
        <v>0</v>
      </c>
      <c r="X26" s="141">
        <v>0.03167420814479638</v>
      </c>
      <c r="Y26" s="142">
        <v>0.030015797788309637</v>
      </c>
      <c r="Z26" s="143">
        <v>0.03225806451612903</v>
      </c>
    </row>
    <row r="27" spans="1:26" s="150" customFormat="1" ht="13.5" customHeight="1">
      <c r="A27" s="369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1</v>
      </c>
      <c r="G27" s="80">
        <v>0</v>
      </c>
      <c r="H27" s="80">
        <v>0</v>
      </c>
      <c r="I27" s="78">
        <f t="shared" si="2"/>
        <v>1</v>
      </c>
      <c r="J27" s="79">
        <v>0</v>
      </c>
      <c r="K27" s="80">
        <v>0</v>
      </c>
      <c r="L27" s="78">
        <v>20</v>
      </c>
      <c r="M27" s="79">
        <v>19</v>
      </c>
      <c r="N27" s="135">
        <v>18</v>
      </c>
      <c r="O27" s="33">
        <f t="shared" si="3"/>
        <v>0</v>
      </c>
      <c r="P27" s="33">
        <f t="shared" si="0"/>
        <v>0</v>
      </c>
      <c r="Q27" s="33">
        <f t="shared" si="4"/>
        <v>0</v>
      </c>
      <c r="R27" s="33">
        <f t="shared" si="1"/>
        <v>1</v>
      </c>
      <c r="S27" s="34">
        <f t="shared" si="5"/>
        <v>0</v>
      </c>
      <c r="T27" s="34">
        <f t="shared" si="6"/>
        <v>0</v>
      </c>
      <c r="U27" s="35">
        <f t="shared" si="7"/>
        <v>0.125</v>
      </c>
      <c r="V27" s="33">
        <v>0</v>
      </c>
      <c r="W27" s="34">
        <v>0</v>
      </c>
      <c r="X27" s="136">
        <v>0.029985007496251874</v>
      </c>
      <c r="Y27" s="137">
        <v>0.03015873015873016</v>
      </c>
      <c r="Z27" s="138">
        <v>0.027649769585253458</v>
      </c>
    </row>
    <row r="28" spans="1:26" s="150" customFormat="1" ht="13.5" customHeight="1">
      <c r="A28" s="369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0">
        <v>0</v>
      </c>
      <c r="I28" s="78">
        <f t="shared" si="2"/>
        <v>0</v>
      </c>
      <c r="J28" s="79">
        <v>0</v>
      </c>
      <c r="K28" s="80">
        <v>0</v>
      </c>
      <c r="L28" s="78">
        <v>16</v>
      </c>
      <c r="M28" s="79">
        <v>25</v>
      </c>
      <c r="N28" s="135">
        <v>11</v>
      </c>
      <c r="O28" s="33">
        <f t="shared" si="3"/>
        <v>0</v>
      </c>
      <c r="P28" s="33">
        <f t="shared" si="0"/>
        <v>0</v>
      </c>
      <c r="Q28" s="33">
        <f t="shared" si="4"/>
        <v>0</v>
      </c>
      <c r="R28" s="33">
        <f t="shared" si="1"/>
        <v>0</v>
      </c>
      <c r="S28" s="34">
        <f t="shared" si="5"/>
        <v>0</v>
      </c>
      <c r="T28" s="34">
        <f t="shared" si="6"/>
        <v>0</v>
      </c>
      <c r="U28" s="35">
        <f t="shared" si="7"/>
        <v>0</v>
      </c>
      <c r="V28" s="33">
        <v>0</v>
      </c>
      <c r="W28" s="34">
        <v>0</v>
      </c>
      <c r="X28" s="136">
        <v>0.024024024024024024</v>
      </c>
      <c r="Y28" s="137">
        <v>0.03943217665615142</v>
      </c>
      <c r="Z28" s="138">
        <v>0.016897081413210446</v>
      </c>
    </row>
    <row r="29" spans="1:26" s="150" customFormat="1" ht="13.5" customHeight="1">
      <c r="A29" s="369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80">
        <v>0</v>
      </c>
      <c r="H29" s="80">
        <v>0</v>
      </c>
      <c r="I29" s="78">
        <f t="shared" si="2"/>
        <v>0</v>
      </c>
      <c r="J29" s="79">
        <v>1</v>
      </c>
      <c r="K29" s="80">
        <v>0</v>
      </c>
      <c r="L29" s="78">
        <v>18</v>
      </c>
      <c r="M29" s="79">
        <v>28</v>
      </c>
      <c r="N29" s="135">
        <v>11</v>
      </c>
      <c r="O29" s="33">
        <f t="shared" si="3"/>
        <v>0</v>
      </c>
      <c r="P29" s="33">
        <f t="shared" si="0"/>
        <v>0</v>
      </c>
      <c r="Q29" s="33">
        <f t="shared" si="4"/>
        <v>0</v>
      </c>
      <c r="R29" s="33">
        <f t="shared" si="1"/>
        <v>0</v>
      </c>
      <c r="S29" s="34">
        <f t="shared" si="5"/>
        <v>0</v>
      </c>
      <c r="T29" s="34">
        <f t="shared" si="6"/>
        <v>0</v>
      </c>
      <c r="U29" s="35">
        <f t="shared" si="7"/>
        <v>0</v>
      </c>
      <c r="V29" s="33">
        <v>0.125</v>
      </c>
      <c r="W29" s="34">
        <v>0</v>
      </c>
      <c r="X29" s="136">
        <v>0.027190332326283987</v>
      </c>
      <c r="Y29" s="137">
        <v>0.0436817472698908</v>
      </c>
      <c r="Z29" s="138">
        <v>0.016923076923076923</v>
      </c>
    </row>
    <row r="30" spans="1:26" s="150" customFormat="1" ht="13.5" customHeight="1">
      <c r="A30" s="370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3">
        <v>0</v>
      </c>
      <c r="H30" s="83">
        <v>0</v>
      </c>
      <c r="I30" s="81">
        <f t="shared" si="2"/>
        <v>0</v>
      </c>
      <c r="J30" s="82">
        <v>0</v>
      </c>
      <c r="K30" s="83">
        <v>0</v>
      </c>
      <c r="L30" s="81">
        <v>24</v>
      </c>
      <c r="M30" s="82">
        <v>16</v>
      </c>
      <c r="N30" s="140">
        <v>15</v>
      </c>
      <c r="O30" s="47">
        <f t="shared" si="3"/>
        <v>0</v>
      </c>
      <c r="P30" s="47">
        <f t="shared" si="0"/>
        <v>0</v>
      </c>
      <c r="Q30" s="47">
        <f t="shared" si="4"/>
        <v>0</v>
      </c>
      <c r="R30" s="47">
        <f t="shared" si="1"/>
        <v>0</v>
      </c>
      <c r="S30" s="48">
        <f t="shared" si="5"/>
        <v>0</v>
      </c>
      <c r="T30" s="48">
        <f t="shared" si="6"/>
        <v>0</v>
      </c>
      <c r="U30" s="49">
        <f t="shared" si="7"/>
        <v>0</v>
      </c>
      <c r="V30" s="47">
        <v>0</v>
      </c>
      <c r="W30" s="48">
        <v>0</v>
      </c>
      <c r="X30" s="141">
        <v>0.03614457831325301</v>
      </c>
      <c r="Y30" s="142">
        <v>0.025078369905956112</v>
      </c>
      <c r="Z30" s="143">
        <v>0.02304147465437788</v>
      </c>
    </row>
    <row r="31" spans="1:26" s="150" customFormat="1" ht="13.5" customHeight="1">
      <c r="A31" s="368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7">
        <v>0</v>
      </c>
      <c r="H31" s="87">
        <v>0</v>
      </c>
      <c r="I31" s="85">
        <f t="shared" si="2"/>
        <v>0</v>
      </c>
      <c r="J31" s="86">
        <v>2</v>
      </c>
      <c r="K31" s="87">
        <v>0</v>
      </c>
      <c r="L31" s="85">
        <v>18</v>
      </c>
      <c r="M31" s="86">
        <v>20</v>
      </c>
      <c r="N31" s="146">
        <v>9</v>
      </c>
      <c r="O31" s="89">
        <f t="shared" si="3"/>
        <v>0</v>
      </c>
      <c r="P31" s="89">
        <f t="shared" si="0"/>
        <v>0</v>
      </c>
      <c r="Q31" s="89">
        <f t="shared" si="4"/>
        <v>0</v>
      </c>
      <c r="R31" s="89">
        <f t="shared" si="1"/>
        <v>0</v>
      </c>
      <c r="S31" s="90">
        <f t="shared" si="5"/>
        <v>0</v>
      </c>
      <c r="T31" s="90">
        <f t="shared" si="6"/>
        <v>0</v>
      </c>
      <c r="U31" s="91">
        <f t="shared" si="7"/>
        <v>0</v>
      </c>
      <c r="V31" s="89">
        <v>0.25</v>
      </c>
      <c r="W31" s="90">
        <v>0</v>
      </c>
      <c r="X31" s="147">
        <v>0.02694610778443114</v>
      </c>
      <c r="Y31" s="148">
        <v>0.031496062992125984</v>
      </c>
      <c r="Z31" s="149">
        <v>0.013803680981595092</v>
      </c>
    </row>
    <row r="32" spans="1:26" s="150" customFormat="1" ht="13.5" customHeight="1">
      <c r="A32" s="369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80">
        <v>0</v>
      </c>
      <c r="H32" s="80">
        <v>0</v>
      </c>
      <c r="I32" s="78">
        <f t="shared" si="2"/>
        <v>0</v>
      </c>
      <c r="J32" s="79">
        <v>1</v>
      </c>
      <c r="K32" s="80">
        <v>0</v>
      </c>
      <c r="L32" s="78">
        <v>16</v>
      </c>
      <c r="M32" s="79">
        <v>21</v>
      </c>
      <c r="N32" s="135">
        <v>17</v>
      </c>
      <c r="O32" s="33">
        <f t="shared" si="3"/>
        <v>0</v>
      </c>
      <c r="P32" s="33">
        <f t="shared" si="0"/>
        <v>0</v>
      </c>
      <c r="Q32" s="33">
        <f t="shared" si="4"/>
        <v>0</v>
      </c>
      <c r="R32" s="33">
        <f t="shared" si="1"/>
        <v>0</v>
      </c>
      <c r="S32" s="34">
        <f t="shared" si="5"/>
        <v>0</v>
      </c>
      <c r="T32" s="34">
        <f t="shared" si="6"/>
        <v>0</v>
      </c>
      <c r="U32" s="35">
        <f t="shared" si="7"/>
        <v>0</v>
      </c>
      <c r="V32" s="33">
        <v>0.125</v>
      </c>
      <c r="W32" s="34">
        <v>0</v>
      </c>
      <c r="X32" s="136">
        <v>0.024539877300613498</v>
      </c>
      <c r="Y32" s="137">
        <v>0.03333333333333333</v>
      </c>
      <c r="Z32" s="138">
        <v>0.02607361963190184</v>
      </c>
    </row>
    <row r="33" spans="1:26" s="150" customFormat="1" ht="13.5" customHeight="1">
      <c r="A33" s="369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80">
        <v>0</v>
      </c>
      <c r="H33" s="80">
        <v>0</v>
      </c>
      <c r="I33" s="78">
        <f t="shared" si="2"/>
        <v>0</v>
      </c>
      <c r="J33" s="79">
        <v>0</v>
      </c>
      <c r="K33" s="80">
        <v>0</v>
      </c>
      <c r="L33" s="78">
        <v>8</v>
      </c>
      <c r="M33" s="79">
        <v>12</v>
      </c>
      <c r="N33" s="135">
        <v>18</v>
      </c>
      <c r="O33" s="33">
        <f t="shared" si="3"/>
        <v>0</v>
      </c>
      <c r="P33" s="33">
        <f t="shared" si="0"/>
        <v>0</v>
      </c>
      <c r="Q33" s="33">
        <f t="shared" si="4"/>
        <v>0</v>
      </c>
      <c r="R33" s="33">
        <f t="shared" si="1"/>
        <v>0</v>
      </c>
      <c r="S33" s="34">
        <f t="shared" si="5"/>
        <v>0</v>
      </c>
      <c r="T33" s="34">
        <f t="shared" si="6"/>
        <v>0</v>
      </c>
      <c r="U33" s="35">
        <f t="shared" si="7"/>
        <v>0</v>
      </c>
      <c r="V33" s="33">
        <v>0</v>
      </c>
      <c r="W33" s="34">
        <v>0</v>
      </c>
      <c r="X33" s="136">
        <v>0.012030075187969926</v>
      </c>
      <c r="Y33" s="137">
        <v>0.01904761904761905</v>
      </c>
      <c r="Z33" s="138">
        <v>0.027607361963190184</v>
      </c>
    </row>
    <row r="34" spans="1:26" s="150" customFormat="1" ht="13.5" customHeight="1">
      <c r="A34" s="370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3">
        <v>0</v>
      </c>
      <c r="H34" s="83">
        <v>0</v>
      </c>
      <c r="I34" s="81">
        <f t="shared" si="2"/>
        <v>0</v>
      </c>
      <c r="J34" s="82">
        <v>0</v>
      </c>
      <c r="K34" s="83">
        <v>0</v>
      </c>
      <c r="L34" s="81">
        <v>12</v>
      </c>
      <c r="M34" s="82">
        <v>19</v>
      </c>
      <c r="N34" s="140">
        <v>15</v>
      </c>
      <c r="O34" s="47">
        <f t="shared" si="3"/>
        <v>0</v>
      </c>
      <c r="P34" s="47">
        <f t="shared" si="0"/>
        <v>0</v>
      </c>
      <c r="Q34" s="47">
        <f t="shared" si="4"/>
        <v>0</v>
      </c>
      <c r="R34" s="47">
        <f t="shared" si="1"/>
        <v>0</v>
      </c>
      <c r="S34" s="48">
        <f t="shared" si="5"/>
        <v>0</v>
      </c>
      <c r="T34" s="48">
        <f t="shared" si="6"/>
        <v>0</v>
      </c>
      <c r="U34" s="49">
        <f t="shared" si="7"/>
        <v>0</v>
      </c>
      <c r="V34" s="47">
        <v>0</v>
      </c>
      <c r="W34" s="48">
        <v>0</v>
      </c>
      <c r="X34" s="141">
        <v>0.017964071856287425</v>
      </c>
      <c r="Y34" s="142">
        <v>0.0297339593114241</v>
      </c>
      <c r="Z34" s="143">
        <v>0.023006134969325152</v>
      </c>
    </row>
    <row r="35" spans="1:26" s="150" customFormat="1" ht="13.5" customHeight="1">
      <c r="A35" s="368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7">
        <v>0</v>
      </c>
      <c r="H35" s="87">
        <v>0</v>
      </c>
      <c r="I35" s="85">
        <f t="shared" si="2"/>
        <v>0</v>
      </c>
      <c r="J35" s="86">
        <v>1</v>
      </c>
      <c r="K35" s="87">
        <v>0</v>
      </c>
      <c r="L35" s="85">
        <v>6</v>
      </c>
      <c r="M35" s="86">
        <v>16</v>
      </c>
      <c r="N35" s="146">
        <v>24</v>
      </c>
      <c r="O35" s="89">
        <f t="shared" si="3"/>
        <v>0</v>
      </c>
      <c r="P35" s="89">
        <f t="shared" si="0"/>
        <v>0</v>
      </c>
      <c r="Q35" s="89">
        <f t="shared" si="4"/>
        <v>0</v>
      </c>
      <c r="R35" s="89">
        <f t="shared" si="1"/>
        <v>0</v>
      </c>
      <c r="S35" s="90">
        <f t="shared" si="5"/>
        <v>0</v>
      </c>
      <c r="T35" s="90">
        <f t="shared" si="6"/>
        <v>0</v>
      </c>
      <c r="U35" s="91">
        <f t="shared" si="7"/>
        <v>0</v>
      </c>
      <c r="V35" s="89">
        <v>0.125</v>
      </c>
      <c r="W35" s="90">
        <v>0</v>
      </c>
      <c r="X35" s="147">
        <v>0.00904977375565611</v>
      </c>
      <c r="Y35" s="148">
        <v>0.025</v>
      </c>
      <c r="Z35" s="149">
        <v>0.03686635944700461</v>
      </c>
    </row>
    <row r="36" spans="1:26" s="150" customFormat="1" ht="13.5" customHeight="1">
      <c r="A36" s="369">
        <v>8</v>
      </c>
      <c r="B36" s="134" t="s">
        <v>31</v>
      </c>
      <c r="C36" s="78">
        <v>0</v>
      </c>
      <c r="D36" s="79">
        <v>1</v>
      </c>
      <c r="E36" s="79">
        <v>1</v>
      </c>
      <c r="F36" s="79">
        <v>0</v>
      </c>
      <c r="G36" s="80">
        <v>0</v>
      </c>
      <c r="H36" s="80">
        <v>0</v>
      </c>
      <c r="I36" s="78">
        <f t="shared" si="2"/>
        <v>2</v>
      </c>
      <c r="J36" s="79">
        <v>0</v>
      </c>
      <c r="K36" s="80">
        <v>1</v>
      </c>
      <c r="L36" s="78">
        <v>9</v>
      </c>
      <c r="M36" s="79">
        <v>9</v>
      </c>
      <c r="N36" s="135">
        <v>20</v>
      </c>
      <c r="O36" s="33">
        <f t="shared" si="3"/>
        <v>0</v>
      </c>
      <c r="P36" s="33">
        <f t="shared" si="0"/>
        <v>1</v>
      </c>
      <c r="Q36" s="33">
        <f t="shared" si="4"/>
        <v>0.3333333333333333</v>
      </c>
      <c r="R36" s="33">
        <f t="shared" si="1"/>
        <v>0</v>
      </c>
      <c r="S36" s="34">
        <f t="shared" si="5"/>
        <v>0</v>
      </c>
      <c r="T36" s="34">
        <f t="shared" si="6"/>
        <v>0</v>
      </c>
      <c r="U36" s="35">
        <f t="shared" si="7"/>
        <v>0.25</v>
      </c>
      <c r="V36" s="33">
        <v>0</v>
      </c>
      <c r="W36" s="34">
        <v>0.125</v>
      </c>
      <c r="X36" s="136">
        <v>0.015789473684210527</v>
      </c>
      <c r="Y36" s="137">
        <v>0.014802631578947368</v>
      </c>
      <c r="Z36" s="138">
        <v>0.031055900621118012</v>
      </c>
    </row>
    <row r="37" spans="1:26" s="150" customFormat="1" ht="13.5" customHeight="1">
      <c r="A37" s="369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80">
        <v>0</v>
      </c>
      <c r="H37" s="80">
        <v>0</v>
      </c>
      <c r="I37" s="78">
        <f t="shared" si="2"/>
        <v>0</v>
      </c>
      <c r="J37" s="79">
        <v>0</v>
      </c>
      <c r="K37" s="80">
        <v>1</v>
      </c>
      <c r="L37" s="78">
        <v>3</v>
      </c>
      <c r="M37" s="79">
        <v>22</v>
      </c>
      <c r="N37" s="135">
        <v>20</v>
      </c>
      <c r="O37" s="33">
        <f aca="true" t="shared" si="8" ref="O37:O57">C37</f>
        <v>0</v>
      </c>
      <c r="P37" s="33">
        <f aca="true" t="shared" si="9" ref="P37:P57">D37</f>
        <v>0</v>
      </c>
      <c r="Q37" s="33">
        <f aca="true" t="shared" si="10" ref="Q37:Q57">E37/3</f>
        <v>0</v>
      </c>
      <c r="R37" s="33">
        <f aca="true" t="shared" si="11" ref="R37:R57">F37</f>
        <v>0</v>
      </c>
      <c r="S37" s="34">
        <f t="shared" si="5"/>
        <v>0</v>
      </c>
      <c r="T37" s="34">
        <f aca="true" t="shared" si="12" ref="T37:T57">H37</f>
        <v>0</v>
      </c>
      <c r="U37" s="35">
        <f t="shared" si="7"/>
        <v>0</v>
      </c>
      <c r="V37" s="33">
        <v>0</v>
      </c>
      <c r="W37" s="34">
        <v>0.125</v>
      </c>
      <c r="X37" s="136">
        <v>0.004665629860031105</v>
      </c>
      <c r="Y37" s="137">
        <v>0.0352</v>
      </c>
      <c r="Z37" s="138">
        <v>0.030816640986132512</v>
      </c>
    </row>
    <row r="38" spans="1:26" s="150" customFormat="1" ht="13.5" customHeight="1">
      <c r="A38" s="369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80">
        <v>0</v>
      </c>
      <c r="H38" s="80">
        <v>0</v>
      </c>
      <c r="I38" s="78">
        <f t="shared" si="2"/>
        <v>0</v>
      </c>
      <c r="J38" s="79">
        <v>0</v>
      </c>
      <c r="K38" s="80">
        <v>1</v>
      </c>
      <c r="L38" s="78">
        <v>23</v>
      </c>
      <c r="M38" s="79">
        <v>18</v>
      </c>
      <c r="N38" s="135">
        <v>21</v>
      </c>
      <c r="O38" s="33">
        <f t="shared" si="8"/>
        <v>0</v>
      </c>
      <c r="P38" s="33">
        <f t="shared" si="9"/>
        <v>0</v>
      </c>
      <c r="Q38" s="33">
        <f t="shared" si="10"/>
        <v>0</v>
      </c>
      <c r="R38" s="33">
        <f t="shared" si="11"/>
        <v>0</v>
      </c>
      <c r="S38" s="34">
        <f t="shared" si="5"/>
        <v>0</v>
      </c>
      <c r="T38" s="34">
        <f t="shared" si="12"/>
        <v>0</v>
      </c>
      <c r="U38" s="35">
        <f t="shared" si="7"/>
        <v>0</v>
      </c>
      <c r="V38" s="33">
        <v>0</v>
      </c>
      <c r="W38" s="34">
        <v>0.125</v>
      </c>
      <c r="X38" s="136">
        <v>0.03484848484848485</v>
      </c>
      <c r="Y38" s="137">
        <v>0.028346456692913385</v>
      </c>
      <c r="Z38" s="138">
        <v>0.03215926493108729</v>
      </c>
    </row>
    <row r="39" spans="1:26" s="150" customFormat="1" ht="13.5" customHeight="1">
      <c r="A39" s="370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3">
        <v>0</v>
      </c>
      <c r="H39" s="83">
        <v>0</v>
      </c>
      <c r="I39" s="81">
        <f t="shared" si="2"/>
        <v>0</v>
      </c>
      <c r="J39" s="82">
        <v>0</v>
      </c>
      <c r="K39" s="83">
        <v>0</v>
      </c>
      <c r="L39" s="81">
        <v>10</v>
      </c>
      <c r="M39" s="82">
        <v>13</v>
      </c>
      <c r="N39" s="140">
        <v>24</v>
      </c>
      <c r="O39" s="47">
        <f t="shared" si="8"/>
        <v>0</v>
      </c>
      <c r="P39" s="47">
        <f t="shared" si="9"/>
        <v>0</v>
      </c>
      <c r="Q39" s="47">
        <f t="shared" si="10"/>
        <v>0</v>
      </c>
      <c r="R39" s="47">
        <f t="shared" si="11"/>
        <v>0</v>
      </c>
      <c r="S39" s="48">
        <f t="shared" si="5"/>
        <v>0</v>
      </c>
      <c r="T39" s="48">
        <f t="shared" si="12"/>
        <v>0</v>
      </c>
      <c r="U39" s="49">
        <f t="shared" si="7"/>
        <v>0</v>
      </c>
      <c r="V39" s="47">
        <v>0</v>
      </c>
      <c r="W39" s="48">
        <v>0</v>
      </c>
      <c r="X39" s="141">
        <v>0.014970059880239521</v>
      </c>
      <c r="Y39" s="137">
        <v>0.02047244094488189</v>
      </c>
      <c r="Z39" s="138">
        <v>0.036753445635528334</v>
      </c>
    </row>
    <row r="40" spans="1:26" s="150" customFormat="1" ht="13.5" customHeight="1">
      <c r="A40" s="368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7">
        <v>0</v>
      </c>
      <c r="H40" s="87">
        <v>0</v>
      </c>
      <c r="I40" s="85">
        <f t="shared" si="2"/>
        <v>0</v>
      </c>
      <c r="J40" s="86">
        <v>0</v>
      </c>
      <c r="K40" s="87">
        <v>0</v>
      </c>
      <c r="L40" s="85">
        <v>19</v>
      </c>
      <c r="M40" s="86">
        <v>14</v>
      </c>
      <c r="N40" s="146">
        <v>13</v>
      </c>
      <c r="O40" s="89">
        <f t="shared" si="8"/>
        <v>0</v>
      </c>
      <c r="P40" s="89">
        <f t="shared" si="9"/>
        <v>0</v>
      </c>
      <c r="Q40" s="89">
        <f t="shared" si="10"/>
        <v>0</v>
      </c>
      <c r="R40" s="89">
        <f t="shared" si="11"/>
        <v>0</v>
      </c>
      <c r="S40" s="90">
        <f t="shared" si="5"/>
        <v>0</v>
      </c>
      <c r="T40" s="90">
        <f t="shared" si="12"/>
        <v>0</v>
      </c>
      <c r="U40" s="91">
        <f t="shared" si="7"/>
        <v>0</v>
      </c>
      <c r="V40" s="89">
        <v>0</v>
      </c>
      <c r="W40" s="90">
        <v>0</v>
      </c>
      <c r="X40" s="147">
        <v>0.02823179791976226</v>
      </c>
      <c r="Y40" s="148">
        <v>0.022082018927444796</v>
      </c>
      <c r="Z40" s="149">
        <v>0.019908116385911178</v>
      </c>
    </row>
    <row r="41" spans="1:26" s="150" customFormat="1" ht="13.5" customHeight="1">
      <c r="A41" s="369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80">
        <v>0</v>
      </c>
      <c r="H41" s="80">
        <v>0</v>
      </c>
      <c r="I41" s="78">
        <f t="shared" si="2"/>
        <v>0</v>
      </c>
      <c r="J41" s="79">
        <v>0</v>
      </c>
      <c r="K41" s="80">
        <v>0</v>
      </c>
      <c r="L41" s="78">
        <v>24</v>
      </c>
      <c r="M41" s="79">
        <v>8</v>
      </c>
      <c r="N41" s="135">
        <v>8</v>
      </c>
      <c r="O41" s="33">
        <f t="shared" si="8"/>
        <v>0</v>
      </c>
      <c r="P41" s="33">
        <f t="shared" si="9"/>
        <v>0</v>
      </c>
      <c r="Q41" s="33">
        <f t="shared" si="10"/>
        <v>0</v>
      </c>
      <c r="R41" s="33">
        <f t="shared" si="11"/>
        <v>0</v>
      </c>
      <c r="S41" s="34">
        <f t="shared" si="5"/>
        <v>0</v>
      </c>
      <c r="T41" s="34">
        <f t="shared" si="12"/>
        <v>0</v>
      </c>
      <c r="U41" s="35">
        <f t="shared" si="7"/>
        <v>0</v>
      </c>
      <c r="V41" s="33">
        <v>0</v>
      </c>
      <c r="W41" s="34">
        <v>0</v>
      </c>
      <c r="X41" s="136">
        <v>0.036308623298033284</v>
      </c>
      <c r="Y41" s="137">
        <v>0.012718600953895072</v>
      </c>
      <c r="Z41" s="138">
        <v>0.012269938650306749</v>
      </c>
    </row>
    <row r="42" spans="1:26" s="150" customFormat="1" ht="13.5" customHeight="1">
      <c r="A42" s="369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80">
        <v>0</v>
      </c>
      <c r="H42" s="80">
        <v>0</v>
      </c>
      <c r="I42" s="78">
        <f t="shared" si="2"/>
        <v>0</v>
      </c>
      <c r="J42" s="79">
        <v>0</v>
      </c>
      <c r="K42" s="80">
        <v>0</v>
      </c>
      <c r="L42" s="78">
        <v>15</v>
      </c>
      <c r="M42" s="79">
        <v>13</v>
      </c>
      <c r="N42" s="135">
        <v>8</v>
      </c>
      <c r="O42" s="33">
        <f t="shared" si="8"/>
        <v>0</v>
      </c>
      <c r="P42" s="33">
        <f t="shared" si="9"/>
        <v>0</v>
      </c>
      <c r="Q42" s="33">
        <f t="shared" si="10"/>
        <v>0</v>
      </c>
      <c r="R42" s="33">
        <f t="shared" si="11"/>
        <v>0</v>
      </c>
      <c r="S42" s="34">
        <f t="shared" si="5"/>
        <v>0</v>
      </c>
      <c r="T42" s="34">
        <f t="shared" si="12"/>
        <v>0</v>
      </c>
      <c r="U42" s="35">
        <f t="shared" si="7"/>
        <v>0</v>
      </c>
      <c r="V42" s="33">
        <v>0</v>
      </c>
      <c r="W42" s="34">
        <v>0</v>
      </c>
      <c r="X42" s="136">
        <v>0.0228310502283105</v>
      </c>
      <c r="Y42" s="137">
        <v>0.02050473186119874</v>
      </c>
      <c r="Z42" s="138">
        <v>0.01228878648233487</v>
      </c>
    </row>
    <row r="43" spans="1:26" s="150" customFormat="1" ht="13.5" customHeight="1">
      <c r="A43" s="370"/>
      <c r="B43" s="139" t="s">
        <v>38</v>
      </c>
      <c r="C43" s="81">
        <v>0</v>
      </c>
      <c r="D43" s="82">
        <v>0</v>
      </c>
      <c r="E43" s="82">
        <v>0</v>
      </c>
      <c r="F43" s="82">
        <v>0</v>
      </c>
      <c r="G43" s="83">
        <v>0</v>
      </c>
      <c r="H43" s="83">
        <v>0</v>
      </c>
      <c r="I43" s="81">
        <f t="shared" si="2"/>
        <v>0</v>
      </c>
      <c r="J43" s="82">
        <v>0</v>
      </c>
      <c r="K43" s="83">
        <v>0</v>
      </c>
      <c r="L43" s="81">
        <v>5</v>
      </c>
      <c r="M43" s="82">
        <v>10</v>
      </c>
      <c r="N43" s="140">
        <v>11</v>
      </c>
      <c r="O43" s="47">
        <f t="shared" si="8"/>
        <v>0</v>
      </c>
      <c r="P43" s="47">
        <f t="shared" si="9"/>
        <v>0</v>
      </c>
      <c r="Q43" s="47">
        <f t="shared" si="10"/>
        <v>0</v>
      </c>
      <c r="R43" s="47">
        <f t="shared" si="11"/>
        <v>0</v>
      </c>
      <c r="S43" s="48">
        <f t="shared" si="5"/>
        <v>0</v>
      </c>
      <c r="T43" s="48">
        <f t="shared" si="12"/>
        <v>0</v>
      </c>
      <c r="U43" s="49">
        <f t="shared" si="7"/>
        <v>0</v>
      </c>
      <c r="V43" s="47">
        <v>0</v>
      </c>
      <c r="W43" s="48">
        <v>0</v>
      </c>
      <c r="X43" s="141">
        <v>0.0074850299401197605</v>
      </c>
      <c r="Y43" s="142">
        <v>0.015625</v>
      </c>
      <c r="Z43" s="143">
        <v>0.016845329249617153</v>
      </c>
    </row>
    <row r="44" spans="1:26" s="150" customFormat="1" ht="13.5" customHeight="1">
      <c r="A44" s="368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7">
        <v>0</v>
      </c>
      <c r="H44" s="87">
        <v>0</v>
      </c>
      <c r="I44" s="85">
        <f t="shared" si="2"/>
        <v>0</v>
      </c>
      <c r="J44" s="86">
        <v>0</v>
      </c>
      <c r="K44" s="87">
        <v>0</v>
      </c>
      <c r="L44" s="85">
        <v>15</v>
      </c>
      <c r="M44" s="86">
        <v>4</v>
      </c>
      <c r="N44" s="146">
        <v>14</v>
      </c>
      <c r="O44" s="89">
        <f t="shared" si="8"/>
        <v>0</v>
      </c>
      <c r="P44" s="89">
        <f t="shared" si="9"/>
        <v>0</v>
      </c>
      <c r="Q44" s="89">
        <f t="shared" si="10"/>
        <v>0</v>
      </c>
      <c r="R44" s="89">
        <f t="shared" si="11"/>
        <v>0</v>
      </c>
      <c r="S44" s="90">
        <f t="shared" si="5"/>
        <v>0</v>
      </c>
      <c r="T44" s="90">
        <f t="shared" si="12"/>
        <v>0</v>
      </c>
      <c r="U44" s="91">
        <f t="shared" si="7"/>
        <v>0</v>
      </c>
      <c r="V44" s="89">
        <v>0</v>
      </c>
      <c r="W44" s="90">
        <v>0</v>
      </c>
      <c r="X44" s="147">
        <v>0.02276176024279211</v>
      </c>
      <c r="Y44" s="148">
        <v>0.006379585326953748</v>
      </c>
      <c r="Z44" s="149">
        <v>0.021439509954058193</v>
      </c>
    </row>
    <row r="45" spans="1:26" s="150" customFormat="1" ht="13.5" customHeight="1">
      <c r="A45" s="369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80">
        <v>0</v>
      </c>
      <c r="H45" s="80">
        <v>0</v>
      </c>
      <c r="I45" s="78">
        <f t="shared" si="2"/>
        <v>0</v>
      </c>
      <c r="J45" s="79">
        <v>0</v>
      </c>
      <c r="K45" s="80">
        <v>0</v>
      </c>
      <c r="L45" s="78">
        <v>7</v>
      </c>
      <c r="M45" s="79">
        <v>11</v>
      </c>
      <c r="N45" s="135">
        <v>6</v>
      </c>
      <c r="O45" s="33">
        <f t="shared" si="8"/>
        <v>0</v>
      </c>
      <c r="P45" s="33">
        <f t="shared" si="9"/>
        <v>0</v>
      </c>
      <c r="Q45" s="33">
        <f t="shared" si="10"/>
        <v>0</v>
      </c>
      <c r="R45" s="33">
        <f t="shared" si="11"/>
        <v>0</v>
      </c>
      <c r="S45" s="34">
        <f t="shared" si="5"/>
        <v>0</v>
      </c>
      <c r="T45" s="34">
        <f t="shared" si="12"/>
        <v>0</v>
      </c>
      <c r="U45" s="35">
        <f t="shared" si="7"/>
        <v>0</v>
      </c>
      <c r="V45" s="33">
        <v>0</v>
      </c>
      <c r="W45" s="34">
        <v>0</v>
      </c>
      <c r="X45" s="136">
        <v>0.010510510510510511</v>
      </c>
      <c r="Y45" s="137">
        <v>0.017350157728706624</v>
      </c>
      <c r="Z45" s="138">
        <v>0.009188361408882083</v>
      </c>
    </row>
    <row r="46" spans="1:26" s="150" customFormat="1" ht="13.5" customHeight="1">
      <c r="A46" s="369"/>
      <c r="B46" s="134" t="s">
        <v>41</v>
      </c>
      <c r="C46" s="78">
        <v>0</v>
      </c>
      <c r="D46" s="79">
        <v>0</v>
      </c>
      <c r="E46" s="79">
        <v>1</v>
      </c>
      <c r="F46" s="79">
        <v>0</v>
      </c>
      <c r="G46" s="80">
        <v>0</v>
      </c>
      <c r="H46" s="80">
        <v>0</v>
      </c>
      <c r="I46" s="78">
        <f t="shared" si="2"/>
        <v>1</v>
      </c>
      <c r="J46" s="79">
        <v>0</v>
      </c>
      <c r="K46" s="80">
        <v>0</v>
      </c>
      <c r="L46" s="78">
        <v>7</v>
      </c>
      <c r="M46" s="79">
        <v>13</v>
      </c>
      <c r="N46" s="135">
        <v>11</v>
      </c>
      <c r="O46" s="33">
        <f t="shared" si="8"/>
        <v>0</v>
      </c>
      <c r="P46" s="33">
        <f t="shared" si="9"/>
        <v>0</v>
      </c>
      <c r="Q46" s="33">
        <f t="shared" si="10"/>
        <v>0.3333333333333333</v>
      </c>
      <c r="R46" s="33">
        <f t="shared" si="11"/>
        <v>0</v>
      </c>
      <c r="S46" s="34">
        <f t="shared" si="5"/>
        <v>0</v>
      </c>
      <c r="T46" s="34">
        <f t="shared" si="12"/>
        <v>0</v>
      </c>
      <c r="U46" s="35">
        <f t="shared" si="7"/>
        <v>0.125</v>
      </c>
      <c r="V46" s="33">
        <v>0</v>
      </c>
      <c r="W46" s="34">
        <v>0</v>
      </c>
      <c r="X46" s="136">
        <v>0.010558069381598794</v>
      </c>
      <c r="Y46" s="137">
        <v>0.02034428794992175</v>
      </c>
      <c r="Z46" s="138">
        <v>0.01687116564417178</v>
      </c>
    </row>
    <row r="47" spans="1:26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3">
        <v>0</v>
      </c>
      <c r="H47" s="83">
        <v>0</v>
      </c>
      <c r="I47" s="81">
        <f t="shared" si="2"/>
        <v>0</v>
      </c>
      <c r="J47" s="82">
        <v>0</v>
      </c>
      <c r="K47" s="83">
        <v>1</v>
      </c>
      <c r="L47" s="81">
        <v>10</v>
      </c>
      <c r="M47" s="82">
        <v>7</v>
      </c>
      <c r="N47" s="140">
        <v>9</v>
      </c>
      <c r="O47" s="47">
        <f t="shared" si="8"/>
        <v>0</v>
      </c>
      <c r="P47" s="47">
        <f t="shared" si="9"/>
        <v>0</v>
      </c>
      <c r="Q47" s="47">
        <f t="shared" si="10"/>
        <v>0</v>
      </c>
      <c r="R47" s="47">
        <f t="shared" si="11"/>
        <v>0</v>
      </c>
      <c r="S47" s="48">
        <f t="shared" si="5"/>
        <v>0</v>
      </c>
      <c r="T47" s="48">
        <f t="shared" si="12"/>
        <v>0</v>
      </c>
      <c r="U47" s="49">
        <f t="shared" si="7"/>
        <v>0</v>
      </c>
      <c r="V47" s="47">
        <v>0</v>
      </c>
      <c r="W47" s="48">
        <v>0.125</v>
      </c>
      <c r="X47" s="141">
        <v>0.014903129657228018</v>
      </c>
      <c r="Y47" s="142">
        <v>0.0110062893081761</v>
      </c>
      <c r="Z47" s="143">
        <v>0.013782542113323124</v>
      </c>
    </row>
    <row r="48" spans="1:26" s="150" customFormat="1" ht="13.5" customHeight="1">
      <c r="A48" s="368">
        <v>11</v>
      </c>
      <c r="B48" s="134" t="s">
        <v>43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0">
        <v>0</v>
      </c>
      <c r="I48" s="78">
        <f t="shared" si="2"/>
        <v>0</v>
      </c>
      <c r="J48" s="79">
        <v>0</v>
      </c>
      <c r="K48" s="80">
        <v>0</v>
      </c>
      <c r="L48" s="78">
        <v>10</v>
      </c>
      <c r="M48" s="79">
        <v>15</v>
      </c>
      <c r="N48" s="135">
        <v>18</v>
      </c>
      <c r="O48" s="33">
        <f t="shared" si="8"/>
        <v>0</v>
      </c>
      <c r="P48" s="33">
        <f t="shared" si="9"/>
        <v>0</v>
      </c>
      <c r="Q48" s="33">
        <f t="shared" si="10"/>
        <v>0</v>
      </c>
      <c r="R48" s="33">
        <f t="shared" si="11"/>
        <v>0</v>
      </c>
      <c r="S48" s="34">
        <f t="shared" si="5"/>
        <v>0</v>
      </c>
      <c r="T48" s="34">
        <f t="shared" si="12"/>
        <v>0</v>
      </c>
      <c r="U48" s="35">
        <f t="shared" si="7"/>
        <v>0</v>
      </c>
      <c r="V48" s="33">
        <v>0</v>
      </c>
      <c r="W48" s="34">
        <v>0</v>
      </c>
      <c r="X48" s="136">
        <v>0.015015015015015015</v>
      </c>
      <c r="Y48" s="137">
        <v>0.0234375</v>
      </c>
      <c r="Z48" s="138">
        <v>0.027565084226646247</v>
      </c>
    </row>
    <row r="49" spans="1:26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80">
        <v>0</v>
      </c>
      <c r="I49" s="78">
        <f t="shared" si="2"/>
        <v>0</v>
      </c>
      <c r="J49" s="79">
        <v>0</v>
      </c>
      <c r="K49" s="80">
        <v>0</v>
      </c>
      <c r="L49" s="78">
        <v>14</v>
      </c>
      <c r="M49" s="79">
        <v>19</v>
      </c>
      <c r="N49" s="135">
        <v>10</v>
      </c>
      <c r="O49" s="33">
        <f t="shared" si="8"/>
        <v>0</v>
      </c>
      <c r="P49" s="33">
        <f t="shared" si="9"/>
        <v>0</v>
      </c>
      <c r="Q49" s="33">
        <f t="shared" si="10"/>
        <v>0</v>
      </c>
      <c r="R49" s="33">
        <f t="shared" si="11"/>
        <v>0</v>
      </c>
      <c r="S49" s="34">
        <f t="shared" si="5"/>
        <v>0</v>
      </c>
      <c r="T49" s="34">
        <f t="shared" si="12"/>
        <v>0</v>
      </c>
      <c r="U49" s="35">
        <f t="shared" si="7"/>
        <v>0</v>
      </c>
      <c r="V49" s="33">
        <v>0</v>
      </c>
      <c r="W49" s="34">
        <v>0</v>
      </c>
      <c r="X49" s="136">
        <v>0.021116138763197588</v>
      </c>
      <c r="Y49" s="137">
        <v>0.0297339593114241</v>
      </c>
      <c r="Z49" s="138">
        <v>0.015313935681470138</v>
      </c>
    </row>
    <row r="50" spans="1:26" s="150" customFormat="1" ht="13.5" customHeight="1">
      <c r="A50" s="369"/>
      <c r="B50" s="134" t="s">
        <v>45</v>
      </c>
      <c r="C50" s="78">
        <v>0</v>
      </c>
      <c r="D50" s="79">
        <v>0</v>
      </c>
      <c r="E50" s="79">
        <v>1</v>
      </c>
      <c r="F50" s="79">
        <v>0</v>
      </c>
      <c r="G50" s="80">
        <v>0</v>
      </c>
      <c r="H50" s="80">
        <v>0</v>
      </c>
      <c r="I50" s="78">
        <f t="shared" si="2"/>
        <v>1</v>
      </c>
      <c r="J50" s="79">
        <v>0</v>
      </c>
      <c r="K50" s="80">
        <v>0</v>
      </c>
      <c r="L50" s="78">
        <v>13</v>
      </c>
      <c r="M50" s="79">
        <v>14</v>
      </c>
      <c r="N50" s="135">
        <v>7</v>
      </c>
      <c r="O50" s="33">
        <f t="shared" si="8"/>
        <v>0</v>
      </c>
      <c r="P50" s="33">
        <f t="shared" si="9"/>
        <v>0</v>
      </c>
      <c r="Q50" s="33">
        <f t="shared" si="10"/>
        <v>0.3333333333333333</v>
      </c>
      <c r="R50" s="33">
        <f t="shared" si="11"/>
        <v>0</v>
      </c>
      <c r="S50" s="34">
        <f t="shared" si="5"/>
        <v>0</v>
      </c>
      <c r="T50" s="34">
        <f t="shared" si="12"/>
        <v>0</v>
      </c>
      <c r="U50" s="35">
        <f t="shared" si="7"/>
        <v>0.125</v>
      </c>
      <c r="V50" s="33">
        <v>0</v>
      </c>
      <c r="W50" s="34">
        <v>0</v>
      </c>
      <c r="X50" s="136">
        <v>0.019548872180451128</v>
      </c>
      <c r="Y50" s="137">
        <v>0.02204724409448819</v>
      </c>
      <c r="Z50" s="138">
        <v>0.010752688172043012</v>
      </c>
    </row>
    <row r="51" spans="1:26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80">
        <v>0</v>
      </c>
      <c r="H51" s="80">
        <v>0</v>
      </c>
      <c r="I51" s="78">
        <f t="shared" si="2"/>
        <v>0</v>
      </c>
      <c r="J51" s="79">
        <v>0</v>
      </c>
      <c r="K51" s="80">
        <v>0</v>
      </c>
      <c r="L51" s="78">
        <v>14</v>
      </c>
      <c r="M51" s="79">
        <v>7</v>
      </c>
      <c r="N51" s="135">
        <v>10</v>
      </c>
      <c r="O51" s="33">
        <f t="shared" si="8"/>
        <v>0</v>
      </c>
      <c r="P51" s="33">
        <f t="shared" si="9"/>
        <v>0</v>
      </c>
      <c r="Q51" s="33">
        <f t="shared" si="10"/>
        <v>0</v>
      </c>
      <c r="R51" s="33">
        <f t="shared" si="11"/>
        <v>0</v>
      </c>
      <c r="S51" s="34">
        <f t="shared" si="5"/>
        <v>0</v>
      </c>
      <c r="T51" s="34">
        <f t="shared" si="12"/>
        <v>0</v>
      </c>
      <c r="U51" s="35">
        <f t="shared" si="7"/>
        <v>0</v>
      </c>
      <c r="V51" s="33">
        <v>0</v>
      </c>
      <c r="W51" s="34">
        <v>0</v>
      </c>
      <c r="X51" s="136">
        <v>0.020958083832335328</v>
      </c>
      <c r="Y51" s="137">
        <v>0.01098901098901099</v>
      </c>
      <c r="Z51" s="138">
        <v>0.015313935681470138</v>
      </c>
    </row>
    <row r="52" spans="1:26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3">
        <v>0</v>
      </c>
      <c r="H52" s="83">
        <v>0</v>
      </c>
      <c r="I52" s="81">
        <f t="shared" si="2"/>
        <v>0</v>
      </c>
      <c r="J52" s="82">
        <v>0</v>
      </c>
      <c r="K52" s="83">
        <v>0</v>
      </c>
      <c r="L52" s="81">
        <v>16</v>
      </c>
      <c r="M52" s="82">
        <v>17</v>
      </c>
      <c r="N52" s="140">
        <v>14</v>
      </c>
      <c r="O52" s="47">
        <f t="shared" si="8"/>
        <v>0</v>
      </c>
      <c r="P52" s="47">
        <f t="shared" si="9"/>
        <v>0</v>
      </c>
      <c r="Q52" s="47">
        <f t="shared" si="10"/>
        <v>0</v>
      </c>
      <c r="R52" s="47">
        <f t="shared" si="11"/>
        <v>0</v>
      </c>
      <c r="S52" s="48">
        <f t="shared" si="5"/>
        <v>0</v>
      </c>
      <c r="T52" s="48">
        <f t="shared" si="12"/>
        <v>0</v>
      </c>
      <c r="U52" s="49">
        <f t="shared" si="7"/>
        <v>0</v>
      </c>
      <c r="V52" s="47">
        <v>0</v>
      </c>
      <c r="W52" s="48">
        <v>0</v>
      </c>
      <c r="X52" s="141">
        <v>0.02391629297458894</v>
      </c>
      <c r="Y52" s="142">
        <v>0.026604068857589983</v>
      </c>
      <c r="Z52" s="143">
        <v>0.02147239263803681</v>
      </c>
    </row>
    <row r="53" spans="1:26" s="150" customFormat="1" ht="13.5" customHeight="1">
      <c r="A53" s="368">
        <v>12</v>
      </c>
      <c r="B53" s="144" t="s">
        <v>48</v>
      </c>
      <c r="C53" s="85">
        <v>0</v>
      </c>
      <c r="D53" s="86">
        <v>0</v>
      </c>
      <c r="E53" s="86">
        <v>0</v>
      </c>
      <c r="F53" s="86">
        <v>0</v>
      </c>
      <c r="G53" s="87">
        <v>0</v>
      </c>
      <c r="H53" s="87">
        <v>0</v>
      </c>
      <c r="I53" s="85">
        <f t="shared" si="2"/>
        <v>0</v>
      </c>
      <c r="J53" s="86">
        <v>0</v>
      </c>
      <c r="K53" s="87">
        <v>0</v>
      </c>
      <c r="L53" s="85">
        <v>19</v>
      </c>
      <c r="M53" s="86">
        <v>20</v>
      </c>
      <c r="N53" s="146">
        <v>8</v>
      </c>
      <c r="O53" s="89">
        <f t="shared" si="8"/>
        <v>0</v>
      </c>
      <c r="P53" s="89">
        <f t="shared" si="9"/>
        <v>0</v>
      </c>
      <c r="Q53" s="89">
        <f t="shared" si="10"/>
        <v>0</v>
      </c>
      <c r="R53" s="89">
        <f t="shared" si="11"/>
        <v>0</v>
      </c>
      <c r="S53" s="90">
        <f t="shared" si="5"/>
        <v>0</v>
      </c>
      <c r="T53" s="90">
        <f t="shared" si="12"/>
        <v>0</v>
      </c>
      <c r="U53" s="91">
        <f t="shared" si="7"/>
        <v>0</v>
      </c>
      <c r="V53" s="89">
        <v>0</v>
      </c>
      <c r="W53" s="90">
        <v>0</v>
      </c>
      <c r="X53" s="147">
        <v>0.02848575712143928</v>
      </c>
      <c r="Y53" s="137">
        <v>0.03125</v>
      </c>
      <c r="Z53" s="138">
        <v>0.01225114854517611</v>
      </c>
    </row>
    <row r="54" spans="1:26" s="150" customFormat="1" ht="13.5" customHeight="1">
      <c r="A54" s="369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80">
        <v>0</v>
      </c>
      <c r="H54" s="80">
        <v>0</v>
      </c>
      <c r="I54" s="78">
        <f t="shared" si="2"/>
        <v>0</v>
      </c>
      <c r="J54" s="79">
        <v>1</v>
      </c>
      <c r="K54" s="80">
        <v>0</v>
      </c>
      <c r="L54" s="78">
        <v>19</v>
      </c>
      <c r="M54" s="79">
        <v>22</v>
      </c>
      <c r="N54" s="135">
        <v>9</v>
      </c>
      <c r="O54" s="33">
        <f t="shared" si="8"/>
        <v>0</v>
      </c>
      <c r="P54" s="33">
        <f t="shared" si="9"/>
        <v>0</v>
      </c>
      <c r="Q54" s="33">
        <f t="shared" si="10"/>
        <v>0</v>
      </c>
      <c r="R54" s="33">
        <f t="shared" si="11"/>
        <v>0</v>
      </c>
      <c r="S54" s="34">
        <f t="shared" si="5"/>
        <v>0</v>
      </c>
      <c r="T54" s="34">
        <f t="shared" si="12"/>
        <v>0</v>
      </c>
      <c r="U54" s="35">
        <f t="shared" si="7"/>
        <v>0</v>
      </c>
      <c r="V54" s="33">
        <v>0.125</v>
      </c>
      <c r="W54" s="34">
        <v>0</v>
      </c>
      <c r="X54" s="136">
        <v>0.028315946348733235</v>
      </c>
      <c r="Y54" s="137">
        <v>0.034482758620689655</v>
      </c>
      <c r="Z54" s="138">
        <v>0.013782542113323124</v>
      </c>
    </row>
    <row r="55" spans="1:26" s="150" customFormat="1" ht="13.5" customHeight="1">
      <c r="A55" s="369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80">
        <v>0</v>
      </c>
      <c r="H55" s="80">
        <v>0</v>
      </c>
      <c r="I55" s="78">
        <f t="shared" si="2"/>
        <v>0</v>
      </c>
      <c r="J55" s="79">
        <v>0</v>
      </c>
      <c r="K55" s="80">
        <v>0</v>
      </c>
      <c r="L55" s="78">
        <v>11</v>
      </c>
      <c r="M55" s="79">
        <v>19</v>
      </c>
      <c r="N55" s="135">
        <v>13</v>
      </c>
      <c r="O55" s="33">
        <f t="shared" si="8"/>
        <v>0</v>
      </c>
      <c r="P55" s="33">
        <f t="shared" si="9"/>
        <v>0</v>
      </c>
      <c r="Q55" s="33">
        <f t="shared" si="10"/>
        <v>0</v>
      </c>
      <c r="R55" s="33">
        <f t="shared" si="11"/>
        <v>0</v>
      </c>
      <c r="S55" s="34">
        <f t="shared" si="5"/>
        <v>0</v>
      </c>
      <c r="T55" s="34">
        <f t="shared" si="12"/>
        <v>0</v>
      </c>
      <c r="U55" s="35">
        <f t="shared" si="7"/>
        <v>0</v>
      </c>
      <c r="V55" s="33">
        <v>0</v>
      </c>
      <c r="W55" s="34">
        <v>0</v>
      </c>
      <c r="X55" s="136">
        <v>0.016591251885369532</v>
      </c>
      <c r="Y55" s="137">
        <v>0.030063291139240507</v>
      </c>
      <c r="Z55" s="138">
        <v>0.019938650306748466</v>
      </c>
    </row>
    <row r="56" spans="1:26" s="150" customFormat="1" ht="13.5" customHeight="1">
      <c r="A56" s="369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80">
        <v>0</v>
      </c>
      <c r="H56" s="80">
        <v>0</v>
      </c>
      <c r="I56" s="78">
        <f t="shared" si="2"/>
        <v>0</v>
      </c>
      <c r="J56" s="79">
        <v>0</v>
      </c>
      <c r="K56" s="80">
        <v>2</v>
      </c>
      <c r="L56" s="78">
        <v>17</v>
      </c>
      <c r="M56" s="79">
        <v>5</v>
      </c>
      <c r="N56" s="135">
        <v>11</v>
      </c>
      <c r="O56" s="33">
        <f t="shared" si="8"/>
        <v>0</v>
      </c>
      <c r="P56" s="33">
        <f t="shared" si="9"/>
        <v>0</v>
      </c>
      <c r="Q56" s="33">
        <f t="shared" si="10"/>
        <v>0</v>
      </c>
      <c r="R56" s="33">
        <f t="shared" si="11"/>
        <v>0</v>
      </c>
      <c r="S56" s="34">
        <f t="shared" si="5"/>
        <v>0</v>
      </c>
      <c r="T56" s="34">
        <f t="shared" si="12"/>
        <v>0</v>
      </c>
      <c r="U56" s="35">
        <f t="shared" si="7"/>
        <v>0</v>
      </c>
      <c r="V56" s="33">
        <v>0</v>
      </c>
      <c r="W56" s="34">
        <v>0.25</v>
      </c>
      <c r="X56" s="136">
        <v>0.02627511591962906</v>
      </c>
      <c r="Y56" s="137">
        <v>0.008156606851549755</v>
      </c>
      <c r="Z56" s="138">
        <v>0.017001545595054096</v>
      </c>
    </row>
    <row r="57" spans="1:26" s="150" customFormat="1" ht="15.75" customHeight="1">
      <c r="A57" s="375" t="s">
        <v>61</v>
      </c>
      <c r="B57" s="376"/>
      <c r="C57" s="92">
        <f aca="true" t="shared" si="13" ref="C57:H57">SUM(C5:C56)</f>
        <v>1</v>
      </c>
      <c r="D57" s="93">
        <f t="shared" si="13"/>
        <v>2</v>
      </c>
      <c r="E57" s="93">
        <f t="shared" si="13"/>
        <v>4</v>
      </c>
      <c r="F57" s="93">
        <f t="shared" si="13"/>
        <v>3</v>
      </c>
      <c r="G57" s="94">
        <f t="shared" si="13"/>
        <v>0</v>
      </c>
      <c r="H57" s="94">
        <f t="shared" si="13"/>
        <v>1</v>
      </c>
      <c r="I57" s="92">
        <f>SUM(C57:H57)</f>
        <v>11</v>
      </c>
      <c r="J57" s="93">
        <v>15</v>
      </c>
      <c r="K57" s="94">
        <v>12</v>
      </c>
      <c r="L57" s="92">
        <f>SUM(L5:L56)</f>
        <v>815</v>
      </c>
      <c r="M57" s="94">
        <f>SUM(M5:M56)</f>
        <v>823</v>
      </c>
      <c r="N57" s="293">
        <v>726</v>
      </c>
      <c r="O57" s="99">
        <f t="shared" si="8"/>
        <v>1</v>
      </c>
      <c r="P57" s="99">
        <f t="shared" si="9"/>
        <v>2</v>
      </c>
      <c r="Q57" s="99">
        <f t="shared" si="10"/>
        <v>1.3333333333333333</v>
      </c>
      <c r="R57" s="99">
        <f t="shared" si="11"/>
        <v>3</v>
      </c>
      <c r="S57" s="100">
        <f t="shared" si="5"/>
        <v>0</v>
      </c>
      <c r="T57" s="100">
        <f t="shared" si="12"/>
        <v>1</v>
      </c>
      <c r="U57" s="101">
        <f t="shared" si="7"/>
        <v>1.375</v>
      </c>
      <c r="V57" s="99">
        <v>1.875</v>
      </c>
      <c r="W57" s="100">
        <v>1.5714285714285714</v>
      </c>
      <c r="X57" s="101">
        <f>SUM(X5:X56)</f>
        <v>1.2457160209359759</v>
      </c>
      <c r="Y57" s="99">
        <f>SUM(Y5:Y56)</f>
        <v>1.2972144760800228</v>
      </c>
      <c r="Z57" s="152">
        <v>1.11864406779661</v>
      </c>
    </row>
    <row r="58" spans="2:26" s="119" customFormat="1" ht="13.5" customHeight="1">
      <c r="B58" s="156"/>
      <c r="C58" s="157"/>
      <c r="D58" s="157"/>
      <c r="E58" s="157"/>
      <c r="F58" s="157"/>
      <c r="G58" s="157"/>
      <c r="H58" s="157"/>
      <c r="I58" s="157"/>
      <c r="K58" s="157"/>
      <c r="N58" s="154" t="s">
        <v>117</v>
      </c>
      <c r="P58" s="157"/>
      <c r="R58" s="157"/>
      <c r="S58" s="157"/>
      <c r="T58" s="157"/>
      <c r="U58" s="157"/>
      <c r="V58" s="157"/>
      <c r="W58" s="157"/>
      <c r="X58" s="157"/>
      <c r="Y58" s="157"/>
      <c r="Z58" s="155"/>
    </row>
  </sheetData>
  <mergeCells count="21">
    <mergeCell ref="O2:Z2"/>
    <mergeCell ref="C2:N2"/>
    <mergeCell ref="C3:H3"/>
    <mergeCell ref="I3:K3"/>
    <mergeCell ref="O3:T3"/>
    <mergeCell ref="U3:W3"/>
    <mergeCell ref="L3:N3"/>
    <mergeCell ref="X3:Z3"/>
    <mergeCell ref="A5:A8"/>
    <mergeCell ref="A9:A12"/>
    <mergeCell ref="A13:A17"/>
    <mergeCell ref="A18:A21"/>
    <mergeCell ref="A31:A34"/>
    <mergeCell ref="A35:A39"/>
    <mergeCell ref="A22:A26"/>
    <mergeCell ref="A27:A30"/>
    <mergeCell ref="A40:A43"/>
    <mergeCell ref="A57:B57"/>
    <mergeCell ref="A44:A47"/>
    <mergeCell ref="A48:A52"/>
    <mergeCell ref="A53:A56"/>
  </mergeCells>
  <printOptions/>
  <pageMargins left="0.96" right="0.2362204724409449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Z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6.25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6" t="s">
        <v>75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9" customFormat="1" ht="18" customHeight="1">
      <c r="A2" s="107"/>
      <c r="B2" s="120"/>
      <c r="C2" s="357" t="s">
        <v>103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77" t="s">
        <v>104</v>
      </c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6"/>
    </row>
    <row r="3" spans="1:26" s="109" customFormat="1" ht="18" customHeight="1">
      <c r="A3" s="110"/>
      <c r="B3" s="121"/>
      <c r="C3" s="359" t="s">
        <v>110</v>
      </c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59" t="s">
        <v>110</v>
      </c>
      <c r="P3" s="360"/>
      <c r="Q3" s="360"/>
      <c r="R3" s="360"/>
      <c r="S3" s="360"/>
      <c r="T3" s="360"/>
      <c r="U3" s="363" t="s">
        <v>58</v>
      </c>
      <c r="V3" s="364"/>
      <c r="W3" s="364"/>
      <c r="X3" s="343" t="s">
        <v>59</v>
      </c>
      <c r="Y3" s="344"/>
      <c r="Z3" s="345"/>
    </row>
    <row r="4" spans="1:26" s="118" customFormat="1" ht="69.75" customHeight="1">
      <c r="A4" s="122" t="s">
        <v>54</v>
      </c>
      <c r="B4" s="123" t="s">
        <v>55</v>
      </c>
      <c r="C4" s="247" t="s">
        <v>95</v>
      </c>
      <c r="D4" s="125" t="s">
        <v>96</v>
      </c>
      <c r="E4" s="125" t="s">
        <v>52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112">
        <v>2007</v>
      </c>
      <c r="M4" s="113">
        <v>2006</v>
      </c>
      <c r="N4" s="127">
        <v>2005</v>
      </c>
      <c r="O4" s="125" t="s">
        <v>95</v>
      </c>
      <c r="P4" s="125" t="s">
        <v>96</v>
      </c>
      <c r="Q4" s="125" t="s">
        <v>52</v>
      </c>
      <c r="R4" s="125" t="s">
        <v>97</v>
      </c>
      <c r="S4" s="126" t="s">
        <v>98</v>
      </c>
      <c r="T4" s="126" t="s">
        <v>99</v>
      </c>
      <c r="U4" s="112">
        <v>2007</v>
      </c>
      <c r="V4" s="113">
        <v>2006</v>
      </c>
      <c r="W4" s="114">
        <v>2005</v>
      </c>
      <c r="X4" s="112">
        <v>2007</v>
      </c>
      <c r="Y4" s="113">
        <v>2006</v>
      </c>
      <c r="Z4" s="128">
        <v>2005</v>
      </c>
    </row>
    <row r="5" spans="1:26" s="119" customFormat="1" ht="13.5" customHeight="1">
      <c r="A5" s="374">
        <v>1</v>
      </c>
      <c r="B5" s="129" t="s">
        <v>0</v>
      </c>
      <c r="C5" s="12">
        <v>4</v>
      </c>
      <c r="D5" s="13">
        <v>10</v>
      </c>
      <c r="E5" s="13">
        <v>3</v>
      </c>
      <c r="F5" s="13">
        <v>1</v>
      </c>
      <c r="G5" s="248">
        <v>3</v>
      </c>
      <c r="H5" s="14">
        <v>0</v>
      </c>
      <c r="I5" s="12">
        <f>SUM(C5:H5)</f>
        <v>21</v>
      </c>
      <c r="J5" s="13">
        <v>22</v>
      </c>
      <c r="K5" s="14">
        <v>9</v>
      </c>
      <c r="L5" s="74">
        <v>374</v>
      </c>
      <c r="M5" s="75">
        <v>523</v>
      </c>
      <c r="N5" s="130">
        <v>465</v>
      </c>
      <c r="O5" s="19">
        <f aca="true" t="shared" si="0" ref="O5:O36">C5</f>
        <v>4</v>
      </c>
      <c r="P5" s="19">
        <f aca="true" t="shared" si="1" ref="P5:P36">D5</f>
        <v>10</v>
      </c>
      <c r="Q5" s="19">
        <f aca="true" t="shared" si="2" ref="Q5:Q36">E5/3</f>
        <v>1</v>
      </c>
      <c r="R5" s="19">
        <f aca="true" t="shared" si="3" ref="R5:R36">F5</f>
        <v>1</v>
      </c>
      <c r="S5" s="250">
        <f>G5</f>
        <v>3</v>
      </c>
      <c r="T5" s="20">
        <f aca="true" t="shared" si="4" ref="T5:T36">H5</f>
        <v>0</v>
      </c>
      <c r="U5" s="21">
        <f>I5/8</f>
        <v>2.625</v>
      </c>
      <c r="V5" s="19">
        <v>2.75</v>
      </c>
      <c r="W5" s="20">
        <v>1.2857142857142858</v>
      </c>
      <c r="X5" s="131">
        <v>0.5993589743589743</v>
      </c>
      <c r="Y5" s="132">
        <v>0.8108527131782945</v>
      </c>
      <c r="Z5" s="133">
        <v>0.7265625</v>
      </c>
    </row>
    <row r="6" spans="1:26" s="119" customFormat="1" ht="13.5" customHeight="1">
      <c r="A6" s="369"/>
      <c r="B6" s="134" t="s">
        <v>1</v>
      </c>
      <c r="C6" s="26">
        <v>0</v>
      </c>
      <c r="D6" s="27">
        <v>11</v>
      </c>
      <c r="E6" s="27">
        <v>4</v>
      </c>
      <c r="F6" s="27">
        <v>0</v>
      </c>
      <c r="G6" s="249">
        <v>8</v>
      </c>
      <c r="H6" s="28">
        <v>0</v>
      </c>
      <c r="I6" s="26">
        <f aca="true" t="shared" si="5" ref="I6:I56">SUM(C6:H6)</f>
        <v>23</v>
      </c>
      <c r="J6" s="27">
        <v>17</v>
      </c>
      <c r="K6" s="28">
        <v>7</v>
      </c>
      <c r="L6" s="78">
        <v>472</v>
      </c>
      <c r="M6" s="79">
        <v>549</v>
      </c>
      <c r="N6" s="135">
        <v>445</v>
      </c>
      <c r="O6" s="33">
        <f t="shared" si="0"/>
        <v>0</v>
      </c>
      <c r="P6" s="33">
        <f t="shared" si="1"/>
        <v>11</v>
      </c>
      <c r="Q6" s="33">
        <f t="shared" si="2"/>
        <v>1.3333333333333333</v>
      </c>
      <c r="R6" s="33">
        <f t="shared" si="3"/>
        <v>0</v>
      </c>
      <c r="S6" s="56">
        <f>G6</f>
        <v>8</v>
      </c>
      <c r="T6" s="34">
        <f t="shared" si="4"/>
        <v>0</v>
      </c>
      <c r="U6" s="35">
        <f aca="true" t="shared" si="6" ref="U6:U57">I6/8</f>
        <v>2.875</v>
      </c>
      <c r="V6" s="33">
        <v>2.125</v>
      </c>
      <c r="W6" s="34">
        <v>1</v>
      </c>
      <c r="X6" s="136">
        <v>0.7398119122257053</v>
      </c>
      <c r="Y6" s="137">
        <v>0.8511627906976744</v>
      </c>
      <c r="Z6" s="138">
        <v>0.6931464174454829</v>
      </c>
    </row>
    <row r="7" spans="1:26" s="119" customFormat="1" ht="13.5" customHeight="1">
      <c r="A7" s="369"/>
      <c r="B7" s="134" t="s">
        <v>2</v>
      </c>
      <c r="C7" s="26">
        <v>1</v>
      </c>
      <c r="D7" s="27">
        <v>12</v>
      </c>
      <c r="E7" s="27">
        <v>9</v>
      </c>
      <c r="F7" s="27">
        <v>0</v>
      </c>
      <c r="G7" s="249">
        <v>4</v>
      </c>
      <c r="H7" s="28">
        <v>0</v>
      </c>
      <c r="I7" s="26">
        <f t="shared" si="5"/>
        <v>26</v>
      </c>
      <c r="J7" s="27">
        <v>14</v>
      </c>
      <c r="K7" s="28">
        <v>6</v>
      </c>
      <c r="L7" s="78">
        <v>434</v>
      </c>
      <c r="M7" s="79">
        <v>536</v>
      </c>
      <c r="N7" s="135">
        <v>395</v>
      </c>
      <c r="O7" s="33">
        <f t="shared" si="0"/>
        <v>1</v>
      </c>
      <c r="P7" s="33">
        <f t="shared" si="1"/>
        <v>12</v>
      </c>
      <c r="Q7" s="33">
        <f t="shared" si="2"/>
        <v>3</v>
      </c>
      <c r="R7" s="33">
        <f t="shared" si="3"/>
        <v>0</v>
      </c>
      <c r="S7" s="56">
        <f>G7</f>
        <v>4</v>
      </c>
      <c r="T7" s="34">
        <f t="shared" si="4"/>
        <v>0</v>
      </c>
      <c r="U7" s="35">
        <f t="shared" si="6"/>
        <v>3.25</v>
      </c>
      <c r="V7" s="33">
        <v>1.75</v>
      </c>
      <c r="W7" s="34">
        <v>0.8571428571428571</v>
      </c>
      <c r="X7" s="136">
        <v>0.6802507836990596</v>
      </c>
      <c r="Y7" s="137">
        <v>0.8310077519379845</v>
      </c>
      <c r="Z7" s="138">
        <v>0.6152647975077882</v>
      </c>
    </row>
    <row r="8" spans="1:26" s="119" customFormat="1" ht="13.5" customHeight="1">
      <c r="A8" s="370"/>
      <c r="B8" s="134" t="s">
        <v>3</v>
      </c>
      <c r="C8" s="26">
        <v>2</v>
      </c>
      <c r="D8" s="27">
        <v>13</v>
      </c>
      <c r="E8" s="27">
        <v>3</v>
      </c>
      <c r="F8" s="27">
        <v>0</v>
      </c>
      <c r="G8" s="249">
        <v>4</v>
      </c>
      <c r="H8" s="28">
        <v>0</v>
      </c>
      <c r="I8" s="26">
        <f t="shared" si="5"/>
        <v>22</v>
      </c>
      <c r="J8" s="27">
        <v>14</v>
      </c>
      <c r="K8" s="28">
        <v>8</v>
      </c>
      <c r="L8" s="78">
        <v>424</v>
      </c>
      <c r="M8" s="79">
        <v>513</v>
      </c>
      <c r="N8" s="135">
        <v>402</v>
      </c>
      <c r="O8" s="33">
        <f t="shared" si="0"/>
        <v>2</v>
      </c>
      <c r="P8" s="33">
        <f t="shared" si="1"/>
        <v>13</v>
      </c>
      <c r="Q8" s="33">
        <f t="shared" si="2"/>
        <v>1</v>
      </c>
      <c r="R8" s="33">
        <f t="shared" si="3"/>
        <v>0</v>
      </c>
      <c r="S8" s="56">
        <f aca="true" t="shared" si="7" ref="S8:S17">G8</f>
        <v>4</v>
      </c>
      <c r="T8" s="34">
        <f t="shared" si="4"/>
        <v>0</v>
      </c>
      <c r="U8" s="35">
        <f t="shared" si="6"/>
        <v>2.75</v>
      </c>
      <c r="V8" s="33">
        <v>1.75</v>
      </c>
      <c r="W8" s="34">
        <v>1.1428571428571428</v>
      </c>
      <c r="X8" s="136">
        <v>0.6666666666666666</v>
      </c>
      <c r="Y8" s="137">
        <v>0.7953488372093023</v>
      </c>
      <c r="Z8" s="138">
        <v>0.6261682242990654</v>
      </c>
    </row>
    <row r="9" spans="1:26" s="119" customFormat="1" ht="13.5" customHeight="1">
      <c r="A9" s="368">
        <v>2</v>
      </c>
      <c r="B9" s="144" t="s">
        <v>4</v>
      </c>
      <c r="C9" s="218">
        <v>1</v>
      </c>
      <c r="D9" s="253">
        <v>14</v>
      </c>
      <c r="E9" s="253">
        <v>3</v>
      </c>
      <c r="F9" s="253">
        <v>0</v>
      </c>
      <c r="G9" s="255">
        <v>2</v>
      </c>
      <c r="H9" s="254">
        <v>0</v>
      </c>
      <c r="I9" s="218">
        <f t="shared" si="5"/>
        <v>20</v>
      </c>
      <c r="J9" s="253">
        <v>20</v>
      </c>
      <c r="K9" s="254">
        <v>9</v>
      </c>
      <c r="L9" s="85">
        <v>395</v>
      </c>
      <c r="M9" s="86">
        <v>489</v>
      </c>
      <c r="N9" s="146">
        <v>409</v>
      </c>
      <c r="O9" s="89">
        <f t="shared" si="0"/>
        <v>1</v>
      </c>
      <c r="P9" s="89">
        <f t="shared" si="1"/>
        <v>14</v>
      </c>
      <c r="Q9" s="89">
        <f t="shared" si="2"/>
        <v>1</v>
      </c>
      <c r="R9" s="89">
        <f t="shared" si="3"/>
        <v>0</v>
      </c>
      <c r="S9" s="71">
        <f t="shared" si="7"/>
        <v>2</v>
      </c>
      <c r="T9" s="90">
        <f t="shared" si="4"/>
        <v>0</v>
      </c>
      <c r="U9" s="91">
        <f t="shared" si="6"/>
        <v>2.5</v>
      </c>
      <c r="V9" s="89">
        <v>2.5</v>
      </c>
      <c r="W9" s="90">
        <v>1.2857142857142858</v>
      </c>
      <c r="X9" s="147">
        <v>0.6259904912836767</v>
      </c>
      <c r="Y9" s="148">
        <v>0.7581395348837209</v>
      </c>
      <c r="Z9" s="149">
        <v>0.6380655226209049</v>
      </c>
    </row>
    <row r="10" spans="1:26" s="145" customFormat="1" ht="13.5" customHeight="1">
      <c r="A10" s="369">
        <v>2</v>
      </c>
      <c r="B10" s="134" t="s">
        <v>5</v>
      </c>
      <c r="C10" s="29">
        <v>3</v>
      </c>
      <c r="D10" s="30">
        <v>7</v>
      </c>
      <c r="E10" s="30">
        <v>4</v>
      </c>
      <c r="F10" s="30">
        <v>0</v>
      </c>
      <c r="G10" s="54">
        <v>3</v>
      </c>
      <c r="H10" s="54">
        <v>0</v>
      </c>
      <c r="I10" s="29">
        <f t="shared" si="5"/>
        <v>17</v>
      </c>
      <c r="J10" s="30">
        <v>10</v>
      </c>
      <c r="K10" s="54">
        <v>10</v>
      </c>
      <c r="L10" s="29">
        <v>383</v>
      </c>
      <c r="M10" s="30">
        <v>451</v>
      </c>
      <c r="N10" s="31">
        <v>400</v>
      </c>
      <c r="O10" s="55">
        <f t="shared" si="0"/>
        <v>3</v>
      </c>
      <c r="P10" s="55">
        <f t="shared" si="1"/>
        <v>7</v>
      </c>
      <c r="Q10" s="55">
        <f t="shared" si="2"/>
        <v>1.3333333333333333</v>
      </c>
      <c r="R10" s="55">
        <f t="shared" si="3"/>
        <v>0</v>
      </c>
      <c r="S10" s="56">
        <f t="shared" si="7"/>
        <v>3</v>
      </c>
      <c r="T10" s="56">
        <f t="shared" si="4"/>
        <v>0</v>
      </c>
      <c r="U10" s="57">
        <f t="shared" si="6"/>
        <v>2.125</v>
      </c>
      <c r="V10" s="55">
        <v>1.25</v>
      </c>
      <c r="W10" s="56">
        <v>1.4285714285714286</v>
      </c>
      <c r="X10" s="36">
        <v>0.6060126582278481</v>
      </c>
      <c r="Y10" s="37">
        <v>0.6992248062015504</v>
      </c>
      <c r="Z10" s="38">
        <v>0.6230529595015576</v>
      </c>
    </row>
    <row r="11" spans="1:26" s="145" customFormat="1" ht="13.5" customHeight="1">
      <c r="A11" s="369"/>
      <c r="B11" s="134" t="s">
        <v>6</v>
      </c>
      <c r="C11" s="29">
        <v>1</v>
      </c>
      <c r="D11" s="30">
        <v>5</v>
      </c>
      <c r="E11" s="30">
        <v>4</v>
      </c>
      <c r="F11" s="30">
        <v>0</v>
      </c>
      <c r="G11" s="54">
        <v>0</v>
      </c>
      <c r="H11" s="54">
        <v>0</v>
      </c>
      <c r="I11" s="29">
        <f t="shared" si="5"/>
        <v>10</v>
      </c>
      <c r="J11" s="30">
        <v>9</v>
      </c>
      <c r="K11" s="54">
        <v>12</v>
      </c>
      <c r="L11" s="29">
        <v>407</v>
      </c>
      <c r="M11" s="30">
        <v>497</v>
      </c>
      <c r="N11" s="31">
        <v>457</v>
      </c>
      <c r="O11" s="55">
        <f t="shared" si="0"/>
        <v>1</v>
      </c>
      <c r="P11" s="55">
        <f t="shared" si="1"/>
        <v>5</v>
      </c>
      <c r="Q11" s="55">
        <f t="shared" si="2"/>
        <v>1.3333333333333333</v>
      </c>
      <c r="R11" s="55">
        <f t="shared" si="3"/>
        <v>0</v>
      </c>
      <c r="S11" s="56">
        <f t="shared" si="7"/>
        <v>0</v>
      </c>
      <c r="T11" s="56">
        <f t="shared" si="4"/>
        <v>0</v>
      </c>
      <c r="U11" s="57">
        <f t="shared" si="6"/>
        <v>1.25</v>
      </c>
      <c r="V11" s="55">
        <v>1.125</v>
      </c>
      <c r="W11" s="56">
        <v>1.7142857142857142</v>
      </c>
      <c r="X11" s="36">
        <v>0.6389324960753532</v>
      </c>
      <c r="Y11" s="37">
        <v>0.7705426356589147</v>
      </c>
      <c r="Z11" s="38">
        <v>0.7118380062305296</v>
      </c>
    </row>
    <row r="12" spans="1:26" s="145" customFormat="1" ht="13.5" customHeight="1">
      <c r="A12" s="370"/>
      <c r="B12" s="139" t="s">
        <v>7</v>
      </c>
      <c r="C12" s="43">
        <v>2</v>
      </c>
      <c r="D12" s="44">
        <v>8</v>
      </c>
      <c r="E12" s="44">
        <v>1</v>
      </c>
      <c r="F12" s="44">
        <v>1</v>
      </c>
      <c r="G12" s="62">
        <v>3</v>
      </c>
      <c r="H12" s="62">
        <v>0</v>
      </c>
      <c r="I12" s="43">
        <f t="shared" si="5"/>
        <v>15</v>
      </c>
      <c r="J12" s="44">
        <v>21</v>
      </c>
      <c r="K12" s="62">
        <v>14</v>
      </c>
      <c r="L12" s="43">
        <v>415</v>
      </c>
      <c r="M12" s="44">
        <v>514</v>
      </c>
      <c r="N12" s="45">
        <v>482</v>
      </c>
      <c r="O12" s="63">
        <f t="shared" si="0"/>
        <v>2</v>
      </c>
      <c r="P12" s="63">
        <f t="shared" si="1"/>
        <v>8</v>
      </c>
      <c r="Q12" s="63">
        <f t="shared" si="2"/>
        <v>0.3333333333333333</v>
      </c>
      <c r="R12" s="63">
        <f t="shared" si="3"/>
        <v>1</v>
      </c>
      <c r="S12" s="64">
        <f t="shared" si="7"/>
        <v>3</v>
      </c>
      <c r="T12" s="64">
        <f t="shared" si="4"/>
        <v>0</v>
      </c>
      <c r="U12" s="65">
        <f t="shared" si="6"/>
        <v>1.875</v>
      </c>
      <c r="V12" s="63">
        <v>2.625</v>
      </c>
      <c r="W12" s="64">
        <v>2</v>
      </c>
      <c r="X12" s="50">
        <v>0.6525157232704403</v>
      </c>
      <c r="Y12" s="51">
        <v>0.7981366459627329</v>
      </c>
      <c r="Z12" s="52">
        <v>0.7507788161993769</v>
      </c>
    </row>
    <row r="13" spans="1:26" s="145" customFormat="1" ht="13.5" customHeight="1">
      <c r="A13" s="368">
        <v>3</v>
      </c>
      <c r="B13" s="144" t="s">
        <v>8</v>
      </c>
      <c r="C13" s="66">
        <v>1</v>
      </c>
      <c r="D13" s="67">
        <v>7</v>
      </c>
      <c r="E13" s="67">
        <v>3</v>
      </c>
      <c r="F13" s="67">
        <v>0</v>
      </c>
      <c r="G13" s="68">
        <v>4</v>
      </c>
      <c r="H13" s="68">
        <v>0</v>
      </c>
      <c r="I13" s="66">
        <f t="shared" si="5"/>
        <v>15</v>
      </c>
      <c r="J13" s="67">
        <v>20</v>
      </c>
      <c r="K13" s="68">
        <v>6</v>
      </c>
      <c r="L13" s="66">
        <v>400</v>
      </c>
      <c r="M13" s="67">
        <v>492</v>
      </c>
      <c r="N13" s="69">
        <v>434</v>
      </c>
      <c r="O13" s="70">
        <f t="shared" si="0"/>
        <v>1</v>
      </c>
      <c r="P13" s="70">
        <f t="shared" si="1"/>
        <v>7</v>
      </c>
      <c r="Q13" s="70">
        <f t="shared" si="2"/>
        <v>1</v>
      </c>
      <c r="R13" s="70">
        <f t="shared" si="3"/>
        <v>0</v>
      </c>
      <c r="S13" s="71">
        <f t="shared" si="7"/>
        <v>4</v>
      </c>
      <c r="T13" s="71">
        <f t="shared" si="4"/>
        <v>0</v>
      </c>
      <c r="U13" s="72">
        <f t="shared" si="6"/>
        <v>1.875</v>
      </c>
      <c r="V13" s="70">
        <v>2.5</v>
      </c>
      <c r="W13" s="71">
        <v>0.8571428571428571</v>
      </c>
      <c r="X13" s="73">
        <v>0.6269592476489029</v>
      </c>
      <c r="Y13" s="58">
        <v>0.7639751552795031</v>
      </c>
      <c r="Z13" s="59">
        <v>0.67601246105919</v>
      </c>
    </row>
    <row r="14" spans="1:26" s="145" customFormat="1" ht="13.5" customHeight="1">
      <c r="A14" s="369">
        <v>3</v>
      </c>
      <c r="B14" s="134" t="s">
        <v>9</v>
      </c>
      <c r="C14" s="29">
        <v>2</v>
      </c>
      <c r="D14" s="30">
        <v>7</v>
      </c>
      <c r="E14" s="30">
        <v>6</v>
      </c>
      <c r="F14" s="30">
        <v>1</v>
      </c>
      <c r="G14" s="54">
        <v>1</v>
      </c>
      <c r="H14" s="54">
        <v>0</v>
      </c>
      <c r="I14" s="29">
        <f t="shared" si="5"/>
        <v>17</v>
      </c>
      <c r="J14" s="30">
        <v>22</v>
      </c>
      <c r="K14" s="54">
        <v>15</v>
      </c>
      <c r="L14" s="29">
        <v>424</v>
      </c>
      <c r="M14" s="30">
        <v>456</v>
      </c>
      <c r="N14" s="31">
        <v>443</v>
      </c>
      <c r="O14" s="55">
        <f t="shared" si="0"/>
        <v>2</v>
      </c>
      <c r="P14" s="55">
        <f t="shared" si="1"/>
        <v>7</v>
      </c>
      <c r="Q14" s="55">
        <f t="shared" si="2"/>
        <v>2</v>
      </c>
      <c r="R14" s="55">
        <f t="shared" si="3"/>
        <v>1</v>
      </c>
      <c r="S14" s="56">
        <f t="shared" si="7"/>
        <v>1</v>
      </c>
      <c r="T14" s="56">
        <f t="shared" si="4"/>
        <v>0</v>
      </c>
      <c r="U14" s="57">
        <f t="shared" si="6"/>
        <v>2.125</v>
      </c>
      <c r="V14" s="55">
        <v>2.75</v>
      </c>
      <c r="W14" s="56">
        <v>2.142857142857143</v>
      </c>
      <c r="X14" s="36">
        <v>0.664576802507837</v>
      </c>
      <c r="Y14" s="37">
        <v>0.7069767441860465</v>
      </c>
      <c r="Z14" s="38">
        <v>0.6900311526479751</v>
      </c>
    </row>
    <row r="15" spans="1:26" s="145" customFormat="1" ht="13.5" customHeight="1">
      <c r="A15" s="369"/>
      <c r="B15" s="134" t="s">
        <v>10</v>
      </c>
      <c r="C15" s="29">
        <v>3</v>
      </c>
      <c r="D15" s="30">
        <v>7</v>
      </c>
      <c r="E15" s="30">
        <v>7</v>
      </c>
      <c r="F15" s="30">
        <v>0</v>
      </c>
      <c r="G15" s="54">
        <v>0</v>
      </c>
      <c r="H15" s="54">
        <v>0</v>
      </c>
      <c r="I15" s="29">
        <f t="shared" si="5"/>
        <v>17</v>
      </c>
      <c r="J15" s="30">
        <v>13</v>
      </c>
      <c r="K15" s="54">
        <v>14</v>
      </c>
      <c r="L15" s="29">
        <v>420</v>
      </c>
      <c r="M15" s="30">
        <v>448</v>
      </c>
      <c r="N15" s="31">
        <v>405</v>
      </c>
      <c r="O15" s="55">
        <f t="shared" si="0"/>
        <v>3</v>
      </c>
      <c r="P15" s="55">
        <f t="shared" si="1"/>
        <v>7</v>
      </c>
      <c r="Q15" s="55">
        <f t="shared" si="2"/>
        <v>2.3333333333333335</v>
      </c>
      <c r="R15" s="55">
        <f t="shared" si="3"/>
        <v>0</v>
      </c>
      <c r="S15" s="56">
        <f t="shared" si="7"/>
        <v>0</v>
      </c>
      <c r="T15" s="56">
        <f t="shared" si="4"/>
        <v>0</v>
      </c>
      <c r="U15" s="57">
        <f t="shared" si="6"/>
        <v>2.125</v>
      </c>
      <c r="V15" s="55">
        <v>1.625</v>
      </c>
      <c r="W15" s="56">
        <v>2</v>
      </c>
      <c r="X15" s="36">
        <v>0.660377358490566</v>
      </c>
      <c r="Y15" s="37">
        <v>0.6945736434108527</v>
      </c>
      <c r="Z15" s="38">
        <v>0.6308411214953271</v>
      </c>
    </row>
    <row r="16" spans="1:26" s="145" customFormat="1" ht="13.5" customHeight="1">
      <c r="A16" s="369"/>
      <c r="B16" s="134" t="s">
        <v>11</v>
      </c>
      <c r="C16" s="29">
        <v>0</v>
      </c>
      <c r="D16" s="30">
        <v>14</v>
      </c>
      <c r="E16" s="30">
        <v>6</v>
      </c>
      <c r="F16" s="30">
        <v>2</v>
      </c>
      <c r="G16" s="54">
        <v>0</v>
      </c>
      <c r="H16" s="54">
        <v>0</v>
      </c>
      <c r="I16" s="29">
        <f t="shared" si="5"/>
        <v>22</v>
      </c>
      <c r="J16" s="30">
        <v>25</v>
      </c>
      <c r="K16" s="54">
        <v>11</v>
      </c>
      <c r="L16" s="29">
        <v>444</v>
      </c>
      <c r="M16" s="30">
        <v>494</v>
      </c>
      <c r="N16" s="31">
        <v>386</v>
      </c>
      <c r="O16" s="55">
        <f t="shared" si="0"/>
        <v>0</v>
      </c>
      <c r="P16" s="55">
        <f t="shared" si="1"/>
        <v>14</v>
      </c>
      <c r="Q16" s="55">
        <f t="shared" si="2"/>
        <v>2</v>
      </c>
      <c r="R16" s="55">
        <f t="shared" si="3"/>
        <v>2</v>
      </c>
      <c r="S16" s="56">
        <f t="shared" si="7"/>
        <v>0</v>
      </c>
      <c r="T16" s="56">
        <f t="shared" si="4"/>
        <v>0</v>
      </c>
      <c r="U16" s="57">
        <f t="shared" si="6"/>
        <v>2.75</v>
      </c>
      <c r="V16" s="55">
        <v>3.125</v>
      </c>
      <c r="W16" s="56">
        <v>1.5714285714285714</v>
      </c>
      <c r="X16" s="36">
        <v>0.7014218009478673</v>
      </c>
      <c r="Y16" s="37">
        <v>0.765891472868217</v>
      </c>
      <c r="Z16" s="38">
        <v>0.6021840873634945</v>
      </c>
    </row>
    <row r="17" spans="1:26" s="145" customFormat="1" ht="13.5" customHeight="1">
      <c r="A17" s="370"/>
      <c r="B17" s="139" t="s">
        <v>12</v>
      </c>
      <c r="C17" s="29">
        <v>0</v>
      </c>
      <c r="D17" s="30">
        <v>6</v>
      </c>
      <c r="E17" s="30">
        <v>3</v>
      </c>
      <c r="F17" s="30">
        <v>3</v>
      </c>
      <c r="G17" s="54">
        <v>2</v>
      </c>
      <c r="H17" s="54">
        <v>0</v>
      </c>
      <c r="I17" s="29">
        <f t="shared" si="5"/>
        <v>14</v>
      </c>
      <c r="J17" s="30">
        <v>23</v>
      </c>
      <c r="K17" s="54">
        <v>14</v>
      </c>
      <c r="L17" s="29">
        <v>473</v>
      </c>
      <c r="M17" s="30">
        <v>528</v>
      </c>
      <c r="N17" s="31">
        <v>385</v>
      </c>
      <c r="O17" s="55">
        <f t="shared" si="0"/>
        <v>0</v>
      </c>
      <c r="P17" s="55">
        <f t="shared" si="1"/>
        <v>6</v>
      </c>
      <c r="Q17" s="55">
        <f t="shared" si="2"/>
        <v>1</v>
      </c>
      <c r="R17" s="55">
        <f t="shared" si="3"/>
        <v>3</v>
      </c>
      <c r="S17" s="56">
        <f t="shared" si="7"/>
        <v>2</v>
      </c>
      <c r="T17" s="56">
        <f t="shared" si="4"/>
        <v>0</v>
      </c>
      <c r="U17" s="57">
        <f t="shared" si="6"/>
        <v>1.75</v>
      </c>
      <c r="V17" s="55">
        <v>2.875</v>
      </c>
      <c r="W17" s="56">
        <v>2</v>
      </c>
      <c r="X17" s="36">
        <v>0.7402190923317684</v>
      </c>
      <c r="Y17" s="37">
        <v>0.8655737704918033</v>
      </c>
      <c r="Z17" s="38">
        <v>0.5959752321981424</v>
      </c>
    </row>
    <row r="18" spans="1:26" s="150" customFormat="1" ht="13.5" customHeight="1">
      <c r="A18" s="368">
        <v>4</v>
      </c>
      <c r="B18" s="144" t="s">
        <v>13</v>
      </c>
      <c r="C18" s="85">
        <v>4</v>
      </c>
      <c r="D18" s="86">
        <v>9</v>
      </c>
      <c r="E18" s="86">
        <v>5</v>
      </c>
      <c r="F18" s="86">
        <v>3</v>
      </c>
      <c r="G18" s="87">
        <v>2</v>
      </c>
      <c r="H18" s="87">
        <v>1</v>
      </c>
      <c r="I18" s="85">
        <f t="shared" si="5"/>
        <v>24</v>
      </c>
      <c r="J18" s="86">
        <v>24</v>
      </c>
      <c r="K18" s="87">
        <v>11</v>
      </c>
      <c r="L18" s="85">
        <v>467</v>
      </c>
      <c r="M18" s="86">
        <v>519</v>
      </c>
      <c r="N18" s="146">
        <v>395</v>
      </c>
      <c r="O18" s="89">
        <f t="shared" si="0"/>
        <v>4</v>
      </c>
      <c r="P18" s="89">
        <f t="shared" si="1"/>
        <v>9</v>
      </c>
      <c r="Q18" s="89">
        <f t="shared" si="2"/>
        <v>1.6666666666666667</v>
      </c>
      <c r="R18" s="89">
        <f t="shared" si="3"/>
        <v>3</v>
      </c>
      <c r="S18" s="90">
        <f aca="true" t="shared" si="8" ref="S18:S56">G18</f>
        <v>2</v>
      </c>
      <c r="T18" s="90">
        <f t="shared" si="4"/>
        <v>1</v>
      </c>
      <c r="U18" s="91">
        <f t="shared" si="6"/>
        <v>3</v>
      </c>
      <c r="V18" s="89">
        <v>3</v>
      </c>
      <c r="W18" s="90">
        <v>1.375</v>
      </c>
      <c r="X18" s="147">
        <v>0.7033132530120482</v>
      </c>
      <c r="Y18" s="148">
        <v>0.829073482428115</v>
      </c>
      <c r="Z18" s="149">
        <v>0.6067588325652842</v>
      </c>
    </row>
    <row r="19" spans="1:26" s="150" customFormat="1" ht="13.5" customHeight="1">
      <c r="A19" s="369"/>
      <c r="B19" s="134" t="s">
        <v>14</v>
      </c>
      <c r="C19" s="78">
        <v>4</v>
      </c>
      <c r="D19" s="79">
        <v>7</v>
      </c>
      <c r="E19" s="79">
        <v>5</v>
      </c>
      <c r="F19" s="79">
        <v>3</v>
      </c>
      <c r="G19" s="80">
        <v>0</v>
      </c>
      <c r="H19" s="80">
        <v>0</v>
      </c>
      <c r="I19" s="78">
        <f t="shared" si="5"/>
        <v>19</v>
      </c>
      <c r="J19" s="79">
        <v>22</v>
      </c>
      <c r="K19" s="80">
        <v>23</v>
      </c>
      <c r="L19" s="78">
        <v>518</v>
      </c>
      <c r="M19" s="79">
        <v>498</v>
      </c>
      <c r="N19" s="135">
        <v>490</v>
      </c>
      <c r="O19" s="33">
        <f t="shared" si="0"/>
        <v>4</v>
      </c>
      <c r="P19" s="33">
        <f t="shared" si="1"/>
        <v>7</v>
      </c>
      <c r="Q19" s="33">
        <f t="shared" si="2"/>
        <v>1.6666666666666667</v>
      </c>
      <c r="R19" s="33">
        <f t="shared" si="3"/>
        <v>3</v>
      </c>
      <c r="S19" s="34">
        <f t="shared" si="8"/>
        <v>0</v>
      </c>
      <c r="T19" s="34">
        <f t="shared" si="4"/>
        <v>0</v>
      </c>
      <c r="U19" s="35">
        <f t="shared" si="6"/>
        <v>2.375</v>
      </c>
      <c r="V19" s="33">
        <v>2.75</v>
      </c>
      <c r="W19" s="34">
        <v>2.875</v>
      </c>
      <c r="X19" s="136">
        <v>0.7896341463414634</v>
      </c>
      <c r="Y19" s="137">
        <v>0.7993579454253612</v>
      </c>
      <c r="Z19" s="138">
        <v>0.7538461538461538</v>
      </c>
    </row>
    <row r="20" spans="1:26" s="150" customFormat="1" ht="13.5" customHeight="1">
      <c r="A20" s="369"/>
      <c r="B20" s="134" t="s">
        <v>15</v>
      </c>
      <c r="C20" s="78">
        <v>7</v>
      </c>
      <c r="D20" s="79">
        <v>9</v>
      </c>
      <c r="E20" s="79">
        <v>7</v>
      </c>
      <c r="F20" s="79">
        <v>4</v>
      </c>
      <c r="G20" s="80">
        <v>2</v>
      </c>
      <c r="H20" s="80">
        <v>0</v>
      </c>
      <c r="I20" s="78">
        <f t="shared" si="5"/>
        <v>29</v>
      </c>
      <c r="J20" s="79">
        <v>22</v>
      </c>
      <c r="K20" s="80">
        <v>13</v>
      </c>
      <c r="L20" s="78">
        <v>489</v>
      </c>
      <c r="M20" s="79">
        <v>538</v>
      </c>
      <c r="N20" s="135">
        <v>421</v>
      </c>
      <c r="O20" s="33">
        <f t="shared" si="0"/>
        <v>7</v>
      </c>
      <c r="P20" s="33">
        <f t="shared" si="1"/>
        <v>9</v>
      </c>
      <c r="Q20" s="33">
        <f t="shared" si="2"/>
        <v>2.3333333333333335</v>
      </c>
      <c r="R20" s="33">
        <f t="shared" si="3"/>
        <v>4</v>
      </c>
      <c r="S20" s="34">
        <f t="shared" si="8"/>
        <v>2</v>
      </c>
      <c r="T20" s="34">
        <f t="shared" si="4"/>
        <v>0</v>
      </c>
      <c r="U20" s="35">
        <f t="shared" si="6"/>
        <v>3.625</v>
      </c>
      <c r="V20" s="33">
        <v>2.75</v>
      </c>
      <c r="W20" s="34">
        <v>1.625</v>
      </c>
      <c r="X20" s="136">
        <v>0.7364457831325302</v>
      </c>
      <c r="Y20" s="137">
        <v>0.8594249201277955</v>
      </c>
      <c r="Z20" s="138">
        <v>0.6486902927580893</v>
      </c>
    </row>
    <row r="21" spans="1:26" s="150" customFormat="1" ht="13.5" customHeight="1">
      <c r="A21" s="370"/>
      <c r="B21" s="139" t="s">
        <v>16</v>
      </c>
      <c r="C21" s="81">
        <v>10</v>
      </c>
      <c r="D21" s="82">
        <v>6</v>
      </c>
      <c r="E21" s="82">
        <v>5</v>
      </c>
      <c r="F21" s="82">
        <v>1</v>
      </c>
      <c r="G21" s="83">
        <v>0</v>
      </c>
      <c r="H21" s="83">
        <v>0</v>
      </c>
      <c r="I21" s="81">
        <f t="shared" si="5"/>
        <v>22</v>
      </c>
      <c r="J21" s="82">
        <v>17</v>
      </c>
      <c r="K21" s="83">
        <v>13</v>
      </c>
      <c r="L21" s="81">
        <v>486</v>
      </c>
      <c r="M21" s="82">
        <v>524</v>
      </c>
      <c r="N21" s="140">
        <v>448</v>
      </c>
      <c r="O21" s="47">
        <f t="shared" si="0"/>
        <v>10</v>
      </c>
      <c r="P21" s="47">
        <f t="shared" si="1"/>
        <v>6</v>
      </c>
      <c r="Q21" s="47">
        <f t="shared" si="2"/>
        <v>1.6666666666666667</v>
      </c>
      <c r="R21" s="47">
        <f t="shared" si="3"/>
        <v>1</v>
      </c>
      <c r="S21" s="48">
        <f t="shared" si="8"/>
        <v>0</v>
      </c>
      <c r="T21" s="48">
        <f t="shared" si="4"/>
        <v>0</v>
      </c>
      <c r="U21" s="49">
        <f t="shared" si="6"/>
        <v>2.75</v>
      </c>
      <c r="V21" s="47">
        <v>2.125</v>
      </c>
      <c r="W21" s="48">
        <v>1.625</v>
      </c>
      <c r="X21" s="141">
        <v>0.74884437596302</v>
      </c>
      <c r="Y21" s="142">
        <v>0.8506493506493507</v>
      </c>
      <c r="Z21" s="143">
        <v>0.6881720430107527</v>
      </c>
    </row>
    <row r="22" spans="1:26" s="150" customFormat="1" ht="13.5" customHeight="1">
      <c r="A22" s="368">
        <v>5</v>
      </c>
      <c r="B22" s="144" t="s">
        <v>17</v>
      </c>
      <c r="C22" s="85">
        <v>4</v>
      </c>
      <c r="D22" s="86">
        <v>0</v>
      </c>
      <c r="E22" s="86">
        <v>6</v>
      </c>
      <c r="F22" s="86">
        <v>0</v>
      </c>
      <c r="G22" s="87">
        <v>0</v>
      </c>
      <c r="H22" s="87">
        <v>0</v>
      </c>
      <c r="I22" s="85">
        <f t="shared" si="5"/>
        <v>10</v>
      </c>
      <c r="J22" s="86">
        <v>16</v>
      </c>
      <c r="K22" s="87">
        <v>13</v>
      </c>
      <c r="L22" s="85">
        <v>314</v>
      </c>
      <c r="M22" s="86">
        <v>505</v>
      </c>
      <c r="N22" s="146">
        <v>426</v>
      </c>
      <c r="O22" s="89">
        <f t="shared" si="0"/>
        <v>4</v>
      </c>
      <c r="P22" s="89">
        <f t="shared" si="1"/>
        <v>0</v>
      </c>
      <c r="Q22" s="89">
        <f t="shared" si="2"/>
        <v>2</v>
      </c>
      <c r="R22" s="89">
        <f t="shared" si="3"/>
        <v>0</v>
      </c>
      <c r="S22" s="90">
        <f t="shared" si="8"/>
        <v>0</v>
      </c>
      <c r="T22" s="90">
        <f t="shared" si="4"/>
        <v>0</v>
      </c>
      <c r="U22" s="91">
        <f t="shared" si="6"/>
        <v>1.25</v>
      </c>
      <c r="V22" s="89">
        <v>2</v>
      </c>
      <c r="W22" s="90">
        <v>1.625</v>
      </c>
      <c r="X22" s="147">
        <v>0.4815950920245399</v>
      </c>
      <c r="Y22" s="148">
        <v>0.808</v>
      </c>
      <c r="Z22" s="149">
        <v>0.6553846153846153</v>
      </c>
    </row>
    <row r="23" spans="1:26" s="150" customFormat="1" ht="13.5" customHeight="1">
      <c r="A23" s="369"/>
      <c r="B23" s="134" t="s">
        <v>18</v>
      </c>
      <c r="C23" s="78">
        <v>6</v>
      </c>
      <c r="D23" s="79">
        <v>8</v>
      </c>
      <c r="E23" s="79">
        <v>4</v>
      </c>
      <c r="F23" s="79">
        <v>0</v>
      </c>
      <c r="G23" s="80">
        <v>1</v>
      </c>
      <c r="H23" s="80">
        <v>0</v>
      </c>
      <c r="I23" s="78">
        <f t="shared" si="5"/>
        <v>19</v>
      </c>
      <c r="J23" s="79">
        <v>28</v>
      </c>
      <c r="K23" s="80">
        <v>16</v>
      </c>
      <c r="L23" s="78">
        <v>670</v>
      </c>
      <c r="M23" s="79">
        <v>835</v>
      </c>
      <c r="N23" s="135">
        <v>600</v>
      </c>
      <c r="O23" s="33">
        <f t="shared" si="0"/>
        <v>6</v>
      </c>
      <c r="P23" s="33">
        <f t="shared" si="1"/>
        <v>8</v>
      </c>
      <c r="Q23" s="33">
        <f t="shared" si="2"/>
        <v>1.3333333333333333</v>
      </c>
      <c r="R23" s="33">
        <f t="shared" si="3"/>
        <v>0</v>
      </c>
      <c r="S23" s="34">
        <f t="shared" si="8"/>
        <v>1</v>
      </c>
      <c r="T23" s="34">
        <f t="shared" si="4"/>
        <v>0</v>
      </c>
      <c r="U23" s="35">
        <f t="shared" si="6"/>
        <v>2.375</v>
      </c>
      <c r="V23" s="33">
        <v>3.5</v>
      </c>
      <c r="W23" s="34">
        <v>2</v>
      </c>
      <c r="X23" s="136">
        <v>1.0136157337367624</v>
      </c>
      <c r="Y23" s="137">
        <v>1.323296354992076</v>
      </c>
      <c r="Z23" s="138">
        <v>0.9216589861751152</v>
      </c>
    </row>
    <row r="24" spans="1:26" s="150" customFormat="1" ht="13.5" customHeight="1">
      <c r="A24" s="369"/>
      <c r="B24" s="134" t="s">
        <v>19</v>
      </c>
      <c r="C24" s="78">
        <v>4</v>
      </c>
      <c r="D24" s="79">
        <v>3</v>
      </c>
      <c r="E24" s="79">
        <v>4</v>
      </c>
      <c r="F24" s="79">
        <v>1</v>
      </c>
      <c r="G24" s="80">
        <v>2</v>
      </c>
      <c r="H24" s="80">
        <v>0</v>
      </c>
      <c r="I24" s="78">
        <f t="shared" si="5"/>
        <v>14</v>
      </c>
      <c r="J24" s="79">
        <v>31</v>
      </c>
      <c r="K24" s="80">
        <v>15</v>
      </c>
      <c r="L24" s="78">
        <v>553</v>
      </c>
      <c r="M24" s="79">
        <v>659</v>
      </c>
      <c r="N24" s="135">
        <v>532</v>
      </c>
      <c r="O24" s="33">
        <f t="shared" si="0"/>
        <v>4</v>
      </c>
      <c r="P24" s="33">
        <f t="shared" si="1"/>
        <v>3</v>
      </c>
      <c r="Q24" s="33">
        <f t="shared" si="2"/>
        <v>1.3333333333333333</v>
      </c>
      <c r="R24" s="33">
        <f t="shared" si="3"/>
        <v>1</v>
      </c>
      <c r="S24" s="34">
        <f t="shared" si="8"/>
        <v>2</v>
      </c>
      <c r="T24" s="34">
        <f t="shared" si="4"/>
        <v>0</v>
      </c>
      <c r="U24" s="35">
        <f t="shared" si="6"/>
        <v>1.75</v>
      </c>
      <c r="V24" s="33">
        <v>3.875</v>
      </c>
      <c r="W24" s="34">
        <v>1.875</v>
      </c>
      <c r="X24" s="136">
        <v>0.8290854572713643</v>
      </c>
      <c r="Y24" s="137">
        <v>1.0493630573248407</v>
      </c>
      <c r="Z24" s="138">
        <v>0.8184615384615385</v>
      </c>
    </row>
    <row r="25" spans="1:26" s="150" customFormat="1" ht="13.5" customHeight="1">
      <c r="A25" s="369"/>
      <c r="B25" s="134" t="s">
        <v>20</v>
      </c>
      <c r="C25" s="78">
        <v>1</v>
      </c>
      <c r="D25" s="79">
        <v>7</v>
      </c>
      <c r="E25" s="79">
        <v>14</v>
      </c>
      <c r="F25" s="79">
        <v>1</v>
      </c>
      <c r="G25" s="80">
        <v>2</v>
      </c>
      <c r="H25" s="80">
        <v>0</v>
      </c>
      <c r="I25" s="78">
        <f t="shared" si="5"/>
        <v>25</v>
      </c>
      <c r="J25" s="79">
        <v>27</v>
      </c>
      <c r="K25" s="80">
        <v>21</v>
      </c>
      <c r="L25" s="78">
        <v>532</v>
      </c>
      <c r="M25" s="79">
        <v>681</v>
      </c>
      <c r="N25" s="135">
        <v>580</v>
      </c>
      <c r="O25" s="33">
        <f t="shared" si="0"/>
        <v>1</v>
      </c>
      <c r="P25" s="33">
        <f t="shared" si="1"/>
        <v>7</v>
      </c>
      <c r="Q25" s="33">
        <f t="shared" si="2"/>
        <v>4.666666666666667</v>
      </c>
      <c r="R25" s="33">
        <f t="shared" si="3"/>
        <v>1</v>
      </c>
      <c r="S25" s="34">
        <f t="shared" si="8"/>
        <v>2</v>
      </c>
      <c r="T25" s="34">
        <f t="shared" si="4"/>
        <v>0</v>
      </c>
      <c r="U25" s="35">
        <f t="shared" si="6"/>
        <v>3.125</v>
      </c>
      <c r="V25" s="33">
        <v>3.375</v>
      </c>
      <c r="W25" s="34">
        <v>2.625</v>
      </c>
      <c r="X25" s="136">
        <v>0.7987987987987988</v>
      </c>
      <c r="Y25" s="137">
        <v>1.0809523809523809</v>
      </c>
      <c r="Z25" s="138">
        <v>0.890937019969278</v>
      </c>
    </row>
    <row r="26" spans="1:26" s="150" customFormat="1" ht="13.5" customHeight="1">
      <c r="A26" s="370"/>
      <c r="B26" s="139" t="s">
        <v>21</v>
      </c>
      <c r="C26" s="81">
        <v>3</v>
      </c>
      <c r="D26" s="82">
        <v>8</v>
      </c>
      <c r="E26" s="82">
        <v>9</v>
      </c>
      <c r="F26" s="82">
        <v>0</v>
      </c>
      <c r="G26" s="83">
        <v>1</v>
      </c>
      <c r="H26" s="83">
        <v>0</v>
      </c>
      <c r="I26" s="81">
        <f t="shared" si="5"/>
        <v>21</v>
      </c>
      <c r="J26" s="82">
        <v>30</v>
      </c>
      <c r="K26" s="83">
        <v>24</v>
      </c>
      <c r="L26" s="81">
        <v>564</v>
      </c>
      <c r="M26" s="82">
        <v>813</v>
      </c>
      <c r="N26" s="140">
        <v>591</v>
      </c>
      <c r="O26" s="47">
        <f t="shared" si="0"/>
        <v>3</v>
      </c>
      <c r="P26" s="47">
        <f t="shared" si="1"/>
        <v>8</v>
      </c>
      <c r="Q26" s="47">
        <f t="shared" si="2"/>
        <v>3</v>
      </c>
      <c r="R26" s="47">
        <f t="shared" si="3"/>
        <v>0</v>
      </c>
      <c r="S26" s="48">
        <f t="shared" si="8"/>
        <v>1</v>
      </c>
      <c r="T26" s="48">
        <f t="shared" si="4"/>
        <v>0</v>
      </c>
      <c r="U26" s="49">
        <f t="shared" si="6"/>
        <v>2.625</v>
      </c>
      <c r="V26" s="47">
        <v>3.75</v>
      </c>
      <c r="W26" s="48">
        <v>3</v>
      </c>
      <c r="X26" s="141">
        <v>0.8506787330316742</v>
      </c>
      <c r="Y26" s="142">
        <v>1.2843601895734598</v>
      </c>
      <c r="Z26" s="143">
        <v>0.9078341013824884</v>
      </c>
    </row>
    <row r="27" spans="1:26" s="150" customFormat="1" ht="13.5" customHeight="1">
      <c r="A27" s="369">
        <v>6</v>
      </c>
      <c r="B27" s="134" t="s">
        <v>22</v>
      </c>
      <c r="C27" s="78">
        <v>1</v>
      </c>
      <c r="D27" s="79">
        <v>2</v>
      </c>
      <c r="E27" s="79">
        <v>6</v>
      </c>
      <c r="F27" s="79">
        <v>0</v>
      </c>
      <c r="G27" s="80">
        <v>3</v>
      </c>
      <c r="H27" s="80">
        <v>0</v>
      </c>
      <c r="I27" s="78">
        <f t="shared" si="5"/>
        <v>12</v>
      </c>
      <c r="J27" s="79">
        <v>33</v>
      </c>
      <c r="K27" s="80">
        <v>16</v>
      </c>
      <c r="L27" s="78">
        <v>552</v>
      </c>
      <c r="M27" s="79">
        <v>761</v>
      </c>
      <c r="N27" s="135">
        <v>570</v>
      </c>
      <c r="O27" s="33">
        <f t="shared" si="0"/>
        <v>1</v>
      </c>
      <c r="P27" s="33">
        <f t="shared" si="1"/>
        <v>2</v>
      </c>
      <c r="Q27" s="33">
        <f t="shared" si="2"/>
        <v>2</v>
      </c>
      <c r="R27" s="33">
        <f t="shared" si="3"/>
        <v>0</v>
      </c>
      <c r="S27" s="34">
        <f t="shared" si="8"/>
        <v>3</v>
      </c>
      <c r="T27" s="34">
        <f t="shared" si="4"/>
        <v>0</v>
      </c>
      <c r="U27" s="35">
        <f t="shared" si="6"/>
        <v>1.5</v>
      </c>
      <c r="V27" s="33">
        <v>4.125</v>
      </c>
      <c r="W27" s="34">
        <v>2</v>
      </c>
      <c r="X27" s="136">
        <v>0.8275862068965517</v>
      </c>
      <c r="Y27" s="137">
        <v>1.2079365079365079</v>
      </c>
      <c r="Z27" s="138">
        <v>0.8755760368663594</v>
      </c>
    </row>
    <row r="28" spans="1:26" s="150" customFormat="1" ht="13.5" customHeight="1">
      <c r="A28" s="369"/>
      <c r="B28" s="134" t="s">
        <v>23</v>
      </c>
      <c r="C28" s="78">
        <v>4</v>
      </c>
      <c r="D28" s="79">
        <v>5</v>
      </c>
      <c r="E28" s="79">
        <v>4</v>
      </c>
      <c r="F28" s="79">
        <v>2</v>
      </c>
      <c r="G28" s="80">
        <v>3</v>
      </c>
      <c r="H28" s="80">
        <v>0</v>
      </c>
      <c r="I28" s="78">
        <f t="shared" si="5"/>
        <v>18</v>
      </c>
      <c r="J28" s="79">
        <v>26</v>
      </c>
      <c r="K28" s="80">
        <v>25</v>
      </c>
      <c r="L28" s="78">
        <v>514</v>
      </c>
      <c r="M28" s="79">
        <v>678</v>
      </c>
      <c r="N28" s="135">
        <v>620</v>
      </c>
      <c r="O28" s="33">
        <f t="shared" si="0"/>
        <v>4</v>
      </c>
      <c r="P28" s="33">
        <f t="shared" si="1"/>
        <v>5</v>
      </c>
      <c r="Q28" s="33">
        <f t="shared" si="2"/>
        <v>1.3333333333333333</v>
      </c>
      <c r="R28" s="33">
        <f t="shared" si="3"/>
        <v>2</v>
      </c>
      <c r="S28" s="34">
        <f t="shared" si="8"/>
        <v>3</v>
      </c>
      <c r="T28" s="34">
        <f t="shared" si="4"/>
        <v>0</v>
      </c>
      <c r="U28" s="35">
        <f t="shared" si="6"/>
        <v>2.25</v>
      </c>
      <c r="V28" s="33">
        <v>3.25</v>
      </c>
      <c r="W28" s="34">
        <v>3.125</v>
      </c>
      <c r="X28" s="136">
        <v>0.7717717717717718</v>
      </c>
      <c r="Y28" s="137">
        <v>1.0694006309148265</v>
      </c>
      <c r="Z28" s="138">
        <v>0.9523809523809523</v>
      </c>
    </row>
    <row r="29" spans="1:26" s="150" customFormat="1" ht="13.5" customHeight="1">
      <c r="A29" s="369"/>
      <c r="B29" s="134" t="s">
        <v>24</v>
      </c>
      <c r="C29" s="78">
        <v>1</v>
      </c>
      <c r="D29" s="79">
        <v>4</v>
      </c>
      <c r="E29" s="79">
        <v>17</v>
      </c>
      <c r="F29" s="79">
        <v>0</v>
      </c>
      <c r="G29" s="80">
        <v>2</v>
      </c>
      <c r="H29" s="80">
        <v>0</v>
      </c>
      <c r="I29" s="78">
        <f t="shared" si="5"/>
        <v>24</v>
      </c>
      <c r="J29" s="79">
        <v>37</v>
      </c>
      <c r="K29" s="80">
        <v>15</v>
      </c>
      <c r="L29" s="78">
        <v>534</v>
      </c>
      <c r="M29" s="79">
        <v>787</v>
      </c>
      <c r="N29" s="135">
        <v>729</v>
      </c>
      <c r="O29" s="33">
        <f t="shared" si="0"/>
        <v>1</v>
      </c>
      <c r="P29" s="33">
        <f t="shared" si="1"/>
        <v>4</v>
      </c>
      <c r="Q29" s="33">
        <f t="shared" si="2"/>
        <v>5.666666666666667</v>
      </c>
      <c r="R29" s="33">
        <f t="shared" si="3"/>
        <v>0</v>
      </c>
      <c r="S29" s="34">
        <f t="shared" si="8"/>
        <v>2</v>
      </c>
      <c r="T29" s="34">
        <f t="shared" si="4"/>
        <v>0</v>
      </c>
      <c r="U29" s="35">
        <f t="shared" si="6"/>
        <v>3</v>
      </c>
      <c r="V29" s="33">
        <v>4.625</v>
      </c>
      <c r="W29" s="34">
        <v>1.875</v>
      </c>
      <c r="X29" s="136">
        <v>0.8066465256797583</v>
      </c>
      <c r="Y29" s="137">
        <v>1.2277691107644306</v>
      </c>
      <c r="Z29" s="138">
        <v>1.1215384615384616</v>
      </c>
    </row>
    <row r="30" spans="1:26" s="150" customFormat="1" ht="13.5" customHeight="1">
      <c r="A30" s="370"/>
      <c r="B30" s="139" t="s">
        <v>25</v>
      </c>
      <c r="C30" s="81">
        <v>1</v>
      </c>
      <c r="D30" s="82">
        <v>5</v>
      </c>
      <c r="E30" s="82">
        <v>10</v>
      </c>
      <c r="F30" s="82">
        <v>2</v>
      </c>
      <c r="G30" s="83">
        <v>2</v>
      </c>
      <c r="H30" s="83">
        <v>0</v>
      </c>
      <c r="I30" s="81">
        <f t="shared" si="5"/>
        <v>20</v>
      </c>
      <c r="J30" s="82">
        <v>31</v>
      </c>
      <c r="K30" s="83">
        <v>16</v>
      </c>
      <c r="L30" s="81">
        <v>525</v>
      </c>
      <c r="M30" s="82">
        <v>785</v>
      </c>
      <c r="N30" s="140">
        <v>677</v>
      </c>
      <c r="O30" s="47">
        <f t="shared" si="0"/>
        <v>1</v>
      </c>
      <c r="P30" s="47">
        <f t="shared" si="1"/>
        <v>5</v>
      </c>
      <c r="Q30" s="47">
        <f t="shared" si="2"/>
        <v>3.3333333333333335</v>
      </c>
      <c r="R30" s="47">
        <f t="shared" si="3"/>
        <v>2</v>
      </c>
      <c r="S30" s="48">
        <f t="shared" si="8"/>
        <v>2</v>
      </c>
      <c r="T30" s="48">
        <f t="shared" si="4"/>
        <v>0</v>
      </c>
      <c r="U30" s="49">
        <f t="shared" si="6"/>
        <v>2.5</v>
      </c>
      <c r="V30" s="47">
        <v>3.875</v>
      </c>
      <c r="W30" s="48">
        <v>2</v>
      </c>
      <c r="X30" s="141">
        <v>0.7906626506024096</v>
      </c>
      <c r="Y30" s="142">
        <v>1.2304075235109717</v>
      </c>
      <c r="Z30" s="143">
        <v>1.0399385560675882</v>
      </c>
    </row>
    <row r="31" spans="1:26" s="150" customFormat="1" ht="13.5" customHeight="1">
      <c r="A31" s="368">
        <v>7</v>
      </c>
      <c r="B31" s="144" t="s">
        <v>26</v>
      </c>
      <c r="C31" s="85">
        <v>5</v>
      </c>
      <c r="D31" s="86">
        <v>7</v>
      </c>
      <c r="E31" s="86">
        <v>11</v>
      </c>
      <c r="F31" s="86">
        <v>0</v>
      </c>
      <c r="G31" s="87">
        <v>5</v>
      </c>
      <c r="H31" s="87">
        <v>0</v>
      </c>
      <c r="I31" s="85">
        <f t="shared" si="5"/>
        <v>28</v>
      </c>
      <c r="J31" s="86">
        <v>28</v>
      </c>
      <c r="K31" s="87">
        <v>21</v>
      </c>
      <c r="L31" s="85">
        <v>518</v>
      </c>
      <c r="M31" s="86">
        <v>895</v>
      </c>
      <c r="N31" s="146">
        <v>634</v>
      </c>
      <c r="O31" s="89">
        <f t="shared" si="0"/>
        <v>5</v>
      </c>
      <c r="P31" s="89">
        <f t="shared" si="1"/>
        <v>7</v>
      </c>
      <c r="Q31" s="89">
        <f t="shared" si="2"/>
        <v>3.6666666666666665</v>
      </c>
      <c r="R31" s="89">
        <f t="shared" si="3"/>
        <v>0</v>
      </c>
      <c r="S31" s="90">
        <f t="shared" si="8"/>
        <v>5</v>
      </c>
      <c r="T31" s="90">
        <f t="shared" si="4"/>
        <v>0</v>
      </c>
      <c r="U31" s="91">
        <f t="shared" si="6"/>
        <v>3.5</v>
      </c>
      <c r="V31" s="89">
        <v>3.5</v>
      </c>
      <c r="W31" s="90">
        <v>2.625</v>
      </c>
      <c r="X31" s="147">
        <v>0.7754491017964071</v>
      </c>
      <c r="Y31" s="148">
        <v>1.4094488188976377</v>
      </c>
      <c r="Z31" s="149">
        <v>0.9723926380368099</v>
      </c>
    </row>
    <row r="32" spans="1:26" s="150" customFormat="1" ht="13.5" customHeight="1">
      <c r="A32" s="369"/>
      <c r="B32" s="134" t="s">
        <v>27</v>
      </c>
      <c r="C32" s="78">
        <v>2</v>
      </c>
      <c r="D32" s="79">
        <v>7</v>
      </c>
      <c r="E32" s="79">
        <v>4</v>
      </c>
      <c r="F32" s="79">
        <v>3</v>
      </c>
      <c r="G32" s="80">
        <v>1</v>
      </c>
      <c r="H32" s="80">
        <v>0</v>
      </c>
      <c r="I32" s="78">
        <f t="shared" si="5"/>
        <v>17</v>
      </c>
      <c r="J32" s="79">
        <v>45</v>
      </c>
      <c r="K32" s="80">
        <v>21</v>
      </c>
      <c r="L32" s="78">
        <v>505</v>
      </c>
      <c r="M32" s="79">
        <v>938</v>
      </c>
      <c r="N32" s="135">
        <v>719</v>
      </c>
      <c r="O32" s="33">
        <f t="shared" si="0"/>
        <v>2</v>
      </c>
      <c r="P32" s="33">
        <f t="shared" si="1"/>
        <v>7</v>
      </c>
      <c r="Q32" s="33">
        <f t="shared" si="2"/>
        <v>1.3333333333333333</v>
      </c>
      <c r="R32" s="33">
        <f t="shared" si="3"/>
        <v>3</v>
      </c>
      <c r="S32" s="34">
        <f t="shared" si="8"/>
        <v>1</v>
      </c>
      <c r="T32" s="34">
        <f t="shared" si="4"/>
        <v>0</v>
      </c>
      <c r="U32" s="35">
        <f t="shared" si="6"/>
        <v>2.125</v>
      </c>
      <c r="V32" s="33">
        <v>5.625</v>
      </c>
      <c r="W32" s="34">
        <v>2.625</v>
      </c>
      <c r="X32" s="136">
        <v>0.7745398773006135</v>
      </c>
      <c r="Y32" s="137">
        <v>1.488888888888889</v>
      </c>
      <c r="Z32" s="138">
        <v>1.102760736196319</v>
      </c>
    </row>
    <row r="33" spans="1:26" s="150" customFormat="1" ht="13.5" customHeight="1">
      <c r="A33" s="369"/>
      <c r="B33" s="134" t="s">
        <v>28</v>
      </c>
      <c r="C33" s="78">
        <v>2</v>
      </c>
      <c r="D33" s="79">
        <v>3</v>
      </c>
      <c r="E33" s="79">
        <v>5</v>
      </c>
      <c r="F33" s="79">
        <v>3</v>
      </c>
      <c r="G33" s="80">
        <v>4</v>
      </c>
      <c r="H33" s="80">
        <v>0</v>
      </c>
      <c r="I33" s="78">
        <f t="shared" si="5"/>
        <v>17</v>
      </c>
      <c r="J33" s="79">
        <v>36</v>
      </c>
      <c r="K33" s="80">
        <v>24</v>
      </c>
      <c r="L33" s="78">
        <v>442</v>
      </c>
      <c r="M33" s="79">
        <v>842</v>
      </c>
      <c r="N33" s="135">
        <v>687</v>
      </c>
      <c r="O33" s="33">
        <f t="shared" si="0"/>
        <v>2</v>
      </c>
      <c r="P33" s="33">
        <f t="shared" si="1"/>
        <v>3</v>
      </c>
      <c r="Q33" s="33">
        <f t="shared" si="2"/>
        <v>1.6666666666666667</v>
      </c>
      <c r="R33" s="33">
        <f t="shared" si="3"/>
        <v>3</v>
      </c>
      <c r="S33" s="34">
        <f t="shared" si="8"/>
        <v>4</v>
      </c>
      <c r="T33" s="34">
        <f t="shared" si="4"/>
        <v>0</v>
      </c>
      <c r="U33" s="35">
        <f t="shared" si="6"/>
        <v>2.125</v>
      </c>
      <c r="V33" s="33">
        <v>4.5</v>
      </c>
      <c r="W33" s="34">
        <v>3</v>
      </c>
      <c r="X33" s="136">
        <v>0.6646616541353384</v>
      </c>
      <c r="Y33" s="137">
        <v>1.3365079365079364</v>
      </c>
      <c r="Z33" s="138">
        <v>1.053680981595092</v>
      </c>
    </row>
    <row r="34" spans="1:26" s="150" customFormat="1" ht="13.5" customHeight="1">
      <c r="A34" s="370"/>
      <c r="B34" s="139" t="s">
        <v>29</v>
      </c>
      <c r="C34" s="81">
        <v>2</v>
      </c>
      <c r="D34" s="82">
        <v>6</v>
      </c>
      <c r="E34" s="82">
        <v>14</v>
      </c>
      <c r="F34" s="82">
        <v>2</v>
      </c>
      <c r="G34" s="83">
        <v>3</v>
      </c>
      <c r="H34" s="83">
        <v>0</v>
      </c>
      <c r="I34" s="81">
        <f t="shared" si="5"/>
        <v>27</v>
      </c>
      <c r="J34" s="82">
        <v>36</v>
      </c>
      <c r="K34" s="83">
        <v>21</v>
      </c>
      <c r="L34" s="81">
        <v>512</v>
      </c>
      <c r="M34" s="82">
        <v>876</v>
      </c>
      <c r="N34" s="140">
        <v>778</v>
      </c>
      <c r="O34" s="47">
        <f t="shared" si="0"/>
        <v>2</v>
      </c>
      <c r="P34" s="47">
        <f t="shared" si="1"/>
        <v>6</v>
      </c>
      <c r="Q34" s="47">
        <f t="shared" si="2"/>
        <v>4.666666666666667</v>
      </c>
      <c r="R34" s="47">
        <f t="shared" si="3"/>
        <v>2</v>
      </c>
      <c r="S34" s="48">
        <f t="shared" si="8"/>
        <v>3</v>
      </c>
      <c r="T34" s="48">
        <f t="shared" si="4"/>
        <v>0</v>
      </c>
      <c r="U34" s="49">
        <f t="shared" si="6"/>
        <v>3.375</v>
      </c>
      <c r="V34" s="47">
        <v>4.5</v>
      </c>
      <c r="W34" s="48">
        <v>2.625</v>
      </c>
      <c r="X34" s="141">
        <v>0.7664670658682635</v>
      </c>
      <c r="Y34" s="142">
        <v>1.3708920187793427</v>
      </c>
      <c r="Z34" s="143">
        <v>1.1932515337423313</v>
      </c>
    </row>
    <row r="35" spans="1:26" s="150" customFormat="1" ht="13.5" customHeight="1">
      <c r="A35" s="368">
        <v>8</v>
      </c>
      <c r="B35" s="144" t="s">
        <v>30</v>
      </c>
      <c r="C35" s="85">
        <v>2</v>
      </c>
      <c r="D35" s="86">
        <v>4</v>
      </c>
      <c r="E35" s="86">
        <v>8</v>
      </c>
      <c r="F35" s="86">
        <v>1</v>
      </c>
      <c r="G35" s="87">
        <v>1</v>
      </c>
      <c r="H35" s="87">
        <v>0</v>
      </c>
      <c r="I35" s="85">
        <f t="shared" si="5"/>
        <v>16</v>
      </c>
      <c r="J35" s="86">
        <v>27</v>
      </c>
      <c r="K35" s="87">
        <v>26</v>
      </c>
      <c r="L35" s="85">
        <v>498</v>
      </c>
      <c r="M35" s="86">
        <v>834</v>
      </c>
      <c r="N35" s="146">
        <v>767</v>
      </c>
      <c r="O35" s="89">
        <f t="shared" si="0"/>
        <v>2</v>
      </c>
      <c r="P35" s="89">
        <f t="shared" si="1"/>
        <v>4</v>
      </c>
      <c r="Q35" s="89">
        <f t="shared" si="2"/>
        <v>2.6666666666666665</v>
      </c>
      <c r="R35" s="89">
        <f t="shared" si="3"/>
        <v>1</v>
      </c>
      <c r="S35" s="90">
        <f t="shared" si="8"/>
        <v>1</v>
      </c>
      <c r="T35" s="90">
        <f t="shared" si="4"/>
        <v>0</v>
      </c>
      <c r="U35" s="91">
        <f t="shared" si="6"/>
        <v>2</v>
      </c>
      <c r="V35" s="89">
        <v>3.375</v>
      </c>
      <c r="W35" s="90">
        <v>3.25</v>
      </c>
      <c r="X35" s="147">
        <v>0.751131221719457</v>
      </c>
      <c r="Y35" s="148">
        <v>1.303125</v>
      </c>
      <c r="Z35" s="149">
        <v>1.1781874039938556</v>
      </c>
    </row>
    <row r="36" spans="1:26" s="150" customFormat="1" ht="13.5" customHeight="1">
      <c r="A36" s="369">
        <v>8</v>
      </c>
      <c r="B36" s="134" t="s">
        <v>31</v>
      </c>
      <c r="C36" s="78">
        <v>3</v>
      </c>
      <c r="D36" s="79">
        <v>6</v>
      </c>
      <c r="E36" s="79">
        <v>19</v>
      </c>
      <c r="F36" s="79">
        <v>1</v>
      </c>
      <c r="G36" s="80">
        <v>3</v>
      </c>
      <c r="H36" s="80">
        <v>0</v>
      </c>
      <c r="I36" s="78">
        <f t="shared" si="5"/>
        <v>32</v>
      </c>
      <c r="J36" s="79">
        <v>30</v>
      </c>
      <c r="K36" s="80">
        <v>27</v>
      </c>
      <c r="L36" s="78">
        <v>346</v>
      </c>
      <c r="M36" s="79">
        <v>725</v>
      </c>
      <c r="N36" s="135">
        <v>691</v>
      </c>
      <c r="O36" s="33">
        <f t="shared" si="0"/>
        <v>3</v>
      </c>
      <c r="P36" s="33">
        <f t="shared" si="1"/>
        <v>6</v>
      </c>
      <c r="Q36" s="33">
        <f t="shared" si="2"/>
        <v>6.333333333333333</v>
      </c>
      <c r="R36" s="33">
        <f t="shared" si="3"/>
        <v>1</v>
      </c>
      <c r="S36" s="34">
        <f t="shared" si="8"/>
        <v>3</v>
      </c>
      <c r="T36" s="34">
        <f t="shared" si="4"/>
        <v>0</v>
      </c>
      <c r="U36" s="35">
        <f t="shared" si="6"/>
        <v>4</v>
      </c>
      <c r="V36" s="33">
        <v>3.75</v>
      </c>
      <c r="W36" s="34">
        <v>3.375</v>
      </c>
      <c r="X36" s="136">
        <v>0.6070175438596491</v>
      </c>
      <c r="Y36" s="137">
        <v>1.1924342105263157</v>
      </c>
      <c r="Z36" s="138">
        <v>1.0729813664596273</v>
      </c>
    </row>
    <row r="37" spans="1:26" s="150" customFormat="1" ht="13.5" customHeight="1">
      <c r="A37" s="369"/>
      <c r="B37" s="134" t="s">
        <v>32</v>
      </c>
      <c r="C37" s="78">
        <v>0</v>
      </c>
      <c r="D37" s="79">
        <v>2</v>
      </c>
      <c r="E37" s="79">
        <v>19</v>
      </c>
      <c r="F37" s="79">
        <v>2</v>
      </c>
      <c r="G37" s="80">
        <v>0</v>
      </c>
      <c r="H37" s="80">
        <v>0</v>
      </c>
      <c r="I37" s="78">
        <f t="shared" si="5"/>
        <v>23</v>
      </c>
      <c r="J37" s="79">
        <v>20</v>
      </c>
      <c r="K37" s="80">
        <v>25</v>
      </c>
      <c r="L37" s="78">
        <v>401</v>
      </c>
      <c r="M37" s="79">
        <v>724</v>
      </c>
      <c r="N37" s="135">
        <v>835</v>
      </c>
      <c r="O37" s="33">
        <f aca="true" t="shared" si="9" ref="O37:O57">C37</f>
        <v>0</v>
      </c>
      <c r="P37" s="33">
        <f aca="true" t="shared" si="10" ref="P37:P57">D37</f>
        <v>2</v>
      </c>
      <c r="Q37" s="33">
        <f aca="true" t="shared" si="11" ref="Q37:Q57">E37/3</f>
        <v>6.333333333333333</v>
      </c>
      <c r="R37" s="33">
        <f aca="true" t="shared" si="12" ref="R37:R57">F37</f>
        <v>2</v>
      </c>
      <c r="S37" s="34">
        <f t="shared" si="8"/>
        <v>0</v>
      </c>
      <c r="T37" s="34">
        <f aca="true" t="shared" si="13" ref="T37:T57">H37</f>
        <v>0</v>
      </c>
      <c r="U37" s="35">
        <f t="shared" si="6"/>
        <v>2.875</v>
      </c>
      <c r="V37" s="33">
        <v>2.5</v>
      </c>
      <c r="W37" s="34">
        <v>3.125</v>
      </c>
      <c r="X37" s="136">
        <v>0.6236391912908242</v>
      </c>
      <c r="Y37" s="137">
        <v>1.1584</v>
      </c>
      <c r="Z37" s="138">
        <v>1.2865947611710324</v>
      </c>
    </row>
    <row r="38" spans="1:26" s="150" customFormat="1" ht="13.5" customHeight="1">
      <c r="A38" s="369"/>
      <c r="B38" s="134" t="s">
        <v>33</v>
      </c>
      <c r="C38" s="78">
        <v>0</v>
      </c>
      <c r="D38" s="79">
        <v>6</v>
      </c>
      <c r="E38" s="79">
        <v>19</v>
      </c>
      <c r="F38" s="79">
        <v>0</v>
      </c>
      <c r="G38" s="80">
        <v>2</v>
      </c>
      <c r="H38" s="80">
        <v>0</v>
      </c>
      <c r="I38" s="78">
        <f t="shared" si="5"/>
        <v>27</v>
      </c>
      <c r="J38" s="79">
        <v>23</v>
      </c>
      <c r="K38" s="80">
        <v>42</v>
      </c>
      <c r="L38" s="78">
        <v>549</v>
      </c>
      <c r="M38" s="79">
        <v>892</v>
      </c>
      <c r="N38" s="135">
        <v>847</v>
      </c>
      <c r="O38" s="33">
        <f t="shared" si="9"/>
        <v>0</v>
      </c>
      <c r="P38" s="33">
        <f t="shared" si="10"/>
        <v>6</v>
      </c>
      <c r="Q38" s="33">
        <f t="shared" si="11"/>
        <v>6.333333333333333</v>
      </c>
      <c r="R38" s="33">
        <f t="shared" si="12"/>
        <v>0</v>
      </c>
      <c r="S38" s="34">
        <f t="shared" si="8"/>
        <v>2</v>
      </c>
      <c r="T38" s="34">
        <f t="shared" si="13"/>
        <v>0</v>
      </c>
      <c r="U38" s="35">
        <f t="shared" si="6"/>
        <v>3.375</v>
      </c>
      <c r="V38" s="33">
        <v>2.875</v>
      </c>
      <c r="W38" s="34">
        <v>5.25</v>
      </c>
      <c r="X38" s="136">
        <v>0.8318181818181818</v>
      </c>
      <c r="Y38" s="137">
        <v>1.404724409448819</v>
      </c>
      <c r="Z38" s="138">
        <v>1.2970903522205206</v>
      </c>
    </row>
    <row r="39" spans="1:26" s="150" customFormat="1" ht="13.5" customHeight="1">
      <c r="A39" s="370"/>
      <c r="B39" s="139" t="s">
        <v>34</v>
      </c>
      <c r="C39" s="81">
        <v>1</v>
      </c>
      <c r="D39" s="82">
        <v>7</v>
      </c>
      <c r="E39" s="82">
        <v>19</v>
      </c>
      <c r="F39" s="82">
        <v>1</v>
      </c>
      <c r="G39" s="83">
        <v>3</v>
      </c>
      <c r="H39" s="83">
        <v>0</v>
      </c>
      <c r="I39" s="81">
        <f t="shared" si="5"/>
        <v>31</v>
      </c>
      <c r="J39" s="82">
        <v>31</v>
      </c>
      <c r="K39" s="83">
        <v>37</v>
      </c>
      <c r="L39" s="81">
        <v>526</v>
      </c>
      <c r="M39" s="82">
        <v>802</v>
      </c>
      <c r="N39" s="140">
        <v>886</v>
      </c>
      <c r="O39" s="47">
        <f t="shared" si="9"/>
        <v>1</v>
      </c>
      <c r="P39" s="47">
        <f t="shared" si="10"/>
        <v>7</v>
      </c>
      <c r="Q39" s="47">
        <f t="shared" si="11"/>
        <v>6.333333333333333</v>
      </c>
      <c r="R39" s="47">
        <f t="shared" si="12"/>
        <v>1</v>
      </c>
      <c r="S39" s="48">
        <f t="shared" si="8"/>
        <v>3</v>
      </c>
      <c r="T39" s="48">
        <f t="shared" si="13"/>
        <v>0</v>
      </c>
      <c r="U39" s="49">
        <f t="shared" si="6"/>
        <v>3.875</v>
      </c>
      <c r="V39" s="47">
        <v>3.875</v>
      </c>
      <c r="W39" s="48">
        <v>4.625</v>
      </c>
      <c r="X39" s="141">
        <v>0.7874251497005988</v>
      </c>
      <c r="Y39" s="137">
        <v>1.262992125984252</v>
      </c>
      <c r="Z39" s="138">
        <v>1.356814701378254</v>
      </c>
    </row>
    <row r="40" spans="1:26" s="150" customFormat="1" ht="13.5" customHeight="1">
      <c r="A40" s="368">
        <v>9</v>
      </c>
      <c r="B40" s="144" t="s">
        <v>35</v>
      </c>
      <c r="C40" s="85">
        <v>1</v>
      </c>
      <c r="D40" s="86">
        <v>11</v>
      </c>
      <c r="E40" s="86">
        <v>10</v>
      </c>
      <c r="F40" s="86">
        <v>1</v>
      </c>
      <c r="G40" s="87">
        <v>5</v>
      </c>
      <c r="H40" s="87">
        <v>1</v>
      </c>
      <c r="I40" s="85">
        <f t="shared" si="5"/>
        <v>29</v>
      </c>
      <c r="J40" s="86">
        <v>33</v>
      </c>
      <c r="K40" s="87">
        <v>32</v>
      </c>
      <c r="L40" s="85">
        <v>486</v>
      </c>
      <c r="M40" s="86">
        <v>748</v>
      </c>
      <c r="N40" s="146">
        <v>857</v>
      </c>
      <c r="O40" s="89">
        <f t="shared" si="9"/>
        <v>1</v>
      </c>
      <c r="P40" s="89">
        <f t="shared" si="10"/>
        <v>11</v>
      </c>
      <c r="Q40" s="89">
        <f t="shared" si="11"/>
        <v>3.3333333333333335</v>
      </c>
      <c r="R40" s="89">
        <f t="shared" si="12"/>
        <v>1</v>
      </c>
      <c r="S40" s="90">
        <f t="shared" si="8"/>
        <v>5</v>
      </c>
      <c r="T40" s="90">
        <f t="shared" si="13"/>
        <v>1</v>
      </c>
      <c r="U40" s="91">
        <f t="shared" si="6"/>
        <v>3.625</v>
      </c>
      <c r="V40" s="89">
        <v>4.125</v>
      </c>
      <c r="W40" s="90">
        <v>4</v>
      </c>
      <c r="X40" s="147">
        <v>0.7221396731054978</v>
      </c>
      <c r="Y40" s="148">
        <v>1.1798107255520505</v>
      </c>
      <c r="Z40" s="149">
        <v>1.3124042879019908</v>
      </c>
    </row>
    <row r="41" spans="1:26" s="150" customFormat="1" ht="13.5" customHeight="1">
      <c r="A41" s="369"/>
      <c r="B41" s="134" t="s">
        <v>36</v>
      </c>
      <c r="C41" s="78">
        <v>1</v>
      </c>
      <c r="D41" s="79">
        <v>4</v>
      </c>
      <c r="E41" s="79">
        <v>12</v>
      </c>
      <c r="F41" s="79">
        <v>1</v>
      </c>
      <c r="G41" s="80">
        <v>2</v>
      </c>
      <c r="H41" s="80">
        <v>0</v>
      </c>
      <c r="I41" s="78">
        <f t="shared" si="5"/>
        <v>20</v>
      </c>
      <c r="J41" s="79">
        <v>34</v>
      </c>
      <c r="K41" s="80">
        <v>32</v>
      </c>
      <c r="L41" s="78">
        <v>457</v>
      </c>
      <c r="M41" s="79">
        <v>705</v>
      </c>
      <c r="N41" s="135">
        <v>849</v>
      </c>
      <c r="O41" s="33">
        <f t="shared" si="9"/>
        <v>1</v>
      </c>
      <c r="P41" s="33">
        <f t="shared" si="10"/>
        <v>4</v>
      </c>
      <c r="Q41" s="33">
        <f t="shared" si="11"/>
        <v>4</v>
      </c>
      <c r="R41" s="33">
        <f t="shared" si="12"/>
        <v>1</v>
      </c>
      <c r="S41" s="34">
        <f t="shared" si="8"/>
        <v>2</v>
      </c>
      <c r="T41" s="34">
        <f t="shared" si="13"/>
        <v>0</v>
      </c>
      <c r="U41" s="35">
        <f t="shared" si="6"/>
        <v>2.5</v>
      </c>
      <c r="V41" s="33">
        <v>4.25</v>
      </c>
      <c r="W41" s="34">
        <v>4</v>
      </c>
      <c r="X41" s="136">
        <v>0.6913767019667171</v>
      </c>
      <c r="Y41" s="137">
        <v>1.1208267090620032</v>
      </c>
      <c r="Z41" s="138">
        <v>1.3021472392638036</v>
      </c>
    </row>
    <row r="42" spans="1:26" s="150" customFormat="1" ht="13.5" customHeight="1">
      <c r="A42" s="369"/>
      <c r="B42" s="134" t="s">
        <v>37</v>
      </c>
      <c r="C42" s="78">
        <v>1</v>
      </c>
      <c r="D42" s="79">
        <v>6</v>
      </c>
      <c r="E42" s="79">
        <v>9</v>
      </c>
      <c r="F42" s="79">
        <v>1</v>
      </c>
      <c r="G42" s="80">
        <v>3</v>
      </c>
      <c r="H42" s="80">
        <v>2</v>
      </c>
      <c r="I42" s="78">
        <f t="shared" si="5"/>
        <v>22</v>
      </c>
      <c r="J42" s="79">
        <v>29</v>
      </c>
      <c r="K42" s="80">
        <v>25</v>
      </c>
      <c r="L42" s="78">
        <v>459</v>
      </c>
      <c r="M42" s="79">
        <v>598</v>
      </c>
      <c r="N42" s="135">
        <v>716</v>
      </c>
      <c r="O42" s="33">
        <f t="shared" si="9"/>
        <v>1</v>
      </c>
      <c r="P42" s="33">
        <f t="shared" si="10"/>
        <v>6</v>
      </c>
      <c r="Q42" s="33">
        <f t="shared" si="11"/>
        <v>3</v>
      </c>
      <c r="R42" s="33">
        <f t="shared" si="12"/>
        <v>1</v>
      </c>
      <c r="S42" s="34">
        <f t="shared" si="8"/>
        <v>3</v>
      </c>
      <c r="T42" s="34">
        <f t="shared" si="13"/>
        <v>2</v>
      </c>
      <c r="U42" s="35">
        <f t="shared" si="6"/>
        <v>2.75</v>
      </c>
      <c r="V42" s="33">
        <v>3.625</v>
      </c>
      <c r="W42" s="34">
        <v>3.125</v>
      </c>
      <c r="X42" s="136">
        <v>0.6986301369863014</v>
      </c>
      <c r="Y42" s="137">
        <v>0.943217665615142</v>
      </c>
      <c r="Z42" s="138">
        <v>1.0998463901689708</v>
      </c>
    </row>
    <row r="43" spans="1:26" s="150" customFormat="1" ht="13.5" customHeight="1">
      <c r="A43" s="370"/>
      <c r="B43" s="139" t="s">
        <v>38</v>
      </c>
      <c r="C43" s="81">
        <v>1</v>
      </c>
      <c r="D43" s="82">
        <v>2</v>
      </c>
      <c r="E43" s="82">
        <v>12</v>
      </c>
      <c r="F43" s="82">
        <v>0</v>
      </c>
      <c r="G43" s="83">
        <v>2</v>
      </c>
      <c r="H43" s="83">
        <v>0</v>
      </c>
      <c r="I43" s="81">
        <f t="shared" si="5"/>
        <v>17</v>
      </c>
      <c r="J43" s="82">
        <v>53</v>
      </c>
      <c r="K43" s="83">
        <v>30</v>
      </c>
      <c r="L43" s="81">
        <v>392</v>
      </c>
      <c r="M43" s="82">
        <v>673</v>
      </c>
      <c r="N43" s="140">
        <v>751</v>
      </c>
      <c r="O43" s="47">
        <f t="shared" si="9"/>
        <v>1</v>
      </c>
      <c r="P43" s="47">
        <f t="shared" si="10"/>
        <v>2</v>
      </c>
      <c r="Q43" s="47">
        <f t="shared" si="11"/>
        <v>4</v>
      </c>
      <c r="R43" s="47">
        <f t="shared" si="12"/>
        <v>0</v>
      </c>
      <c r="S43" s="48">
        <f t="shared" si="8"/>
        <v>2</v>
      </c>
      <c r="T43" s="48">
        <f t="shared" si="13"/>
        <v>0</v>
      </c>
      <c r="U43" s="49">
        <f t="shared" si="6"/>
        <v>2.125</v>
      </c>
      <c r="V43" s="47">
        <v>6.625</v>
      </c>
      <c r="W43" s="48">
        <v>3.75</v>
      </c>
      <c r="X43" s="141">
        <v>0.5868263473053892</v>
      </c>
      <c r="Y43" s="142">
        <v>1.0515625</v>
      </c>
      <c r="Z43" s="143">
        <v>1.1500765696784074</v>
      </c>
    </row>
    <row r="44" spans="1:26" s="150" customFormat="1" ht="13.5" customHeight="1">
      <c r="A44" s="368">
        <v>10</v>
      </c>
      <c r="B44" s="144" t="s">
        <v>39</v>
      </c>
      <c r="C44" s="85">
        <v>2</v>
      </c>
      <c r="D44" s="86">
        <v>4</v>
      </c>
      <c r="E44" s="86">
        <v>22</v>
      </c>
      <c r="F44" s="86">
        <v>0</v>
      </c>
      <c r="G44" s="87">
        <v>2</v>
      </c>
      <c r="H44" s="87">
        <v>0</v>
      </c>
      <c r="I44" s="85">
        <f t="shared" si="5"/>
        <v>30</v>
      </c>
      <c r="J44" s="86">
        <v>47</v>
      </c>
      <c r="K44" s="87">
        <v>19</v>
      </c>
      <c r="L44" s="85">
        <v>394</v>
      </c>
      <c r="M44" s="86">
        <v>561</v>
      </c>
      <c r="N44" s="146">
        <v>602</v>
      </c>
      <c r="O44" s="89">
        <f t="shared" si="9"/>
        <v>2</v>
      </c>
      <c r="P44" s="89">
        <f t="shared" si="10"/>
        <v>4</v>
      </c>
      <c r="Q44" s="89">
        <f t="shared" si="11"/>
        <v>7.333333333333333</v>
      </c>
      <c r="R44" s="89">
        <f t="shared" si="12"/>
        <v>0</v>
      </c>
      <c r="S44" s="90">
        <f t="shared" si="8"/>
        <v>2</v>
      </c>
      <c r="T44" s="90">
        <f t="shared" si="13"/>
        <v>0</v>
      </c>
      <c r="U44" s="91">
        <f t="shared" si="6"/>
        <v>3.75</v>
      </c>
      <c r="V44" s="89">
        <v>5.875</v>
      </c>
      <c r="W44" s="90">
        <v>2.375</v>
      </c>
      <c r="X44" s="147">
        <v>0.5978755690440061</v>
      </c>
      <c r="Y44" s="148">
        <v>0.8947368421052632</v>
      </c>
      <c r="Z44" s="149">
        <v>0.9218989280245024</v>
      </c>
    </row>
    <row r="45" spans="1:26" s="150" customFormat="1" ht="13.5" customHeight="1">
      <c r="A45" s="369">
        <v>10</v>
      </c>
      <c r="B45" s="134" t="s">
        <v>40</v>
      </c>
      <c r="C45" s="78">
        <v>0</v>
      </c>
      <c r="D45" s="79">
        <v>3</v>
      </c>
      <c r="E45" s="79">
        <v>13</v>
      </c>
      <c r="F45" s="79">
        <v>0</v>
      </c>
      <c r="G45" s="80">
        <v>3</v>
      </c>
      <c r="H45" s="80">
        <v>0</v>
      </c>
      <c r="I45" s="78">
        <f t="shared" si="5"/>
        <v>19</v>
      </c>
      <c r="J45" s="79">
        <v>36</v>
      </c>
      <c r="K45" s="80">
        <v>23</v>
      </c>
      <c r="L45" s="78">
        <v>333</v>
      </c>
      <c r="M45" s="79">
        <v>500</v>
      </c>
      <c r="N45" s="135">
        <v>639</v>
      </c>
      <c r="O45" s="33">
        <f t="shared" si="9"/>
        <v>0</v>
      </c>
      <c r="P45" s="33">
        <f t="shared" si="10"/>
        <v>3</v>
      </c>
      <c r="Q45" s="33">
        <f t="shared" si="11"/>
        <v>4.333333333333333</v>
      </c>
      <c r="R45" s="33">
        <f t="shared" si="12"/>
        <v>0</v>
      </c>
      <c r="S45" s="34">
        <f t="shared" si="8"/>
        <v>3</v>
      </c>
      <c r="T45" s="34">
        <f t="shared" si="13"/>
        <v>0</v>
      </c>
      <c r="U45" s="35">
        <f t="shared" si="6"/>
        <v>2.375</v>
      </c>
      <c r="V45" s="33">
        <v>4.5</v>
      </c>
      <c r="W45" s="34">
        <v>2.875</v>
      </c>
      <c r="X45" s="136">
        <v>0.5</v>
      </c>
      <c r="Y45" s="137">
        <v>0.7886435331230284</v>
      </c>
      <c r="Z45" s="138">
        <v>0.9785604900459418</v>
      </c>
    </row>
    <row r="46" spans="1:26" s="150" customFormat="1" ht="13.5" customHeight="1">
      <c r="A46" s="369"/>
      <c r="B46" s="134" t="s">
        <v>41</v>
      </c>
      <c r="C46" s="78">
        <v>1</v>
      </c>
      <c r="D46" s="79">
        <v>0</v>
      </c>
      <c r="E46" s="79">
        <v>6</v>
      </c>
      <c r="F46" s="79">
        <v>0</v>
      </c>
      <c r="G46" s="80">
        <v>1</v>
      </c>
      <c r="H46" s="80">
        <v>0</v>
      </c>
      <c r="I46" s="78">
        <f t="shared" si="5"/>
        <v>8</v>
      </c>
      <c r="J46" s="79">
        <v>28</v>
      </c>
      <c r="K46" s="80">
        <v>16</v>
      </c>
      <c r="L46" s="78">
        <v>347</v>
      </c>
      <c r="M46" s="79">
        <v>525</v>
      </c>
      <c r="N46" s="135">
        <v>551</v>
      </c>
      <c r="O46" s="33">
        <f t="shared" si="9"/>
        <v>1</v>
      </c>
      <c r="P46" s="33">
        <f t="shared" si="10"/>
        <v>0</v>
      </c>
      <c r="Q46" s="33">
        <f t="shared" si="11"/>
        <v>2</v>
      </c>
      <c r="R46" s="33">
        <f t="shared" si="12"/>
        <v>0</v>
      </c>
      <c r="S46" s="34">
        <f t="shared" si="8"/>
        <v>1</v>
      </c>
      <c r="T46" s="34">
        <f t="shared" si="13"/>
        <v>0</v>
      </c>
      <c r="U46" s="35">
        <f t="shared" si="6"/>
        <v>1</v>
      </c>
      <c r="V46" s="33">
        <v>3.5</v>
      </c>
      <c r="W46" s="34">
        <v>2</v>
      </c>
      <c r="X46" s="136">
        <v>0.5233785822021116</v>
      </c>
      <c r="Y46" s="137">
        <v>0.8215962441314554</v>
      </c>
      <c r="Z46" s="138">
        <v>0.8450920245398773</v>
      </c>
    </row>
    <row r="47" spans="1:26" s="150" customFormat="1" ht="13.5" customHeight="1">
      <c r="A47" s="370"/>
      <c r="B47" s="139" t="s">
        <v>42</v>
      </c>
      <c r="C47" s="81">
        <v>1</v>
      </c>
      <c r="D47" s="82">
        <v>0</v>
      </c>
      <c r="E47" s="82">
        <v>9</v>
      </c>
      <c r="F47" s="82">
        <v>1</v>
      </c>
      <c r="G47" s="83">
        <v>4</v>
      </c>
      <c r="H47" s="83">
        <v>0</v>
      </c>
      <c r="I47" s="81">
        <f t="shared" si="5"/>
        <v>15</v>
      </c>
      <c r="J47" s="82">
        <v>32</v>
      </c>
      <c r="K47" s="83">
        <v>17</v>
      </c>
      <c r="L47" s="81">
        <v>389</v>
      </c>
      <c r="M47" s="82">
        <v>477</v>
      </c>
      <c r="N47" s="140">
        <v>601</v>
      </c>
      <c r="O47" s="47">
        <f t="shared" si="9"/>
        <v>1</v>
      </c>
      <c r="P47" s="47">
        <f t="shared" si="10"/>
        <v>0</v>
      </c>
      <c r="Q47" s="47">
        <f t="shared" si="11"/>
        <v>3</v>
      </c>
      <c r="R47" s="47">
        <f t="shared" si="12"/>
        <v>1</v>
      </c>
      <c r="S47" s="48">
        <f t="shared" si="8"/>
        <v>4</v>
      </c>
      <c r="T47" s="48">
        <f t="shared" si="13"/>
        <v>0</v>
      </c>
      <c r="U47" s="49">
        <f t="shared" si="6"/>
        <v>1.875</v>
      </c>
      <c r="V47" s="47">
        <v>4</v>
      </c>
      <c r="W47" s="48">
        <v>2.125</v>
      </c>
      <c r="X47" s="141">
        <v>0.5797317436661699</v>
      </c>
      <c r="Y47" s="142">
        <v>0.75</v>
      </c>
      <c r="Z47" s="143">
        <v>0.9203675344563553</v>
      </c>
    </row>
    <row r="48" spans="1:26" s="150" customFormat="1" ht="13.5" customHeight="1">
      <c r="A48" s="368">
        <v>11</v>
      </c>
      <c r="B48" s="134" t="s">
        <v>43</v>
      </c>
      <c r="C48" s="78">
        <v>1</v>
      </c>
      <c r="D48" s="79">
        <v>6</v>
      </c>
      <c r="E48" s="79">
        <v>7</v>
      </c>
      <c r="F48" s="79">
        <v>0</v>
      </c>
      <c r="G48" s="80">
        <v>3</v>
      </c>
      <c r="H48" s="80">
        <v>0</v>
      </c>
      <c r="I48" s="78">
        <f t="shared" si="5"/>
        <v>17</v>
      </c>
      <c r="J48" s="79">
        <v>25</v>
      </c>
      <c r="K48" s="80">
        <v>24</v>
      </c>
      <c r="L48" s="78">
        <v>368</v>
      </c>
      <c r="M48" s="79">
        <v>465</v>
      </c>
      <c r="N48" s="135">
        <v>585</v>
      </c>
      <c r="O48" s="33">
        <f t="shared" si="9"/>
        <v>1</v>
      </c>
      <c r="P48" s="33">
        <f t="shared" si="10"/>
        <v>6</v>
      </c>
      <c r="Q48" s="33">
        <f t="shared" si="11"/>
        <v>2.3333333333333335</v>
      </c>
      <c r="R48" s="33">
        <f t="shared" si="12"/>
        <v>0</v>
      </c>
      <c r="S48" s="34">
        <f t="shared" si="8"/>
        <v>3</v>
      </c>
      <c r="T48" s="34">
        <f t="shared" si="13"/>
        <v>0</v>
      </c>
      <c r="U48" s="35">
        <f t="shared" si="6"/>
        <v>2.125</v>
      </c>
      <c r="V48" s="33">
        <v>3.125</v>
      </c>
      <c r="W48" s="34">
        <v>3</v>
      </c>
      <c r="X48" s="136">
        <v>0.5525525525525525</v>
      </c>
      <c r="Y48" s="137">
        <v>0.7265625</v>
      </c>
      <c r="Z48" s="138">
        <v>0.8958652373660031</v>
      </c>
    </row>
    <row r="49" spans="1:26" s="150" customFormat="1" ht="13.5" customHeight="1">
      <c r="A49" s="369">
        <v>11</v>
      </c>
      <c r="B49" s="134" t="s">
        <v>44</v>
      </c>
      <c r="C49" s="78">
        <v>0</v>
      </c>
      <c r="D49" s="79">
        <v>7</v>
      </c>
      <c r="E49" s="79">
        <v>5</v>
      </c>
      <c r="F49" s="79">
        <v>0</v>
      </c>
      <c r="G49" s="80">
        <v>1</v>
      </c>
      <c r="H49" s="80">
        <v>0</v>
      </c>
      <c r="I49" s="78">
        <f t="shared" si="5"/>
        <v>13</v>
      </c>
      <c r="J49" s="79">
        <v>25</v>
      </c>
      <c r="K49" s="80">
        <v>15</v>
      </c>
      <c r="L49" s="78">
        <v>434</v>
      </c>
      <c r="M49" s="79">
        <v>517</v>
      </c>
      <c r="N49" s="135">
        <v>583</v>
      </c>
      <c r="O49" s="33">
        <f t="shared" si="9"/>
        <v>0</v>
      </c>
      <c r="P49" s="33">
        <f t="shared" si="10"/>
        <v>7</v>
      </c>
      <c r="Q49" s="33">
        <f t="shared" si="11"/>
        <v>1.6666666666666667</v>
      </c>
      <c r="R49" s="33">
        <f t="shared" si="12"/>
        <v>0</v>
      </c>
      <c r="S49" s="34">
        <f t="shared" si="8"/>
        <v>1</v>
      </c>
      <c r="T49" s="34">
        <f t="shared" si="13"/>
        <v>0</v>
      </c>
      <c r="U49" s="35">
        <f t="shared" si="6"/>
        <v>1.625</v>
      </c>
      <c r="V49" s="33">
        <v>3.125</v>
      </c>
      <c r="W49" s="34">
        <v>1.875</v>
      </c>
      <c r="X49" s="136">
        <v>0.6546003016591252</v>
      </c>
      <c r="Y49" s="137">
        <v>0.809076682316119</v>
      </c>
      <c r="Z49" s="138">
        <v>0.892802450229709</v>
      </c>
    </row>
    <row r="50" spans="1:26" s="150" customFormat="1" ht="13.5" customHeight="1">
      <c r="A50" s="369"/>
      <c r="B50" s="134" t="s">
        <v>45</v>
      </c>
      <c r="C50" s="78">
        <v>0</v>
      </c>
      <c r="D50" s="79">
        <v>2</v>
      </c>
      <c r="E50" s="79">
        <v>5</v>
      </c>
      <c r="F50" s="79">
        <v>0</v>
      </c>
      <c r="G50" s="80">
        <v>2</v>
      </c>
      <c r="H50" s="80">
        <v>0</v>
      </c>
      <c r="I50" s="78">
        <f t="shared" si="5"/>
        <v>9</v>
      </c>
      <c r="J50" s="79">
        <v>27</v>
      </c>
      <c r="K50" s="80">
        <v>19</v>
      </c>
      <c r="L50" s="78">
        <v>423</v>
      </c>
      <c r="M50" s="79">
        <v>496</v>
      </c>
      <c r="N50" s="135">
        <v>578</v>
      </c>
      <c r="O50" s="33">
        <f t="shared" si="9"/>
        <v>0</v>
      </c>
      <c r="P50" s="33">
        <f t="shared" si="10"/>
        <v>2</v>
      </c>
      <c r="Q50" s="33">
        <f t="shared" si="11"/>
        <v>1.6666666666666667</v>
      </c>
      <c r="R50" s="33">
        <f t="shared" si="12"/>
        <v>0</v>
      </c>
      <c r="S50" s="34">
        <f t="shared" si="8"/>
        <v>2</v>
      </c>
      <c r="T50" s="34">
        <f t="shared" si="13"/>
        <v>0</v>
      </c>
      <c r="U50" s="35">
        <f t="shared" si="6"/>
        <v>1.125</v>
      </c>
      <c r="V50" s="33">
        <v>3.375</v>
      </c>
      <c r="W50" s="34">
        <v>2.375</v>
      </c>
      <c r="X50" s="136">
        <v>0.6360902255639098</v>
      </c>
      <c r="Y50" s="137">
        <v>0.7811023622047244</v>
      </c>
      <c r="Z50" s="138">
        <v>0.8878648233486943</v>
      </c>
    </row>
    <row r="51" spans="1:26" s="150" customFormat="1" ht="13.5" customHeight="1">
      <c r="A51" s="369"/>
      <c r="B51" s="134" t="s">
        <v>46</v>
      </c>
      <c r="C51" s="78">
        <v>0</v>
      </c>
      <c r="D51" s="79">
        <v>1</v>
      </c>
      <c r="E51" s="79">
        <v>4</v>
      </c>
      <c r="F51" s="79">
        <v>0</v>
      </c>
      <c r="G51" s="80">
        <v>4</v>
      </c>
      <c r="H51" s="80">
        <v>0</v>
      </c>
      <c r="I51" s="78">
        <f t="shared" si="5"/>
        <v>9</v>
      </c>
      <c r="J51" s="79">
        <v>15</v>
      </c>
      <c r="K51" s="80">
        <v>19</v>
      </c>
      <c r="L51" s="78">
        <v>373</v>
      </c>
      <c r="M51" s="79">
        <v>375</v>
      </c>
      <c r="N51" s="135">
        <v>446</v>
      </c>
      <c r="O51" s="33">
        <f t="shared" si="9"/>
        <v>0</v>
      </c>
      <c r="P51" s="33">
        <f t="shared" si="10"/>
        <v>1</v>
      </c>
      <c r="Q51" s="33">
        <f t="shared" si="11"/>
        <v>1.3333333333333333</v>
      </c>
      <c r="R51" s="33">
        <f t="shared" si="12"/>
        <v>0</v>
      </c>
      <c r="S51" s="34">
        <f t="shared" si="8"/>
        <v>4</v>
      </c>
      <c r="T51" s="34">
        <f t="shared" si="13"/>
        <v>0</v>
      </c>
      <c r="U51" s="35">
        <f t="shared" si="6"/>
        <v>1.125</v>
      </c>
      <c r="V51" s="33">
        <v>1.875</v>
      </c>
      <c r="W51" s="34">
        <v>2.375</v>
      </c>
      <c r="X51" s="136">
        <v>0.5583832335329342</v>
      </c>
      <c r="Y51" s="137">
        <v>0.5886970172684458</v>
      </c>
      <c r="Z51" s="138">
        <v>0.6830015313935681</v>
      </c>
    </row>
    <row r="52" spans="1:26" s="150" customFormat="1" ht="13.5" customHeight="1">
      <c r="A52" s="370"/>
      <c r="B52" s="139" t="s">
        <v>47</v>
      </c>
      <c r="C52" s="81">
        <v>1</v>
      </c>
      <c r="D52" s="82">
        <v>0</v>
      </c>
      <c r="E52" s="82">
        <v>6</v>
      </c>
      <c r="F52" s="82">
        <v>0</v>
      </c>
      <c r="G52" s="83">
        <v>2</v>
      </c>
      <c r="H52" s="83">
        <v>0</v>
      </c>
      <c r="I52" s="81">
        <f t="shared" si="5"/>
        <v>9</v>
      </c>
      <c r="J52" s="82">
        <v>17</v>
      </c>
      <c r="K52" s="83">
        <v>19</v>
      </c>
      <c r="L52" s="81">
        <v>400</v>
      </c>
      <c r="M52" s="82">
        <v>463</v>
      </c>
      <c r="N52" s="140">
        <v>564</v>
      </c>
      <c r="O52" s="47">
        <f t="shared" si="9"/>
        <v>1</v>
      </c>
      <c r="P52" s="47">
        <f t="shared" si="10"/>
        <v>0</v>
      </c>
      <c r="Q52" s="47">
        <f t="shared" si="11"/>
        <v>2</v>
      </c>
      <c r="R52" s="47">
        <f t="shared" si="12"/>
        <v>0</v>
      </c>
      <c r="S52" s="48">
        <f t="shared" si="8"/>
        <v>2</v>
      </c>
      <c r="T52" s="48">
        <f t="shared" si="13"/>
        <v>0</v>
      </c>
      <c r="U52" s="49">
        <f t="shared" si="6"/>
        <v>1.125</v>
      </c>
      <c r="V52" s="47">
        <v>2.125</v>
      </c>
      <c r="W52" s="48">
        <v>2.375</v>
      </c>
      <c r="X52" s="141">
        <v>0.5979073243647235</v>
      </c>
      <c r="Y52" s="142">
        <v>0.7245696400625978</v>
      </c>
      <c r="Z52" s="143">
        <v>0.8650306748466258</v>
      </c>
    </row>
    <row r="53" spans="1:26" s="150" customFormat="1" ht="13.5" customHeight="1">
      <c r="A53" s="368">
        <v>12</v>
      </c>
      <c r="B53" s="144" t="s">
        <v>48</v>
      </c>
      <c r="C53" s="85">
        <v>2</v>
      </c>
      <c r="D53" s="86">
        <v>0</v>
      </c>
      <c r="E53" s="86">
        <v>6</v>
      </c>
      <c r="F53" s="86">
        <v>1</v>
      </c>
      <c r="G53" s="87">
        <v>2</v>
      </c>
      <c r="H53" s="87">
        <v>0</v>
      </c>
      <c r="I53" s="85">
        <f t="shared" si="5"/>
        <v>11</v>
      </c>
      <c r="J53" s="86">
        <v>23</v>
      </c>
      <c r="K53" s="87">
        <v>24</v>
      </c>
      <c r="L53" s="85">
        <v>417</v>
      </c>
      <c r="M53" s="86">
        <v>431</v>
      </c>
      <c r="N53" s="146">
        <v>513</v>
      </c>
      <c r="O53" s="89">
        <f t="shared" si="9"/>
        <v>2</v>
      </c>
      <c r="P53" s="89">
        <f t="shared" si="10"/>
        <v>0</v>
      </c>
      <c r="Q53" s="89">
        <f t="shared" si="11"/>
        <v>2</v>
      </c>
      <c r="R53" s="89">
        <f t="shared" si="12"/>
        <v>1</v>
      </c>
      <c r="S53" s="90">
        <f t="shared" si="8"/>
        <v>2</v>
      </c>
      <c r="T53" s="90">
        <f t="shared" si="13"/>
        <v>0</v>
      </c>
      <c r="U53" s="91">
        <f t="shared" si="6"/>
        <v>1.375</v>
      </c>
      <c r="V53" s="89">
        <v>2.875</v>
      </c>
      <c r="W53" s="90">
        <v>3</v>
      </c>
      <c r="X53" s="147">
        <v>0.6251874062968515</v>
      </c>
      <c r="Y53" s="137">
        <v>0.6734375</v>
      </c>
      <c r="Z53" s="138">
        <v>0.7856049004594181</v>
      </c>
    </row>
    <row r="54" spans="1:26" s="150" customFormat="1" ht="13.5" customHeight="1">
      <c r="A54" s="369"/>
      <c r="B54" s="134" t="s">
        <v>49</v>
      </c>
      <c r="C54" s="78">
        <v>2</v>
      </c>
      <c r="D54" s="79">
        <v>1</v>
      </c>
      <c r="E54" s="79">
        <v>5</v>
      </c>
      <c r="F54" s="79">
        <v>0</v>
      </c>
      <c r="G54" s="80">
        <v>0</v>
      </c>
      <c r="H54" s="80">
        <v>0</v>
      </c>
      <c r="I54" s="78">
        <f t="shared" si="5"/>
        <v>8</v>
      </c>
      <c r="J54" s="79">
        <v>20</v>
      </c>
      <c r="K54" s="80">
        <v>31</v>
      </c>
      <c r="L54" s="78">
        <v>415</v>
      </c>
      <c r="M54" s="79">
        <v>438</v>
      </c>
      <c r="N54" s="135">
        <v>548</v>
      </c>
      <c r="O54" s="33">
        <f t="shared" si="9"/>
        <v>2</v>
      </c>
      <c r="P54" s="33">
        <f t="shared" si="10"/>
        <v>1</v>
      </c>
      <c r="Q54" s="33">
        <f t="shared" si="11"/>
        <v>1.6666666666666667</v>
      </c>
      <c r="R54" s="33">
        <f t="shared" si="12"/>
        <v>0</v>
      </c>
      <c r="S54" s="34">
        <f t="shared" si="8"/>
        <v>0</v>
      </c>
      <c r="T54" s="34">
        <f t="shared" si="13"/>
        <v>0</v>
      </c>
      <c r="U54" s="35">
        <f t="shared" si="6"/>
        <v>1</v>
      </c>
      <c r="V54" s="33">
        <v>2.5</v>
      </c>
      <c r="W54" s="34">
        <v>3.875</v>
      </c>
      <c r="X54" s="136">
        <v>0.6184798807749627</v>
      </c>
      <c r="Y54" s="137">
        <v>0.6865203761755486</v>
      </c>
      <c r="Z54" s="138">
        <v>0.8392036753445635</v>
      </c>
    </row>
    <row r="55" spans="1:26" s="150" customFormat="1" ht="13.5" customHeight="1">
      <c r="A55" s="369"/>
      <c r="B55" s="134" t="s">
        <v>50</v>
      </c>
      <c r="C55" s="78">
        <v>2</v>
      </c>
      <c r="D55" s="79">
        <v>1</v>
      </c>
      <c r="E55" s="79">
        <v>3</v>
      </c>
      <c r="F55" s="79">
        <v>0</v>
      </c>
      <c r="G55" s="80">
        <v>1</v>
      </c>
      <c r="H55" s="80">
        <v>0</v>
      </c>
      <c r="I55" s="78">
        <f t="shared" si="5"/>
        <v>7</v>
      </c>
      <c r="J55" s="79">
        <v>22</v>
      </c>
      <c r="K55" s="80">
        <v>28</v>
      </c>
      <c r="L55" s="78">
        <v>405</v>
      </c>
      <c r="M55" s="79">
        <v>436</v>
      </c>
      <c r="N55" s="135">
        <v>487</v>
      </c>
      <c r="O55" s="33">
        <f t="shared" si="9"/>
        <v>2</v>
      </c>
      <c r="P55" s="33">
        <f t="shared" si="10"/>
        <v>1</v>
      </c>
      <c r="Q55" s="33">
        <f t="shared" si="11"/>
        <v>1</v>
      </c>
      <c r="R55" s="33">
        <f t="shared" si="12"/>
        <v>0</v>
      </c>
      <c r="S55" s="34">
        <f t="shared" si="8"/>
        <v>1</v>
      </c>
      <c r="T55" s="34">
        <f t="shared" si="13"/>
        <v>0</v>
      </c>
      <c r="U55" s="35">
        <f t="shared" si="6"/>
        <v>0.875</v>
      </c>
      <c r="V55" s="33">
        <v>2.75</v>
      </c>
      <c r="W55" s="34">
        <v>3.5</v>
      </c>
      <c r="X55" s="136">
        <v>0.6108597285067874</v>
      </c>
      <c r="Y55" s="137">
        <v>0.689873417721519</v>
      </c>
      <c r="Z55" s="138">
        <v>0.7469325153374233</v>
      </c>
    </row>
    <row r="56" spans="1:26" s="150" customFormat="1" ht="13.5" customHeight="1">
      <c r="A56" s="369"/>
      <c r="B56" s="134" t="s">
        <v>51</v>
      </c>
      <c r="C56" s="78">
        <v>0</v>
      </c>
      <c r="D56" s="79">
        <v>3</v>
      </c>
      <c r="E56" s="79">
        <v>2</v>
      </c>
      <c r="F56" s="79">
        <v>0</v>
      </c>
      <c r="G56" s="80">
        <v>1</v>
      </c>
      <c r="H56" s="80">
        <v>0</v>
      </c>
      <c r="I56" s="78">
        <f t="shared" si="5"/>
        <v>6</v>
      </c>
      <c r="J56" s="79">
        <v>14</v>
      </c>
      <c r="K56" s="80">
        <v>20</v>
      </c>
      <c r="L56" s="78">
        <v>341</v>
      </c>
      <c r="M56" s="79">
        <v>390</v>
      </c>
      <c r="N56" s="135">
        <v>412</v>
      </c>
      <c r="O56" s="33">
        <f t="shared" si="9"/>
        <v>0</v>
      </c>
      <c r="P56" s="33">
        <f t="shared" si="10"/>
        <v>3</v>
      </c>
      <c r="Q56" s="33">
        <f t="shared" si="11"/>
        <v>0.6666666666666666</v>
      </c>
      <c r="R56" s="33">
        <f t="shared" si="12"/>
        <v>0</v>
      </c>
      <c r="S56" s="34">
        <f t="shared" si="8"/>
        <v>1</v>
      </c>
      <c r="T56" s="34">
        <f t="shared" si="13"/>
        <v>0</v>
      </c>
      <c r="U56" s="35">
        <f t="shared" si="6"/>
        <v>0.75</v>
      </c>
      <c r="V56" s="33">
        <v>1.75</v>
      </c>
      <c r="W56" s="34">
        <v>2.5</v>
      </c>
      <c r="X56" s="136">
        <v>0.527047913446677</v>
      </c>
      <c r="Y56" s="137">
        <v>0.636215334420881</v>
      </c>
      <c r="Z56" s="138">
        <v>0.6367851622874807</v>
      </c>
    </row>
    <row r="57" spans="1:26" s="150" customFormat="1" ht="15.75" customHeight="1">
      <c r="A57" s="375" t="s">
        <v>61</v>
      </c>
      <c r="B57" s="376"/>
      <c r="C57" s="92">
        <f aca="true" t="shared" si="14" ref="C57:H57">SUM(C5:C56)</f>
        <v>103</v>
      </c>
      <c r="D57" s="93">
        <f t="shared" si="14"/>
        <v>293</v>
      </c>
      <c r="E57" s="93">
        <f t="shared" si="14"/>
        <v>406</v>
      </c>
      <c r="F57" s="93">
        <f t="shared" si="14"/>
        <v>43</v>
      </c>
      <c r="G57" s="94">
        <f t="shared" si="14"/>
        <v>114</v>
      </c>
      <c r="H57" s="94">
        <f t="shared" si="14"/>
        <v>4</v>
      </c>
      <c r="I57" s="92">
        <f>SUM(C57:H57)</f>
        <v>963</v>
      </c>
      <c r="J57" s="93">
        <v>1330</v>
      </c>
      <c r="K57" s="94">
        <v>993</v>
      </c>
      <c r="L57" s="92">
        <f>SUM(L5:L56)</f>
        <v>23313</v>
      </c>
      <c r="M57" s="93">
        <f>SUM(M5:M56)</f>
        <v>31399</v>
      </c>
      <c r="N57" s="151">
        <v>29713</v>
      </c>
      <c r="O57" s="99">
        <f t="shared" si="9"/>
        <v>103</v>
      </c>
      <c r="P57" s="99">
        <f t="shared" si="10"/>
        <v>293</v>
      </c>
      <c r="Q57" s="99">
        <f t="shared" si="11"/>
        <v>135.33333333333334</v>
      </c>
      <c r="R57" s="99">
        <f t="shared" si="12"/>
        <v>43</v>
      </c>
      <c r="S57" s="100">
        <f>G57</f>
        <v>114</v>
      </c>
      <c r="T57" s="100">
        <f t="shared" si="13"/>
        <v>4</v>
      </c>
      <c r="U57" s="101">
        <f t="shared" si="6"/>
        <v>120.375</v>
      </c>
      <c r="V57" s="99">
        <v>166.25</v>
      </c>
      <c r="W57" s="100">
        <v>126.53571428571428</v>
      </c>
      <c r="X57" s="101">
        <f>SUM(X5:X56)</f>
        <v>35.61498884446143</v>
      </c>
      <c r="Y57" s="99">
        <f>SUM(Y5:Y56)</f>
        <v>49.525260415358694</v>
      </c>
      <c r="Z57" s="152">
        <v>45.782742681047765</v>
      </c>
    </row>
    <row r="58" spans="2:26" s="119" customFormat="1" ht="13.5" customHeight="1">
      <c r="B58" s="156"/>
      <c r="C58" s="157"/>
      <c r="D58" s="157"/>
      <c r="E58" s="157"/>
      <c r="F58" s="157"/>
      <c r="G58" s="157"/>
      <c r="H58" s="157"/>
      <c r="I58" s="157"/>
      <c r="K58" s="157"/>
      <c r="N58" s="154" t="s">
        <v>117</v>
      </c>
      <c r="P58" s="157"/>
      <c r="R58" s="157"/>
      <c r="S58" s="157"/>
      <c r="T58" s="157"/>
      <c r="U58" s="157"/>
      <c r="V58" s="157"/>
      <c r="W58" s="157"/>
      <c r="X58" s="157"/>
      <c r="Y58" s="157"/>
      <c r="Z58" s="155"/>
    </row>
    <row r="59" ht="12">
      <c r="M59" s="246"/>
    </row>
  </sheetData>
  <mergeCells count="21">
    <mergeCell ref="A40:A43"/>
    <mergeCell ref="A31:A34"/>
    <mergeCell ref="A35:A39"/>
    <mergeCell ref="A22:A26"/>
    <mergeCell ref="A27:A30"/>
    <mergeCell ref="A5:A8"/>
    <mergeCell ref="A9:A12"/>
    <mergeCell ref="A13:A17"/>
    <mergeCell ref="A18:A21"/>
    <mergeCell ref="A44:A47"/>
    <mergeCell ref="A48:A52"/>
    <mergeCell ref="A53:A56"/>
    <mergeCell ref="A57:B57"/>
    <mergeCell ref="O2:Z2"/>
    <mergeCell ref="C2:N2"/>
    <mergeCell ref="C3:H3"/>
    <mergeCell ref="I3:K3"/>
    <mergeCell ref="O3:T3"/>
    <mergeCell ref="U3:W3"/>
    <mergeCell ref="L3:N3"/>
    <mergeCell ref="X3:Z3"/>
  </mergeCells>
  <printOptions/>
  <pageMargins left="0.75" right="0.2362204724409449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AO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3.625" style="1" customWidth="1"/>
    <col min="3" max="8" width="3.875" style="1" customWidth="1"/>
    <col min="9" max="20" width="6.125" style="1" customWidth="1"/>
    <col min="21" max="21" width="4.125" style="1" customWidth="1"/>
    <col min="22" max="22" width="2.625" style="1" customWidth="1"/>
    <col min="23" max="23" width="3.625" style="2" customWidth="1"/>
    <col min="24" max="29" width="3.875" style="3" customWidth="1"/>
    <col min="30" max="32" width="5.625" style="3" customWidth="1"/>
    <col min="33" max="41" width="6.125" style="3" customWidth="1"/>
    <col min="42" max="16384" width="9.00390625" style="1" customWidth="1"/>
  </cols>
  <sheetData>
    <row r="1" spans="1:41" s="5" customFormat="1" ht="24.75" customHeight="1">
      <c r="A1" s="106" t="s">
        <v>62</v>
      </c>
      <c r="V1" s="106" t="s">
        <v>63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77" t="s">
        <v>79</v>
      </c>
      <c r="P2" s="355"/>
      <c r="Q2" s="355"/>
      <c r="R2" s="355"/>
      <c r="S2" s="355"/>
      <c r="T2" s="356"/>
      <c r="V2" s="107"/>
      <c r="W2" s="108"/>
      <c r="X2" s="357" t="s">
        <v>56</v>
      </c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8"/>
      <c r="AJ2" s="377" t="s">
        <v>84</v>
      </c>
      <c r="AK2" s="355"/>
      <c r="AL2" s="355"/>
      <c r="AM2" s="355"/>
      <c r="AN2" s="355"/>
      <c r="AO2" s="356"/>
    </row>
    <row r="3" spans="1:41" s="109" customFormat="1" ht="18" customHeight="1">
      <c r="A3" s="110"/>
      <c r="B3" s="111"/>
      <c r="C3" s="359" t="s">
        <v>110</v>
      </c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63" t="s">
        <v>58</v>
      </c>
      <c r="P3" s="364"/>
      <c r="Q3" s="364"/>
      <c r="R3" s="343" t="s">
        <v>59</v>
      </c>
      <c r="S3" s="344"/>
      <c r="T3" s="345"/>
      <c r="V3" s="110"/>
      <c r="W3" s="111"/>
      <c r="X3" s="359" t="s">
        <v>110</v>
      </c>
      <c r="Y3" s="360"/>
      <c r="Z3" s="360"/>
      <c r="AA3" s="360"/>
      <c r="AB3" s="360"/>
      <c r="AC3" s="360"/>
      <c r="AD3" s="361" t="s">
        <v>53</v>
      </c>
      <c r="AE3" s="362"/>
      <c r="AF3" s="362"/>
      <c r="AG3" s="365" t="s">
        <v>60</v>
      </c>
      <c r="AH3" s="366"/>
      <c r="AI3" s="367"/>
      <c r="AJ3" s="363" t="s">
        <v>58</v>
      </c>
      <c r="AK3" s="364"/>
      <c r="AL3" s="364"/>
      <c r="AM3" s="343" t="s">
        <v>59</v>
      </c>
      <c r="AN3" s="344"/>
      <c r="AO3" s="345"/>
    </row>
    <row r="4" spans="1:41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112">
        <v>2007</v>
      </c>
      <c r="M4" s="113">
        <v>2006</v>
      </c>
      <c r="N4" s="127">
        <v>2005</v>
      </c>
      <c r="O4" s="112">
        <v>2007</v>
      </c>
      <c r="P4" s="113">
        <v>2006</v>
      </c>
      <c r="Q4" s="114">
        <v>2005</v>
      </c>
      <c r="R4" s="112">
        <v>2007</v>
      </c>
      <c r="S4" s="113">
        <v>2006</v>
      </c>
      <c r="T4" s="128">
        <v>2005</v>
      </c>
      <c r="V4" s="122" t="s">
        <v>54</v>
      </c>
      <c r="W4" s="123" t="s">
        <v>55</v>
      </c>
      <c r="X4" s="124" t="s">
        <v>93</v>
      </c>
      <c r="Y4" s="125" t="s">
        <v>95</v>
      </c>
      <c r="Z4" s="125" t="s">
        <v>96</v>
      </c>
      <c r="AA4" s="125" t="s">
        <v>97</v>
      </c>
      <c r="AB4" s="125" t="s">
        <v>98</v>
      </c>
      <c r="AC4" s="126" t="s">
        <v>99</v>
      </c>
      <c r="AD4" s="112">
        <v>2007</v>
      </c>
      <c r="AE4" s="113">
        <v>2006</v>
      </c>
      <c r="AF4" s="114">
        <v>2005</v>
      </c>
      <c r="AG4" s="112">
        <v>2007</v>
      </c>
      <c r="AH4" s="113">
        <v>2006</v>
      </c>
      <c r="AI4" s="127">
        <v>2005</v>
      </c>
      <c r="AJ4" s="112">
        <v>2007</v>
      </c>
      <c r="AK4" s="113">
        <v>2006</v>
      </c>
      <c r="AL4" s="114">
        <v>2005</v>
      </c>
      <c r="AM4" s="112">
        <v>2007</v>
      </c>
      <c r="AN4" s="113">
        <v>2006</v>
      </c>
      <c r="AO4" s="128">
        <v>2005</v>
      </c>
    </row>
    <row r="5" spans="1:41" s="119" customFormat="1" ht="13.5" customHeight="1">
      <c r="A5" s="374">
        <v>1</v>
      </c>
      <c r="B5" s="129" t="s">
        <v>0</v>
      </c>
      <c r="C5" s="12"/>
      <c r="D5" s="13"/>
      <c r="E5" s="13"/>
      <c r="F5" s="13"/>
      <c r="G5" s="13"/>
      <c r="H5" s="14"/>
      <c r="I5" s="12">
        <f>SUM(C5:H5)</f>
        <v>0</v>
      </c>
      <c r="J5" s="13">
        <v>1</v>
      </c>
      <c r="K5" s="14">
        <v>0</v>
      </c>
      <c r="L5" s="74">
        <v>10</v>
      </c>
      <c r="M5" s="75">
        <v>3</v>
      </c>
      <c r="N5" s="130">
        <v>4</v>
      </c>
      <c r="O5" s="21">
        <f aca="true" t="shared" si="0" ref="O5:O36">I5/6</f>
        <v>0</v>
      </c>
      <c r="P5" s="19">
        <v>0.16666666666666666</v>
      </c>
      <c r="Q5" s="20">
        <v>0</v>
      </c>
      <c r="R5" s="131">
        <v>0.022172949002217297</v>
      </c>
      <c r="S5" s="132">
        <v>0.007936507936507936</v>
      </c>
      <c r="T5" s="133">
        <v>0.00851063829787234</v>
      </c>
      <c r="V5" s="374">
        <v>1</v>
      </c>
      <c r="W5" s="129" t="s">
        <v>0</v>
      </c>
      <c r="X5" s="12"/>
      <c r="Y5" s="13"/>
      <c r="Z5" s="13"/>
      <c r="AA5" s="13"/>
      <c r="AB5" s="13"/>
      <c r="AC5" s="14"/>
      <c r="AD5" s="12">
        <f>SUM(X5:AC5)</f>
        <v>0</v>
      </c>
      <c r="AE5" s="13">
        <v>0</v>
      </c>
      <c r="AF5" s="14">
        <v>0</v>
      </c>
      <c r="AG5" s="74">
        <v>9</v>
      </c>
      <c r="AH5" s="75">
        <v>9</v>
      </c>
      <c r="AI5" s="130">
        <v>14</v>
      </c>
      <c r="AJ5" s="21">
        <f aca="true" t="shared" si="1" ref="AJ5:AJ36">AD5/6</f>
        <v>0</v>
      </c>
      <c r="AK5" s="19">
        <v>0</v>
      </c>
      <c r="AL5" s="20">
        <v>0</v>
      </c>
      <c r="AM5" s="131">
        <v>0.017738359201773836</v>
      </c>
      <c r="AN5" s="132">
        <v>0.023809523809523808</v>
      </c>
      <c r="AO5" s="133">
        <v>0.029787234042553193</v>
      </c>
    </row>
    <row r="6" spans="1:41" s="119" customFormat="1" ht="13.5" customHeight="1">
      <c r="A6" s="369"/>
      <c r="B6" s="134" t="s">
        <v>1</v>
      </c>
      <c r="C6" s="26"/>
      <c r="D6" s="27"/>
      <c r="E6" s="27"/>
      <c r="F6" s="27"/>
      <c r="G6" s="27"/>
      <c r="H6" s="28"/>
      <c r="I6" s="26">
        <f aca="true" t="shared" si="2" ref="I6:I56">SUM(C6:H6)</f>
        <v>0</v>
      </c>
      <c r="J6" s="27">
        <v>0</v>
      </c>
      <c r="K6" s="28">
        <v>0</v>
      </c>
      <c r="L6" s="78">
        <v>8</v>
      </c>
      <c r="M6" s="79">
        <v>6</v>
      </c>
      <c r="N6" s="135">
        <v>5</v>
      </c>
      <c r="O6" s="35">
        <f t="shared" si="0"/>
        <v>0</v>
      </c>
      <c r="P6" s="33">
        <v>0</v>
      </c>
      <c r="Q6" s="34">
        <v>0</v>
      </c>
      <c r="R6" s="136">
        <v>0.017817371937639197</v>
      </c>
      <c r="S6" s="137">
        <v>0.015625</v>
      </c>
      <c r="T6" s="138">
        <v>0.010638297872340425</v>
      </c>
      <c r="V6" s="369"/>
      <c r="W6" s="134" t="s">
        <v>1</v>
      </c>
      <c r="X6" s="26"/>
      <c r="Y6" s="27"/>
      <c r="Z6" s="27"/>
      <c r="AA6" s="27"/>
      <c r="AB6" s="27"/>
      <c r="AC6" s="28"/>
      <c r="AD6" s="26">
        <f aca="true" t="shared" si="3" ref="AD6:AD56">SUM(X6:AC6)</f>
        <v>0</v>
      </c>
      <c r="AE6" s="27">
        <v>0</v>
      </c>
      <c r="AF6" s="28">
        <v>1</v>
      </c>
      <c r="AG6" s="78">
        <v>5</v>
      </c>
      <c r="AH6" s="79">
        <v>6</v>
      </c>
      <c r="AI6" s="135">
        <v>8</v>
      </c>
      <c r="AJ6" s="35">
        <f t="shared" si="1"/>
        <v>0</v>
      </c>
      <c r="AK6" s="33">
        <v>0</v>
      </c>
      <c r="AL6" s="34">
        <v>0.16666666666666666</v>
      </c>
      <c r="AM6" s="136">
        <v>0.022271714922048998</v>
      </c>
      <c r="AN6" s="137">
        <v>0.015625</v>
      </c>
      <c r="AO6" s="138">
        <v>0.01702127659574468</v>
      </c>
    </row>
    <row r="7" spans="1:41" s="119" customFormat="1" ht="13.5" customHeight="1">
      <c r="A7" s="369"/>
      <c r="B7" s="134" t="s">
        <v>2</v>
      </c>
      <c r="C7" s="26"/>
      <c r="D7" s="27"/>
      <c r="E7" s="27"/>
      <c r="F7" s="27"/>
      <c r="G7" s="27"/>
      <c r="H7" s="28"/>
      <c r="I7" s="26">
        <f t="shared" si="2"/>
        <v>0</v>
      </c>
      <c r="J7" s="27">
        <v>0</v>
      </c>
      <c r="K7" s="28">
        <v>0</v>
      </c>
      <c r="L7" s="78">
        <v>9</v>
      </c>
      <c r="M7" s="79">
        <v>3</v>
      </c>
      <c r="N7" s="135">
        <v>8</v>
      </c>
      <c r="O7" s="35">
        <f t="shared" si="0"/>
        <v>0</v>
      </c>
      <c r="P7" s="33">
        <v>0</v>
      </c>
      <c r="Q7" s="34">
        <v>0</v>
      </c>
      <c r="R7" s="136">
        <v>0.019955654101995565</v>
      </c>
      <c r="S7" s="137">
        <v>0.007792207792207792</v>
      </c>
      <c r="T7" s="138">
        <v>0.01702127659574468</v>
      </c>
      <c r="V7" s="369"/>
      <c r="W7" s="134" t="s">
        <v>2</v>
      </c>
      <c r="X7" s="26"/>
      <c r="Y7" s="27"/>
      <c r="Z7" s="27"/>
      <c r="AA7" s="27"/>
      <c r="AB7" s="27"/>
      <c r="AC7" s="28"/>
      <c r="AD7" s="26">
        <f t="shared" si="3"/>
        <v>0</v>
      </c>
      <c r="AE7" s="27">
        <v>0</v>
      </c>
      <c r="AF7" s="28">
        <v>2</v>
      </c>
      <c r="AG7" s="78">
        <v>4</v>
      </c>
      <c r="AH7" s="79">
        <v>3</v>
      </c>
      <c r="AI7" s="135">
        <v>15</v>
      </c>
      <c r="AJ7" s="35">
        <f t="shared" si="1"/>
        <v>0</v>
      </c>
      <c r="AK7" s="33">
        <v>0</v>
      </c>
      <c r="AL7" s="34">
        <v>0.3333333333333333</v>
      </c>
      <c r="AM7" s="136">
        <v>0.015521064301552107</v>
      </c>
      <c r="AN7" s="137">
        <v>0.007792207792207792</v>
      </c>
      <c r="AO7" s="138">
        <v>0.031914893617021274</v>
      </c>
    </row>
    <row r="8" spans="1:41" s="119" customFormat="1" ht="13.5" customHeight="1">
      <c r="A8" s="370"/>
      <c r="B8" s="134" t="s">
        <v>3</v>
      </c>
      <c r="C8" s="26"/>
      <c r="D8" s="27"/>
      <c r="E8" s="27"/>
      <c r="F8" s="27"/>
      <c r="G8" s="27"/>
      <c r="H8" s="28"/>
      <c r="I8" s="26">
        <f t="shared" si="2"/>
        <v>0</v>
      </c>
      <c r="J8" s="27">
        <v>0</v>
      </c>
      <c r="K8" s="28">
        <v>0</v>
      </c>
      <c r="L8" s="78">
        <v>7</v>
      </c>
      <c r="M8" s="79">
        <v>4</v>
      </c>
      <c r="N8" s="135">
        <v>5</v>
      </c>
      <c r="O8" s="35">
        <f t="shared" si="0"/>
        <v>0</v>
      </c>
      <c r="P8" s="33">
        <v>0</v>
      </c>
      <c r="Q8" s="34">
        <v>0</v>
      </c>
      <c r="R8" s="136">
        <v>0.015625</v>
      </c>
      <c r="S8" s="137">
        <v>0.010443864229765013</v>
      </c>
      <c r="T8" s="138">
        <v>0.010638297872340425</v>
      </c>
      <c r="V8" s="370"/>
      <c r="W8" s="134" t="s">
        <v>3</v>
      </c>
      <c r="X8" s="26"/>
      <c r="Y8" s="27"/>
      <c r="Z8" s="27"/>
      <c r="AA8" s="27"/>
      <c r="AB8" s="27"/>
      <c r="AC8" s="28"/>
      <c r="AD8" s="26">
        <f t="shared" si="3"/>
        <v>0</v>
      </c>
      <c r="AE8" s="27">
        <v>1</v>
      </c>
      <c r="AF8" s="28">
        <v>0</v>
      </c>
      <c r="AG8" s="78">
        <v>12</v>
      </c>
      <c r="AH8" s="79">
        <v>11</v>
      </c>
      <c r="AI8" s="135">
        <v>9</v>
      </c>
      <c r="AJ8" s="35">
        <f t="shared" si="1"/>
        <v>0</v>
      </c>
      <c r="AK8" s="33">
        <v>0.16666666666666666</v>
      </c>
      <c r="AL8" s="34">
        <v>0</v>
      </c>
      <c r="AM8" s="136">
        <v>0.013392857142857142</v>
      </c>
      <c r="AN8" s="137">
        <v>0.028720626631853787</v>
      </c>
      <c r="AO8" s="138">
        <v>0.019148936170212766</v>
      </c>
    </row>
    <row r="9" spans="1:41" s="119" customFormat="1" ht="13.5" customHeight="1">
      <c r="A9" s="368">
        <v>2</v>
      </c>
      <c r="B9" s="144" t="s">
        <v>4</v>
      </c>
      <c r="C9" s="218"/>
      <c r="D9" s="253"/>
      <c r="E9" s="253"/>
      <c r="F9" s="253"/>
      <c r="G9" s="253"/>
      <c r="H9" s="254"/>
      <c r="I9" s="218">
        <f t="shared" si="2"/>
        <v>0</v>
      </c>
      <c r="J9" s="253">
        <v>0</v>
      </c>
      <c r="K9" s="254">
        <v>0</v>
      </c>
      <c r="L9" s="85">
        <v>1</v>
      </c>
      <c r="M9" s="86">
        <v>6</v>
      </c>
      <c r="N9" s="146">
        <v>11</v>
      </c>
      <c r="O9" s="91">
        <f t="shared" si="0"/>
        <v>0</v>
      </c>
      <c r="P9" s="89">
        <v>0</v>
      </c>
      <c r="Q9" s="90">
        <v>0</v>
      </c>
      <c r="R9" s="147">
        <v>0.0022371364653243847</v>
      </c>
      <c r="S9" s="148">
        <v>0.015544041450777202</v>
      </c>
      <c r="T9" s="149">
        <v>0.023454157782515993</v>
      </c>
      <c r="V9" s="368">
        <v>2</v>
      </c>
      <c r="W9" s="144" t="s">
        <v>4</v>
      </c>
      <c r="X9" s="218"/>
      <c r="Y9" s="253"/>
      <c r="Z9" s="253"/>
      <c r="AA9" s="253"/>
      <c r="AB9" s="253"/>
      <c r="AC9" s="254"/>
      <c r="AD9" s="218">
        <f t="shared" si="3"/>
        <v>0</v>
      </c>
      <c r="AE9" s="253">
        <v>0</v>
      </c>
      <c r="AF9" s="254">
        <v>0</v>
      </c>
      <c r="AG9" s="85">
        <v>7</v>
      </c>
      <c r="AH9" s="86">
        <v>5</v>
      </c>
      <c r="AI9" s="146">
        <v>10</v>
      </c>
      <c r="AJ9" s="91">
        <f t="shared" si="1"/>
        <v>0</v>
      </c>
      <c r="AK9" s="89">
        <v>0</v>
      </c>
      <c r="AL9" s="90">
        <v>0</v>
      </c>
      <c r="AM9" s="147">
        <v>0.03803131991051454</v>
      </c>
      <c r="AN9" s="148">
        <v>0.012953367875647668</v>
      </c>
      <c r="AO9" s="149">
        <v>0.021321961620469083</v>
      </c>
    </row>
    <row r="10" spans="1:41" s="145" customFormat="1" ht="13.5" customHeight="1">
      <c r="A10" s="369">
        <v>2</v>
      </c>
      <c r="B10" s="134" t="s">
        <v>5</v>
      </c>
      <c r="C10" s="29"/>
      <c r="D10" s="30"/>
      <c r="E10" s="30"/>
      <c r="F10" s="30"/>
      <c r="G10" s="30"/>
      <c r="H10" s="54"/>
      <c r="I10" s="29">
        <f t="shared" si="2"/>
        <v>0</v>
      </c>
      <c r="J10" s="30">
        <v>0</v>
      </c>
      <c r="K10" s="54">
        <v>0</v>
      </c>
      <c r="L10" s="29">
        <v>10</v>
      </c>
      <c r="M10" s="30">
        <v>6</v>
      </c>
      <c r="N10" s="31">
        <v>2</v>
      </c>
      <c r="O10" s="57">
        <f t="shared" si="0"/>
        <v>0</v>
      </c>
      <c r="P10" s="55">
        <v>0</v>
      </c>
      <c r="Q10" s="56">
        <v>0</v>
      </c>
      <c r="R10" s="36">
        <v>0.02207505518763797</v>
      </c>
      <c r="S10" s="37">
        <v>0.015625</v>
      </c>
      <c r="T10" s="38">
        <v>0.0042643923240938165</v>
      </c>
      <c r="V10" s="369">
        <v>2</v>
      </c>
      <c r="W10" s="134" t="s">
        <v>5</v>
      </c>
      <c r="X10" s="29"/>
      <c r="Y10" s="30"/>
      <c r="Z10" s="30"/>
      <c r="AA10" s="30"/>
      <c r="AB10" s="30"/>
      <c r="AC10" s="54"/>
      <c r="AD10" s="29">
        <f t="shared" si="3"/>
        <v>0</v>
      </c>
      <c r="AE10" s="30">
        <v>0</v>
      </c>
      <c r="AF10" s="54">
        <v>0</v>
      </c>
      <c r="AG10" s="29">
        <v>15</v>
      </c>
      <c r="AH10" s="30">
        <v>15</v>
      </c>
      <c r="AI10" s="31">
        <v>12</v>
      </c>
      <c r="AJ10" s="57">
        <f t="shared" si="1"/>
        <v>0</v>
      </c>
      <c r="AK10" s="55">
        <v>0</v>
      </c>
      <c r="AL10" s="56">
        <v>0</v>
      </c>
      <c r="AM10" s="36">
        <v>0.01545253863134658</v>
      </c>
      <c r="AN10" s="37">
        <v>0.0390625</v>
      </c>
      <c r="AO10" s="38">
        <v>0.0255863539445629</v>
      </c>
    </row>
    <row r="11" spans="1:41" s="145" customFormat="1" ht="13.5" customHeight="1">
      <c r="A11" s="369"/>
      <c r="B11" s="134" t="s">
        <v>6</v>
      </c>
      <c r="C11" s="29"/>
      <c r="D11" s="30"/>
      <c r="E11" s="30"/>
      <c r="F11" s="30"/>
      <c r="G11" s="30"/>
      <c r="H11" s="54"/>
      <c r="I11" s="29">
        <f t="shared" si="2"/>
        <v>0</v>
      </c>
      <c r="J11" s="30">
        <v>0</v>
      </c>
      <c r="K11" s="54">
        <v>0</v>
      </c>
      <c r="L11" s="29">
        <v>9</v>
      </c>
      <c r="M11" s="30">
        <v>1</v>
      </c>
      <c r="N11" s="31">
        <v>3</v>
      </c>
      <c r="O11" s="57">
        <f t="shared" si="0"/>
        <v>0</v>
      </c>
      <c r="P11" s="55">
        <v>0</v>
      </c>
      <c r="Q11" s="56">
        <v>0</v>
      </c>
      <c r="R11" s="36">
        <v>0.019823788546255508</v>
      </c>
      <c r="S11" s="37">
        <v>0.0026455026455026454</v>
      </c>
      <c r="T11" s="38">
        <v>0.006396588486140725</v>
      </c>
      <c r="V11" s="369"/>
      <c r="W11" s="134" t="s">
        <v>6</v>
      </c>
      <c r="X11" s="29"/>
      <c r="Y11" s="30"/>
      <c r="Z11" s="30"/>
      <c r="AA11" s="30"/>
      <c r="AB11" s="30"/>
      <c r="AC11" s="54"/>
      <c r="AD11" s="29">
        <f t="shared" si="3"/>
        <v>0</v>
      </c>
      <c r="AE11" s="30">
        <v>1</v>
      </c>
      <c r="AF11" s="54">
        <v>0</v>
      </c>
      <c r="AG11" s="29">
        <v>6</v>
      </c>
      <c r="AH11" s="30">
        <v>6</v>
      </c>
      <c r="AI11" s="31">
        <v>6</v>
      </c>
      <c r="AJ11" s="57">
        <f t="shared" si="1"/>
        <v>0</v>
      </c>
      <c r="AK11" s="55">
        <v>0.16666666666666666</v>
      </c>
      <c r="AL11" s="56">
        <v>0</v>
      </c>
      <c r="AM11" s="36">
        <v>0.024229074889867842</v>
      </c>
      <c r="AN11" s="37">
        <v>0.015873015873015872</v>
      </c>
      <c r="AO11" s="38">
        <v>0.01279317697228145</v>
      </c>
    </row>
    <row r="12" spans="1:41" s="145" customFormat="1" ht="13.5" customHeight="1">
      <c r="A12" s="370"/>
      <c r="B12" s="139" t="s">
        <v>7</v>
      </c>
      <c r="C12" s="43"/>
      <c r="D12" s="44"/>
      <c r="E12" s="44"/>
      <c r="F12" s="44"/>
      <c r="G12" s="44"/>
      <c r="H12" s="62"/>
      <c r="I12" s="43">
        <f t="shared" si="2"/>
        <v>0</v>
      </c>
      <c r="J12" s="44">
        <v>0</v>
      </c>
      <c r="K12" s="62">
        <v>1</v>
      </c>
      <c r="L12" s="43">
        <v>5</v>
      </c>
      <c r="M12" s="44">
        <v>8</v>
      </c>
      <c r="N12" s="45">
        <v>12</v>
      </c>
      <c r="O12" s="65">
        <f t="shared" si="0"/>
        <v>0</v>
      </c>
      <c r="P12" s="63">
        <v>0</v>
      </c>
      <c r="Q12" s="64">
        <v>0.16666666666666666</v>
      </c>
      <c r="R12" s="50">
        <v>0.011037527593818985</v>
      </c>
      <c r="S12" s="51">
        <v>0.02072538860103627</v>
      </c>
      <c r="T12" s="52">
        <v>0.0255863539445629</v>
      </c>
      <c r="V12" s="370"/>
      <c r="W12" s="139" t="s">
        <v>7</v>
      </c>
      <c r="X12" s="43"/>
      <c r="Y12" s="44"/>
      <c r="Z12" s="44"/>
      <c r="AA12" s="44"/>
      <c r="AB12" s="44"/>
      <c r="AC12" s="62"/>
      <c r="AD12" s="43">
        <f t="shared" si="3"/>
        <v>0</v>
      </c>
      <c r="AE12" s="44">
        <v>0</v>
      </c>
      <c r="AF12" s="62">
        <v>0</v>
      </c>
      <c r="AG12" s="43">
        <v>14</v>
      </c>
      <c r="AH12" s="44">
        <v>10</v>
      </c>
      <c r="AI12" s="45">
        <v>11</v>
      </c>
      <c r="AJ12" s="65">
        <f t="shared" si="1"/>
        <v>0</v>
      </c>
      <c r="AK12" s="63">
        <v>0</v>
      </c>
      <c r="AL12" s="64">
        <v>0</v>
      </c>
      <c r="AM12" s="50">
        <v>0.019867549668874173</v>
      </c>
      <c r="AN12" s="51">
        <v>0.025906735751295335</v>
      </c>
      <c r="AO12" s="52">
        <v>0.023454157782515993</v>
      </c>
    </row>
    <row r="13" spans="1:41" s="145" customFormat="1" ht="13.5" customHeight="1">
      <c r="A13" s="368">
        <v>3</v>
      </c>
      <c r="B13" s="144" t="s">
        <v>8</v>
      </c>
      <c r="C13" s="66"/>
      <c r="D13" s="67"/>
      <c r="E13" s="67"/>
      <c r="F13" s="67"/>
      <c r="G13" s="67"/>
      <c r="H13" s="68"/>
      <c r="I13" s="66">
        <f t="shared" si="2"/>
        <v>0</v>
      </c>
      <c r="J13" s="67">
        <v>0</v>
      </c>
      <c r="K13" s="68">
        <v>0</v>
      </c>
      <c r="L13" s="66">
        <v>3</v>
      </c>
      <c r="M13" s="67">
        <v>8</v>
      </c>
      <c r="N13" s="69">
        <v>8</v>
      </c>
      <c r="O13" s="72">
        <f t="shared" si="0"/>
        <v>0</v>
      </c>
      <c r="P13" s="70">
        <v>0</v>
      </c>
      <c r="Q13" s="71">
        <v>0</v>
      </c>
      <c r="R13" s="73">
        <v>0.00663716814159292</v>
      </c>
      <c r="S13" s="58">
        <v>0.020833333333333332</v>
      </c>
      <c r="T13" s="59">
        <v>0.017057569296375266</v>
      </c>
      <c r="V13" s="368">
        <v>3</v>
      </c>
      <c r="W13" s="144" t="s">
        <v>8</v>
      </c>
      <c r="X13" s="66"/>
      <c r="Y13" s="67"/>
      <c r="Z13" s="67"/>
      <c r="AA13" s="67">
        <v>1</v>
      </c>
      <c r="AB13" s="67"/>
      <c r="AC13" s="68"/>
      <c r="AD13" s="66">
        <f t="shared" si="3"/>
        <v>1</v>
      </c>
      <c r="AE13" s="67">
        <v>1</v>
      </c>
      <c r="AF13" s="68">
        <v>0</v>
      </c>
      <c r="AG13" s="66">
        <v>17</v>
      </c>
      <c r="AH13" s="67">
        <v>18</v>
      </c>
      <c r="AI13" s="69">
        <v>10</v>
      </c>
      <c r="AJ13" s="72">
        <f t="shared" si="1"/>
        <v>0.16666666666666666</v>
      </c>
      <c r="AK13" s="70">
        <v>0.16666666666666666</v>
      </c>
      <c r="AL13" s="71">
        <v>0</v>
      </c>
      <c r="AM13" s="73">
        <v>0.017699115044247787</v>
      </c>
      <c r="AN13" s="58">
        <v>0.046875</v>
      </c>
      <c r="AO13" s="59">
        <v>0.021321961620469083</v>
      </c>
    </row>
    <row r="14" spans="1:41" s="145" customFormat="1" ht="13.5" customHeight="1">
      <c r="A14" s="369">
        <v>3</v>
      </c>
      <c r="B14" s="134" t="s">
        <v>9</v>
      </c>
      <c r="C14" s="29"/>
      <c r="D14" s="30"/>
      <c r="E14" s="30"/>
      <c r="F14" s="30"/>
      <c r="G14" s="30"/>
      <c r="H14" s="54"/>
      <c r="I14" s="29">
        <f t="shared" si="2"/>
        <v>0</v>
      </c>
      <c r="J14" s="30">
        <v>0</v>
      </c>
      <c r="K14" s="54">
        <v>0</v>
      </c>
      <c r="L14" s="29">
        <v>12</v>
      </c>
      <c r="M14" s="30">
        <v>9</v>
      </c>
      <c r="N14" s="31">
        <v>3</v>
      </c>
      <c r="O14" s="57">
        <f t="shared" si="0"/>
        <v>0</v>
      </c>
      <c r="P14" s="55">
        <v>0</v>
      </c>
      <c r="Q14" s="56">
        <v>0</v>
      </c>
      <c r="R14" s="36">
        <v>0.02666666666666667</v>
      </c>
      <c r="S14" s="37">
        <v>0.02356020942408377</v>
      </c>
      <c r="T14" s="38">
        <v>0.006396588486140725</v>
      </c>
      <c r="V14" s="369">
        <v>3</v>
      </c>
      <c r="W14" s="134" t="s">
        <v>9</v>
      </c>
      <c r="X14" s="29"/>
      <c r="Y14" s="30"/>
      <c r="Z14" s="30"/>
      <c r="AA14" s="30"/>
      <c r="AB14" s="30"/>
      <c r="AC14" s="54"/>
      <c r="AD14" s="29">
        <f t="shared" si="3"/>
        <v>0</v>
      </c>
      <c r="AE14" s="30">
        <v>0</v>
      </c>
      <c r="AF14" s="54">
        <v>0</v>
      </c>
      <c r="AG14" s="29">
        <v>11</v>
      </c>
      <c r="AH14" s="30">
        <v>10</v>
      </c>
      <c r="AI14" s="31">
        <v>8</v>
      </c>
      <c r="AJ14" s="57">
        <f t="shared" si="1"/>
        <v>0</v>
      </c>
      <c r="AK14" s="55">
        <v>0</v>
      </c>
      <c r="AL14" s="56">
        <v>0</v>
      </c>
      <c r="AM14" s="36">
        <v>0.017777777777777778</v>
      </c>
      <c r="AN14" s="37">
        <v>0.02617801047120419</v>
      </c>
      <c r="AO14" s="38">
        <v>0.017057569296375266</v>
      </c>
    </row>
    <row r="15" spans="1:41" s="145" customFormat="1" ht="13.5" customHeight="1">
      <c r="A15" s="369"/>
      <c r="B15" s="134" t="s">
        <v>10</v>
      </c>
      <c r="C15" s="29"/>
      <c r="D15" s="30"/>
      <c r="E15" s="30"/>
      <c r="F15" s="30"/>
      <c r="G15" s="30"/>
      <c r="H15" s="54"/>
      <c r="I15" s="29">
        <f t="shared" si="2"/>
        <v>0</v>
      </c>
      <c r="J15" s="30">
        <v>0</v>
      </c>
      <c r="K15" s="54">
        <v>0</v>
      </c>
      <c r="L15" s="29">
        <v>4</v>
      </c>
      <c r="M15" s="30">
        <v>6</v>
      </c>
      <c r="N15" s="31">
        <v>4</v>
      </c>
      <c r="O15" s="57">
        <f t="shared" si="0"/>
        <v>0</v>
      </c>
      <c r="P15" s="55">
        <v>0</v>
      </c>
      <c r="Q15" s="56">
        <v>0</v>
      </c>
      <c r="R15" s="36">
        <v>0.008830022075055188</v>
      </c>
      <c r="S15" s="37">
        <v>0.015665796344647518</v>
      </c>
      <c r="T15" s="38">
        <v>0.008528784648187633</v>
      </c>
      <c r="V15" s="369"/>
      <c r="W15" s="134" t="s">
        <v>10</v>
      </c>
      <c r="X15" s="29"/>
      <c r="Y15" s="30"/>
      <c r="Z15" s="30">
        <v>1</v>
      </c>
      <c r="AA15" s="30"/>
      <c r="AB15" s="30"/>
      <c r="AC15" s="54"/>
      <c r="AD15" s="29">
        <f t="shared" si="3"/>
        <v>1</v>
      </c>
      <c r="AE15" s="30">
        <v>1</v>
      </c>
      <c r="AF15" s="54">
        <v>0</v>
      </c>
      <c r="AG15" s="29">
        <v>11</v>
      </c>
      <c r="AH15" s="30">
        <v>9</v>
      </c>
      <c r="AI15" s="31">
        <v>11</v>
      </c>
      <c r="AJ15" s="57">
        <f t="shared" si="1"/>
        <v>0.16666666666666666</v>
      </c>
      <c r="AK15" s="55">
        <v>0.16666666666666666</v>
      </c>
      <c r="AL15" s="56">
        <v>0</v>
      </c>
      <c r="AM15" s="36">
        <v>0.019867549668874173</v>
      </c>
      <c r="AN15" s="37">
        <v>0.02349869451697128</v>
      </c>
      <c r="AO15" s="38">
        <v>0.023454157782515993</v>
      </c>
    </row>
    <row r="16" spans="1:41" s="145" customFormat="1" ht="13.5" customHeight="1">
      <c r="A16" s="369"/>
      <c r="B16" s="134" t="s">
        <v>11</v>
      </c>
      <c r="C16" s="29"/>
      <c r="D16" s="30"/>
      <c r="E16" s="30"/>
      <c r="F16" s="30"/>
      <c r="G16" s="30"/>
      <c r="H16" s="54"/>
      <c r="I16" s="29">
        <f t="shared" si="2"/>
        <v>0</v>
      </c>
      <c r="J16" s="30">
        <v>0</v>
      </c>
      <c r="K16" s="54">
        <v>0</v>
      </c>
      <c r="L16" s="29">
        <v>6</v>
      </c>
      <c r="M16" s="30">
        <v>5</v>
      </c>
      <c r="N16" s="31">
        <v>10</v>
      </c>
      <c r="O16" s="57">
        <f t="shared" si="0"/>
        <v>0</v>
      </c>
      <c r="P16" s="55">
        <v>0</v>
      </c>
      <c r="Q16" s="56">
        <v>0</v>
      </c>
      <c r="R16" s="36">
        <v>0.013333333333333334</v>
      </c>
      <c r="S16" s="37">
        <v>0.013054830287206266</v>
      </c>
      <c r="T16" s="38">
        <v>0.021321961620469083</v>
      </c>
      <c r="V16" s="369"/>
      <c r="W16" s="134" t="s">
        <v>11</v>
      </c>
      <c r="X16" s="29"/>
      <c r="Y16" s="30"/>
      <c r="Z16" s="30"/>
      <c r="AA16" s="30"/>
      <c r="AB16" s="30"/>
      <c r="AC16" s="54"/>
      <c r="AD16" s="29">
        <f t="shared" si="3"/>
        <v>0</v>
      </c>
      <c r="AE16" s="30">
        <v>0</v>
      </c>
      <c r="AF16" s="54">
        <v>0</v>
      </c>
      <c r="AG16" s="29">
        <v>5</v>
      </c>
      <c r="AH16" s="30">
        <v>4</v>
      </c>
      <c r="AI16" s="31">
        <v>5</v>
      </c>
      <c r="AJ16" s="57">
        <f t="shared" si="1"/>
        <v>0</v>
      </c>
      <c r="AK16" s="55">
        <v>0</v>
      </c>
      <c r="AL16" s="56">
        <v>0</v>
      </c>
      <c r="AM16" s="36">
        <v>0.011111111111111112</v>
      </c>
      <c r="AN16" s="37">
        <v>0.010443864229765013</v>
      </c>
      <c r="AO16" s="38">
        <v>0.010660980810234541</v>
      </c>
    </row>
    <row r="17" spans="1:41" s="145" customFormat="1" ht="13.5" customHeight="1">
      <c r="A17" s="370"/>
      <c r="B17" s="139" t="s">
        <v>12</v>
      </c>
      <c r="C17" s="43"/>
      <c r="D17" s="44"/>
      <c r="E17" s="44"/>
      <c r="F17" s="44"/>
      <c r="G17" s="44"/>
      <c r="H17" s="62"/>
      <c r="I17" s="43">
        <f t="shared" si="2"/>
        <v>0</v>
      </c>
      <c r="J17" s="44">
        <v>0</v>
      </c>
      <c r="K17" s="62">
        <v>0</v>
      </c>
      <c r="L17" s="43">
        <v>7</v>
      </c>
      <c r="M17" s="44">
        <v>6</v>
      </c>
      <c r="N17" s="45">
        <v>9</v>
      </c>
      <c r="O17" s="65">
        <f t="shared" si="0"/>
        <v>0</v>
      </c>
      <c r="P17" s="63">
        <v>0</v>
      </c>
      <c r="Q17" s="64">
        <v>0</v>
      </c>
      <c r="R17" s="50">
        <v>0.015521064301552107</v>
      </c>
      <c r="S17" s="51">
        <v>0.014492753623188406</v>
      </c>
      <c r="T17" s="52">
        <v>0.019148936170212766</v>
      </c>
      <c r="V17" s="370"/>
      <c r="W17" s="139" t="s">
        <v>12</v>
      </c>
      <c r="X17" s="43"/>
      <c r="Y17" s="44"/>
      <c r="Z17" s="44"/>
      <c r="AA17" s="44"/>
      <c r="AB17" s="44"/>
      <c r="AC17" s="62"/>
      <c r="AD17" s="43">
        <f t="shared" si="3"/>
        <v>0</v>
      </c>
      <c r="AE17" s="44">
        <v>1</v>
      </c>
      <c r="AF17" s="62">
        <v>0</v>
      </c>
      <c r="AG17" s="43">
        <v>15</v>
      </c>
      <c r="AH17" s="44">
        <v>15</v>
      </c>
      <c r="AI17" s="45">
        <v>12</v>
      </c>
      <c r="AJ17" s="65">
        <f t="shared" si="1"/>
        <v>0</v>
      </c>
      <c r="AK17" s="63">
        <v>0.16666666666666666</v>
      </c>
      <c r="AL17" s="64">
        <v>0</v>
      </c>
      <c r="AM17" s="50">
        <v>0.015521064301552107</v>
      </c>
      <c r="AN17" s="51">
        <v>0.036231884057971016</v>
      </c>
      <c r="AO17" s="52">
        <v>0.02553191489361702</v>
      </c>
    </row>
    <row r="18" spans="1:41" s="150" customFormat="1" ht="13.5" customHeight="1">
      <c r="A18" s="368">
        <v>4</v>
      </c>
      <c r="B18" s="144" t="s">
        <v>13</v>
      </c>
      <c r="C18" s="85"/>
      <c r="D18" s="86"/>
      <c r="E18" s="86"/>
      <c r="F18" s="86">
        <v>1</v>
      </c>
      <c r="G18" s="86"/>
      <c r="H18" s="87"/>
      <c r="I18" s="85">
        <f t="shared" si="2"/>
        <v>1</v>
      </c>
      <c r="J18" s="86">
        <v>0</v>
      </c>
      <c r="K18" s="87">
        <v>0</v>
      </c>
      <c r="L18" s="85">
        <v>5</v>
      </c>
      <c r="M18" s="86">
        <v>3</v>
      </c>
      <c r="N18" s="146">
        <v>5</v>
      </c>
      <c r="O18" s="91">
        <f t="shared" si="0"/>
        <v>0.16666666666666666</v>
      </c>
      <c r="P18" s="89">
        <v>0</v>
      </c>
      <c r="Q18" s="90">
        <v>0</v>
      </c>
      <c r="R18" s="147">
        <v>0.011086474501108648</v>
      </c>
      <c r="S18" s="148">
        <v>0.006880733944954129</v>
      </c>
      <c r="T18" s="149">
        <v>0.01059322033898305</v>
      </c>
      <c r="V18" s="368">
        <v>4</v>
      </c>
      <c r="W18" s="144" t="s">
        <v>13</v>
      </c>
      <c r="X18" s="85"/>
      <c r="Y18" s="86"/>
      <c r="Z18" s="86"/>
      <c r="AA18" s="86"/>
      <c r="AB18" s="86"/>
      <c r="AC18" s="87"/>
      <c r="AD18" s="85">
        <f t="shared" si="3"/>
        <v>0</v>
      </c>
      <c r="AE18" s="86">
        <v>0</v>
      </c>
      <c r="AF18" s="87">
        <v>0</v>
      </c>
      <c r="AG18" s="85">
        <v>17</v>
      </c>
      <c r="AH18" s="86">
        <v>18</v>
      </c>
      <c r="AI18" s="146">
        <v>8</v>
      </c>
      <c r="AJ18" s="91">
        <f t="shared" si="1"/>
        <v>0</v>
      </c>
      <c r="AK18" s="89">
        <v>0</v>
      </c>
      <c r="AL18" s="90">
        <v>0</v>
      </c>
      <c r="AM18" s="147">
        <v>0.015521064301552107</v>
      </c>
      <c r="AN18" s="148">
        <v>0.04128440366972477</v>
      </c>
      <c r="AO18" s="149">
        <v>0.01694915254237288</v>
      </c>
    </row>
    <row r="19" spans="1:41" s="150" customFormat="1" ht="13.5" customHeight="1">
      <c r="A19" s="369"/>
      <c r="B19" s="134" t="s">
        <v>14</v>
      </c>
      <c r="C19" s="78"/>
      <c r="D19" s="79"/>
      <c r="E19" s="79"/>
      <c r="F19" s="79"/>
      <c r="G19" s="79"/>
      <c r="H19" s="80"/>
      <c r="I19" s="78">
        <f t="shared" si="2"/>
        <v>0</v>
      </c>
      <c r="J19" s="79">
        <v>0</v>
      </c>
      <c r="K19" s="80">
        <v>0</v>
      </c>
      <c r="L19" s="78">
        <v>8</v>
      </c>
      <c r="M19" s="79">
        <v>8</v>
      </c>
      <c r="N19" s="135">
        <v>3</v>
      </c>
      <c r="O19" s="35">
        <f t="shared" si="0"/>
        <v>0</v>
      </c>
      <c r="P19" s="33">
        <v>0</v>
      </c>
      <c r="Q19" s="34">
        <v>0</v>
      </c>
      <c r="R19" s="136">
        <v>0.017857142857142856</v>
      </c>
      <c r="S19" s="137">
        <v>0.018475750577367205</v>
      </c>
      <c r="T19" s="138">
        <v>0.006369426751592357</v>
      </c>
      <c r="V19" s="369"/>
      <c r="W19" s="134" t="s">
        <v>14</v>
      </c>
      <c r="X19" s="78"/>
      <c r="Y19" s="79"/>
      <c r="Z19" s="79"/>
      <c r="AA19" s="79">
        <v>1</v>
      </c>
      <c r="AB19" s="79"/>
      <c r="AC19" s="80"/>
      <c r="AD19" s="78">
        <f t="shared" si="3"/>
        <v>1</v>
      </c>
      <c r="AE19" s="79">
        <v>0</v>
      </c>
      <c r="AF19" s="80">
        <v>0</v>
      </c>
      <c r="AG19" s="78">
        <v>17</v>
      </c>
      <c r="AH19" s="79">
        <v>17</v>
      </c>
      <c r="AI19" s="135">
        <v>6</v>
      </c>
      <c r="AJ19" s="35">
        <f t="shared" si="1"/>
        <v>0.16666666666666666</v>
      </c>
      <c r="AK19" s="33">
        <v>0</v>
      </c>
      <c r="AL19" s="34">
        <v>0</v>
      </c>
      <c r="AM19" s="136">
        <v>0.022321428571428572</v>
      </c>
      <c r="AN19" s="137">
        <v>0.03926096997690531</v>
      </c>
      <c r="AO19" s="138">
        <v>0.012738853503184714</v>
      </c>
    </row>
    <row r="20" spans="1:41" s="150" customFormat="1" ht="13.5" customHeight="1">
      <c r="A20" s="369"/>
      <c r="B20" s="134" t="s">
        <v>15</v>
      </c>
      <c r="C20" s="78"/>
      <c r="D20" s="79"/>
      <c r="E20" s="79"/>
      <c r="F20" s="79"/>
      <c r="G20" s="79"/>
      <c r="H20" s="80"/>
      <c r="I20" s="78">
        <f t="shared" si="2"/>
        <v>0</v>
      </c>
      <c r="J20" s="79">
        <v>0</v>
      </c>
      <c r="K20" s="80">
        <v>0</v>
      </c>
      <c r="L20" s="78">
        <v>4</v>
      </c>
      <c r="M20" s="79">
        <v>5</v>
      </c>
      <c r="N20" s="135">
        <v>3</v>
      </c>
      <c r="O20" s="35">
        <f t="shared" si="0"/>
        <v>0</v>
      </c>
      <c r="P20" s="33">
        <v>0</v>
      </c>
      <c r="Q20" s="34">
        <v>0</v>
      </c>
      <c r="R20" s="136">
        <v>0.008908685968819599</v>
      </c>
      <c r="S20" s="137">
        <v>0.011337868480725623</v>
      </c>
      <c r="T20" s="138">
        <v>0.006355932203389831</v>
      </c>
      <c r="V20" s="369"/>
      <c r="W20" s="134" t="s">
        <v>15</v>
      </c>
      <c r="X20" s="78"/>
      <c r="Y20" s="79"/>
      <c r="Z20" s="79"/>
      <c r="AA20" s="79"/>
      <c r="AB20" s="79"/>
      <c r="AC20" s="80"/>
      <c r="AD20" s="78">
        <f t="shared" si="3"/>
        <v>0</v>
      </c>
      <c r="AE20" s="79">
        <v>1</v>
      </c>
      <c r="AF20" s="80">
        <v>0</v>
      </c>
      <c r="AG20" s="78">
        <v>13</v>
      </c>
      <c r="AH20" s="79">
        <v>13</v>
      </c>
      <c r="AI20" s="135">
        <v>6</v>
      </c>
      <c r="AJ20" s="35">
        <f t="shared" si="1"/>
        <v>0</v>
      </c>
      <c r="AK20" s="33">
        <v>0.16666666666666666</v>
      </c>
      <c r="AL20" s="34">
        <v>0</v>
      </c>
      <c r="AM20" s="136">
        <v>0.004454342984409799</v>
      </c>
      <c r="AN20" s="137">
        <v>0.02947845804988662</v>
      </c>
      <c r="AO20" s="138">
        <v>0.012711864406779662</v>
      </c>
    </row>
    <row r="21" spans="1:41" s="150" customFormat="1" ht="13.5" customHeight="1">
      <c r="A21" s="370"/>
      <c r="B21" s="139" t="s">
        <v>16</v>
      </c>
      <c r="C21" s="81"/>
      <c r="D21" s="82"/>
      <c r="E21" s="82"/>
      <c r="F21" s="82"/>
      <c r="G21" s="82"/>
      <c r="H21" s="83"/>
      <c r="I21" s="81">
        <f t="shared" si="2"/>
        <v>0</v>
      </c>
      <c r="J21" s="82">
        <v>0</v>
      </c>
      <c r="K21" s="83">
        <v>1</v>
      </c>
      <c r="L21" s="81">
        <v>3</v>
      </c>
      <c r="M21" s="82">
        <v>6</v>
      </c>
      <c r="N21" s="140">
        <v>6</v>
      </c>
      <c r="O21" s="49">
        <f t="shared" si="0"/>
        <v>0</v>
      </c>
      <c r="P21" s="47">
        <v>0</v>
      </c>
      <c r="Q21" s="48">
        <v>0.16666666666666666</v>
      </c>
      <c r="R21" s="141">
        <v>0.0066518847006651885</v>
      </c>
      <c r="S21" s="142">
        <v>0.013605442176870748</v>
      </c>
      <c r="T21" s="143">
        <v>0.012711864406779662</v>
      </c>
      <c r="V21" s="370"/>
      <c r="W21" s="139" t="s">
        <v>16</v>
      </c>
      <c r="X21" s="81"/>
      <c r="Y21" s="82"/>
      <c r="Z21" s="82"/>
      <c r="AA21" s="82"/>
      <c r="AB21" s="82"/>
      <c r="AC21" s="83"/>
      <c r="AD21" s="81">
        <f t="shared" si="3"/>
        <v>0</v>
      </c>
      <c r="AE21" s="82">
        <v>1</v>
      </c>
      <c r="AF21" s="83">
        <v>1</v>
      </c>
      <c r="AG21" s="81">
        <v>9</v>
      </c>
      <c r="AH21" s="82">
        <v>10</v>
      </c>
      <c r="AI21" s="140">
        <v>12</v>
      </c>
      <c r="AJ21" s="49">
        <f t="shared" si="1"/>
        <v>0</v>
      </c>
      <c r="AK21" s="47">
        <v>0.16666666666666666</v>
      </c>
      <c r="AL21" s="48">
        <v>0.16666666666666666</v>
      </c>
      <c r="AM21" s="141">
        <v>0.013303769401330377</v>
      </c>
      <c r="AN21" s="142">
        <v>0.022675736961451247</v>
      </c>
      <c r="AO21" s="143">
        <v>0.025423728813559324</v>
      </c>
    </row>
    <row r="22" spans="1:41" s="150" customFormat="1" ht="13.5" customHeight="1">
      <c r="A22" s="368">
        <v>5</v>
      </c>
      <c r="B22" s="144" t="s">
        <v>17</v>
      </c>
      <c r="C22" s="85"/>
      <c r="D22" s="86"/>
      <c r="E22" s="86"/>
      <c r="F22" s="86"/>
      <c r="G22" s="86"/>
      <c r="H22" s="87"/>
      <c r="I22" s="85">
        <f t="shared" si="2"/>
        <v>0</v>
      </c>
      <c r="J22" s="86">
        <v>0</v>
      </c>
      <c r="K22" s="87">
        <v>0</v>
      </c>
      <c r="L22" s="85">
        <v>10</v>
      </c>
      <c r="M22" s="86">
        <v>4</v>
      </c>
      <c r="N22" s="146">
        <v>7</v>
      </c>
      <c r="O22" s="91">
        <f t="shared" si="0"/>
        <v>0</v>
      </c>
      <c r="P22" s="89">
        <v>0</v>
      </c>
      <c r="Q22" s="90">
        <v>0</v>
      </c>
      <c r="R22" s="147">
        <v>0.02207505518763797</v>
      </c>
      <c r="S22" s="148">
        <v>0.00904977375565611</v>
      </c>
      <c r="T22" s="149">
        <v>0.014861995753715499</v>
      </c>
      <c r="V22" s="368">
        <v>5</v>
      </c>
      <c r="W22" s="144" t="s">
        <v>17</v>
      </c>
      <c r="X22" s="85"/>
      <c r="Y22" s="86"/>
      <c r="Z22" s="86"/>
      <c r="AA22" s="86"/>
      <c r="AB22" s="86"/>
      <c r="AC22" s="87"/>
      <c r="AD22" s="85">
        <f t="shared" si="3"/>
        <v>0</v>
      </c>
      <c r="AE22" s="86">
        <v>0</v>
      </c>
      <c r="AF22" s="87">
        <v>0</v>
      </c>
      <c r="AG22" s="85">
        <v>5</v>
      </c>
      <c r="AH22" s="86">
        <v>5</v>
      </c>
      <c r="AI22" s="146">
        <v>6</v>
      </c>
      <c r="AJ22" s="91">
        <f t="shared" si="1"/>
        <v>0</v>
      </c>
      <c r="AK22" s="89">
        <v>0</v>
      </c>
      <c r="AL22" s="90">
        <v>0</v>
      </c>
      <c r="AM22" s="147">
        <v>0.008830022075055188</v>
      </c>
      <c r="AN22" s="148">
        <v>0.011312217194570135</v>
      </c>
      <c r="AO22" s="149">
        <v>0.012738853503184714</v>
      </c>
    </row>
    <row r="23" spans="1:41" s="150" customFormat="1" ht="13.5" customHeight="1">
      <c r="A23" s="369"/>
      <c r="B23" s="134" t="s">
        <v>18</v>
      </c>
      <c r="C23" s="78"/>
      <c r="D23" s="79"/>
      <c r="E23" s="79"/>
      <c r="F23" s="79"/>
      <c r="G23" s="79"/>
      <c r="H23" s="80"/>
      <c r="I23" s="78">
        <f t="shared" si="2"/>
        <v>0</v>
      </c>
      <c r="J23" s="79">
        <v>1</v>
      </c>
      <c r="K23" s="80">
        <v>0</v>
      </c>
      <c r="L23" s="78">
        <v>9</v>
      </c>
      <c r="M23" s="79">
        <v>6</v>
      </c>
      <c r="N23" s="135">
        <v>10</v>
      </c>
      <c r="O23" s="35">
        <f t="shared" si="0"/>
        <v>0</v>
      </c>
      <c r="P23" s="33">
        <v>0.16666666666666666</v>
      </c>
      <c r="Q23" s="34">
        <v>0</v>
      </c>
      <c r="R23" s="136">
        <v>0.019867549668874173</v>
      </c>
      <c r="S23" s="137">
        <v>0.01348314606741573</v>
      </c>
      <c r="T23" s="138">
        <v>0.021231422505307854</v>
      </c>
      <c r="V23" s="369"/>
      <c r="W23" s="134" t="s">
        <v>18</v>
      </c>
      <c r="X23" s="78"/>
      <c r="Y23" s="79"/>
      <c r="Z23" s="79"/>
      <c r="AA23" s="79"/>
      <c r="AB23" s="79"/>
      <c r="AC23" s="80"/>
      <c r="AD23" s="78">
        <f t="shared" si="3"/>
        <v>0</v>
      </c>
      <c r="AE23" s="79">
        <v>0</v>
      </c>
      <c r="AF23" s="80">
        <v>0</v>
      </c>
      <c r="AG23" s="78">
        <v>14</v>
      </c>
      <c r="AH23" s="79">
        <v>14</v>
      </c>
      <c r="AI23" s="135">
        <v>14</v>
      </c>
      <c r="AJ23" s="35">
        <f t="shared" si="1"/>
        <v>0</v>
      </c>
      <c r="AK23" s="33">
        <v>0</v>
      </c>
      <c r="AL23" s="34">
        <v>0</v>
      </c>
      <c r="AM23" s="136">
        <v>0.017660044150110375</v>
      </c>
      <c r="AN23" s="137">
        <v>0.03146067415730337</v>
      </c>
      <c r="AO23" s="138">
        <v>0.029723991507430998</v>
      </c>
    </row>
    <row r="24" spans="1:41" s="150" customFormat="1" ht="13.5" customHeight="1">
      <c r="A24" s="369"/>
      <c r="B24" s="134" t="s">
        <v>19</v>
      </c>
      <c r="C24" s="78"/>
      <c r="D24" s="79"/>
      <c r="E24" s="79"/>
      <c r="F24" s="79"/>
      <c r="G24" s="79"/>
      <c r="H24" s="80"/>
      <c r="I24" s="78">
        <f t="shared" si="2"/>
        <v>0</v>
      </c>
      <c r="J24" s="79">
        <v>1</v>
      </c>
      <c r="K24" s="80">
        <v>0</v>
      </c>
      <c r="L24" s="78">
        <v>9</v>
      </c>
      <c r="M24" s="79">
        <v>4</v>
      </c>
      <c r="N24" s="135">
        <v>6</v>
      </c>
      <c r="O24" s="35">
        <f t="shared" si="0"/>
        <v>0</v>
      </c>
      <c r="P24" s="33">
        <v>0.16666666666666666</v>
      </c>
      <c r="Q24" s="34">
        <v>0</v>
      </c>
      <c r="R24" s="136">
        <v>0.019823788546255508</v>
      </c>
      <c r="S24" s="137">
        <v>0.008948545861297539</v>
      </c>
      <c r="T24" s="138">
        <v>0.012738853503184714</v>
      </c>
      <c r="V24" s="369"/>
      <c r="W24" s="134" t="s">
        <v>19</v>
      </c>
      <c r="X24" s="78"/>
      <c r="Y24" s="79"/>
      <c r="Z24" s="79"/>
      <c r="AA24" s="79"/>
      <c r="AB24" s="79"/>
      <c r="AC24" s="80"/>
      <c r="AD24" s="78">
        <f t="shared" si="3"/>
        <v>0</v>
      </c>
      <c r="AE24" s="79">
        <v>0</v>
      </c>
      <c r="AF24" s="80">
        <v>0</v>
      </c>
      <c r="AG24" s="78">
        <v>11</v>
      </c>
      <c r="AH24" s="79">
        <v>11</v>
      </c>
      <c r="AI24" s="135">
        <v>7</v>
      </c>
      <c r="AJ24" s="35">
        <f t="shared" si="1"/>
        <v>0</v>
      </c>
      <c r="AK24" s="33">
        <v>0</v>
      </c>
      <c r="AL24" s="34">
        <v>0</v>
      </c>
      <c r="AM24" s="136">
        <v>0.013215859030837005</v>
      </c>
      <c r="AN24" s="137">
        <v>0.024608501118568233</v>
      </c>
      <c r="AO24" s="138">
        <v>0.014861995753715499</v>
      </c>
    </row>
    <row r="25" spans="1:41" s="150" customFormat="1" ht="13.5" customHeight="1">
      <c r="A25" s="369"/>
      <c r="B25" s="134" t="s">
        <v>20</v>
      </c>
      <c r="C25" s="78"/>
      <c r="D25" s="79"/>
      <c r="E25" s="79"/>
      <c r="F25" s="79"/>
      <c r="G25" s="79"/>
      <c r="H25" s="80"/>
      <c r="I25" s="78">
        <f t="shared" si="2"/>
        <v>0</v>
      </c>
      <c r="J25" s="79">
        <v>0</v>
      </c>
      <c r="K25" s="80">
        <v>1</v>
      </c>
      <c r="L25" s="78">
        <v>8</v>
      </c>
      <c r="M25" s="79">
        <v>5</v>
      </c>
      <c r="N25" s="135">
        <v>5</v>
      </c>
      <c r="O25" s="35">
        <f t="shared" si="0"/>
        <v>0</v>
      </c>
      <c r="P25" s="33">
        <v>0</v>
      </c>
      <c r="Q25" s="34">
        <v>0.16666666666666666</v>
      </c>
      <c r="R25" s="136">
        <v>0.0175054704595186</v>
      </c>
      <c r="S25" s="137">
        <v>0.011135857461024499</v>
      </c>
      <c r="T25" s="138">
        <v>0.01059322033898305</v>
      </c>
      <c r="V25" s="369"/>
      <c r="W25" s="134" t="s">
        <v>20</v>
      </c>
      <c r="X25" s="78"/>
      <c r="Y25" s="79"/>
      <c r="Z25" s="79"/>
      <c r="AA25" s="79"/>
      <c r="AB25" s="79"/>
      <c r="AC25" s="80"/>
      <c r="AD25" s="78">
        <f t="shared" si="3"/>
        <v>0</v>
      </c>
      <c r="AE25" s="79">
        <v>0</v>
      </c>
      <c r="AF25" s="80">
        <v>1</v>
      </c>
      <c r="AG25" s="78">
        <v>8</v>
      </c>
      <c r="AH25" s="79">
        <v>9</v>
      </c>
      <c r="AI25" s="135">
        <v>5</v>
      </c>
      <c r="AJ25" s="35">
        <f t="shared" si="1"/>
        <v>0</v>
      </c>
      <c r="AK25" s="33">
        <v>0</v>
      </c>
      <c r="AL25" s="34">
        <v>0.16666666666666666</v>
      </c>
      <c r="AM25" s="136">
        <v>0.0262582056892779</v>
      </c>
      <c r="AN25" s="137">
        <v>0.0200445434298441</v>
      </c>
      <c r="AO25" s="138">
        <v>0.01059322033898305</v>
      </c>
    </row>
    <row r="26" spans="1:41" s="150" customFormat="1" ht="13.5" customHeight="1">
      <c r="A26" s="370"/>
      <c r="B26" s="139" t="s">
        <v>21</v>
      </c>
      <c r="C26" s="81"/>
      <c r="D26" s="82"/>
      <c r="E26" s="82"/>
      <c r="F26" s="82"/>
      <c r="G26" s="82"/>
      <c r="H26" s="83"/>
      <c r="I26" s="81">
        <f t="shared" si="2"/>
        <v>0</v>
      </c>
      <c r="J26" s="82">
        <v>1</v>
      </c>
      <c r="K26" s="83">
        <v>0</v>
      </c>
      <c r="L26" s="81">
        <v>6</v>
      </c>
      <c r="M26" s="82">
        <v>7</v>
      </c>
      <c r="N26" s="140">
        <v>1</v>
      </c>
      <c r="O26" s="49">
        <f t="shared" si="0"/>
        <v>0</v>
      </c>
      <c r="P26" s="47">
        <v>0.16666666666666666</v>
      </c>
      <c r="Q26" s="48">
        <v>0</v>
      </c>
      <c r="R26" s="141">
        <v>0.013071895424836602</v>
      </c>
      <c r="S26" s="142">
        <v>0.015521064301552107</v>
      </c>
      <c r="T26" s="143">
        <v>0.00211864406779661</v>
      </c>
      <c r="V26" s="370"/>
      <c r="W26" s="139" t="s">
        <v>21</v>
      </c>
      <c r="X26" s="81"/>
      <c r="Y26" s="82"/>
      <c r="Z26" s="82"/>
      <c r="AA26" s="82"/>
      <c r="AB26" s="82"/>
      <c r="AC26" s="83"/>
      <c r="AD26" s="81">
        <f t="shared" si="3"/>
        <v>0</v>
      </c>
      <c r="AE26" s="82">
        <v>4</v>
      </c>
      <c r="AF26" s="83">
        <v>0</v>
      </c>
      <c r="AG26" s="81">
        <v>28</v>
      </c>
      <c r="AH26" s="82">
        <v>30</v>
      </c>
      <c r="AI26" s="140">
        <v>15</v>
      </c>
      <c r="AJ26" s="49">
        <f t="shared" si="1"/>
        <v>0</v>
      </c>
      <c r="AK26" s="47">
        <v>0.6666666666666666</v>
      </c>
      <c r="AL26" s="48">
        <v>0</v>
      </c>
      <c r="AM26" s="141">
        <v>0.030501089324618737</v>
      </c>
      <c r="AN26" s="142">
        <v>0.06651884700665188</v>
      </c>
      <c r="AO26" s="143">
        <v>0.03177966101694915</v>
      </c>
    </row>
    <row r="27" spans="1:41" s="150" customFormat="1" ht="13.5" customHeight="1">
      <c r="A27" s="369">
        <v>6</v>
      </c>
      <c r="B27" s="134" t="s">
        <v>22</v>
      </c>
      <c r="C27" s="78"/>
      <c r="D27" s="79"/>
      <c r="E27" s="79"/>
      <c r="F27" s="79"/>
      <c r="G27" s="79"/>
      <c r="H27" s="80"/>
      <c r="I27" s="78">
        <f t="shared" si="2"/>
        <v>0</v>
      </c>
      <c r="J27" s="79">
        <v>0</v>
      </c>
      <c r="K27" s="80">
        <v>0</v>
      </c>
      <c r="L27" s="78">
        <v>4</v>
      </c>
      <c r="M27" s="79">
        <v>8</v>
      </c>
      <c r="N27" s="135">
        <v>7</v>
      </c>
      <c r="O27" s="35">
        <f t="shared" si="0"/>
        <v>0</v>
      </c>
      <c r="P27" s="33">
        <v>0</v>
      </c>
      <c r="Q27" s="34">
        <v>0</v>
      </c>
      <c r="R27" s="136">
        <v>0.008676789587852495</v>
      </c>
      <c r="S27" s="137">
        <v>0.017699115044247787</v>
      </c>
      <c r="T27" s="138">
        <v>0.014830508474576272</v>
      </c>
      <c r="V27" s="369">
        <v>6</v>
      </c>
      <c r="W27" s="134" t="s">
        <v>22</v>
      </c>
      <c r="X27" s="78"/>
      <c r="Y27" s="79"/>
      <c r="Z27" s="79"/>
      <c r="AA27" s="79"/>
      <c r="AB27" s="79"/>
      <c r="AC27" s="80"/>
      <c r="AD27" s="78">
        <f t="shared" si="3"/>
        <v>0</v>
      </c>
      <c r="AE27" s="79">
        <v>2</v>
      </c>
      <c r="AF27" s="80">
        <v>1</v>
      </c>
      <c r="AG27" s="78">
        <v>26</v>
      </c>
      <c r="AH27" s="79">
        <v>27</v>
      </c>
      <c r="AI27" s="135">
        <v>30</v>
      </c>
      <c r="AJ27" s="35">
        <f t="shared" si="1"/>
        <v>0</v>
      </c>
      <c r="AK27" s="33">
        <v>0.3333333333333333</v>
      </c>
      <c r="AL27" s="34">
        <v>0.16666666666666666</v>
      </c>
      <c r="AM27" s="136">
        <v>0.05422993492407809</v>
      </c>
      <c r="AN27" s="137">
        <v>0.059734513274336286</v>
      </c>
      <c r="AO27" s="138">
        <v>0.0635593220338983</v>
      </c>
    </row>
    <row r="28" spans="1:41" s="150" customFormat="1" ht="13.5" customHeight="1">
      <c r="A28" s="369"/>
      <c r="B28" s="134" t="s">
        <v>23</v>
      </c>
      <c r="C28" s="78"/>
      <c r="D28" s="79"/>
      <c r="E28" s="79"/>
      <c r="F28" s="79"/>
      <c r="G28" s="79"/>
      <c r="H28" s="80"/>
      <c r="I28" s="78">
        <f t="shared" si="2"/>
        <v>0</v>
      </c>
      <c r="J28" s="79">
        <v>0</v>
      </c>
      <c r="K28" s="80">
        <v>0</v>
      </c>
      <c r="L28" s="78">
        <v>4</v>
      </c>
      <c r="M28" s="79">
        <v>8</v>
      </c>
      <c r="N28" s="135">
        <v>8</v>
      </c>
      <c r="O28" s="35">
        <f t="shared" si="0"/>
        <v>0</v>
      </c>
      <c r="P28" s="33">
        <v>0</v>
      </c>
      <c r="Q28" s="34">
        <v>0</v>
      </c>
      <c r="R28" s="136">
        <v>0.008620689655172414</v>
      </c>
      <c r="S28" s="137">
        <v>0.017660044150110375</v>
      </c>
      <c r="T28" s="138">
        <v>0.01694915254237288</v>
      </c>
      <c r="V28" s="369"/>
      <c r="W28" s="134" t="s">
        <v>23</v>
      </c>
      <c r="X28" s="78"/>
      <c r="Y28" s="79"/>
      <c r="Z28" s="79"/>
      <c r="AA28" s="79"/>
      <c r="AB28" s="79"/>
      <c r="AC28" s="80"/>
      <c r="AD28" s="78">
        <f t="shared" si="3"/>
        <v>0</v>
      </c>
      <c r="AE28" s="79">
        <v>1</v>
      </c>
      <c r="AF28" s="80">
        <v>1</v>
      </c>
      <c r="AG28" s="78">
        <v>21</v>
      </c>
      <c r="AH28" s="79">
        <v>22</v>
      </c>
      <c r="AI28" s="135">
        <v>17</v>
      </c>
      <c r="AJ28" s="35">
        <f t="shared" si="1"/>
        <v>0</v>
      </c>
      <c r="AK28" s="33">
        <v>0.16666666666666666</v>
      </c>
      <c r="AL28" s="34">
        <v>0.16666666666666666</v>
      </c>
      <c r="AM28" s="136">
        <v>0.01939655172413793</v>
      </c>
      <c r="AN28" s="137">
        <v>0.04856512141280353</v>
      </c>
      <c r="AO28" s="138">
        <v>0.036016949152542374</v>
      </c>
    </row>
    <row r="29" spans="1:41" s="150" customFormat="1" ht="13.5" customHeight="1">
      <c r="A29" s="369"/>
      <c r="B29" s="134" t="s">
        <v>24</v>
      </c>
      <c r="C29" s="78"/>
      <c r="D29" s="79"/>
      <c r="E29" s="79"/>
      <c r="F29" s="79"/>
      <c r="G29" s="79"/>
      <c r="H29" s="80"/>
      <c r="I29" s="78">
        <f t="shared" si="2"/>
        <v>0</v>
      </c>
      <c r="J29" s="79">
        <v>1</v>
      </c>
      <c r="K29" s="80">
        <v>0</v>
      </c>
      <c r="L29" s="78">
        <v>4</v>
      </c>
      <c r="M29" s="79">
        <v>11</v>
      </c>
      <c r="N29" s="135">
        <v>3</v>
      </c>
      <c r="O29" s="35">
        <f t="shared" si="0"/>
        <v>0</v>
      </c>
      <c r="P29" s="33">
        <v>0.16666666666666666</v>
      </c>
      <c r="Q29" s="34">
        <v>0</v>
      </c>
      <c r="R29" s="136">
        <v>0.008620689655172414</v>
      </c>
      <c r="S29" s="137">
        <v>0.024498886414253896</v>
      </c>
      <c r="T29" s="138">
        <v>0.006355932203389831</v>
      </c>
      <c r="V29" s="369"/>
      <c r="W29" s="134" t="s">
        <v>24</v>
      </c>
      <c r="X29" s="78"/>
      <c r="Y29" s="79"/>
      <c r="Z29" s="79"/>
      <c r="AA29" s="79"/>
      <c r="AB29" s="79"/>
      <c r="AC29" s="80"/>
      <c r="AD29" s="78">
        <f t="shared" si="3"/>
        <v>0</v>
      </c>
      <c r="AE29" s="79">
        <v>0</v>
      </c>
      <c r="AF29" s="80">
        <v>0</v>
      </c>
      <c r="AG29" s="78">
        <v>39</v>
      </c>
      <c r="AH29" s="79">
        <v>41</v>
      </c>
      <c r="AI29" s="135">
        <v>10</v>
      </c>
      <c r="AJ29" s="35">
        <f t="shared" si="1"/>
        <v>0</v>
      </c>
      <c r="AK29" s="33">
        <v>0</v>
      </c>
      <c r="AL29" s="34">
        <v>0</v>
      </c>
      <c r="AM29" s="136">
        <v>0.028017241379310345</v>
      </c>
      <c r="AN29" s="137">
        <v>0.09131403118040089</v>
      </c>
      <c r="AO29" s="138">
        <v>0.0211864406779661</v>
      </c>
    </row>
    <row r="30" spans="1:41" s="150" customFormat="1" ht="13.5" customHeight="1">
      <c r="A30" s="370"/>
      <c r="B30" s="139" t="s">
        <v>25</v>
      </c>
      <c r="C30" s="81"/>
      <c r="D30" s="82"/>
      <c r="E30" s="82"/>
      <c r="F30" s="82"/>
      <c r="G30" s="82"/>
      <c r="H30" s="83"/>
      <c r="I30" s="81">
        <f t="shared" si="2"/>
        <v>0</v>
      </c>
      <c r="J30" s="82">
        <v>0</v>
      </c>
      <c r="K30" s="83">
        <v>0</v>
      </c>
      <c r="L30" s="81">
        <v>11</v>
      </c>
      <c r="M30" s="82">
        <v>8</v>
      </c>
      <c r="N30" s="140">
        <v>8</v>
      </c>
      <c r="O30" s="49">
        <f t="shared" si="0"/>
        <v>0</v>
      </c>
      <c r="P30" s="47">
        <v>0</v>
      </c>
      <c r="Q30" s="48">
        <v>0</v>
      </c>
      <c r="R30" s="141">
        <v>0.023605150214592276</v>
      </c>
      <c r="S30" s="142">
        <v>0.017660044150110375</v>
      </c>
      <c r="T30" s="143">
        <v>0.01694915254237288</v>
      </c>
      <c r="V30" s="370"/>
      <c r="W30" s="139" t="s">
        <v>25</v>
      </c>
      <c r="X30" s="81"/>
      <c r="Y30" s="82"/>
      <c r="Z30" s="82"/>
      <c r="AA30" s="82"/>
      <c r="AB30" s="82"/>
      <c r="AC30" s="83"/>
      <c r="AD30" s="81">
        <f t="shared" si="3"/>
        <v>0</v>
      </c>
      <c r="AE30" s="82">
        <v>0</v>
      </c>
      <c r="AF30" s="83">
        <v>0</v>
      </c>
      <c r="AG30" s="81">
        <v>36</v>
      </c>
      <c r="AH30" s="82">
        <v>38</v>
      </c>
      <c r="AI30" s="140">
        <v>24</v>
      </c>
      <c r="AJ30" s="49">
        <f t="shared" si="1"/>
        <v>0</v>
      </c>
      <c r="AK30" s="47">
        <v>0</v>
      </c>
      <c r="AL30" s="48">
        <v>0</v>
      </c>
      <c r="AM30" s="141">
        <v>0.034334763948497854</v>
      </c>
      <c r="AN30" s="142">
        <v>0.08388520971302428</v>
      </c>
      <c r="AO30" s="143">
        <v>0.05084745762711865</v>
      </c>
    </row>
    <row r="31" spans="1:41" s="150" customFormat="1" ht="13.5" customHeight="1">
      <c r="A31" s="368">
        <v>7</v>
      </c>
      <c r="B31" s="144" t="s">
        <v>26</v>
      </c>
      <c r="C31" s="85"/>
      <c r="D31" s="86"/>
      <c r="E31" s="86"/>
      <c r="F31" s="86"/>
      <c r="G31" s="86"/>
      <c r="H31" s="87"/>
      <c r="I31" s="85">
        <f t="shared" si="2"/>
        <v>0</v>
      </c>
      <c r="J31" s="86">
        <v>0</v>
      </c>
      <c r="K31" s="87">
        <v>0</v>
      </c>
      <c r="L31" s="85">
        <v>9</v>
      </c>
      <c r="M31" s="86">
        <v>4</v>
      </c>
      <c r="N31" s="146">
        <v>4</v>
      </c>
      <c r="O31" s="91">
        <f t="shared" si="0"/>
        <v>0</v>
      </c>
      <c r="P31" s="89">
        <v>0</v>
      </c>
      <c r="Q31" s="90">
        <v>0</v>
      </c>
      <c r="R31" s="147">
        <v>0.01935483870967742</v>
      </c>
      <c r="S31" s="148">
        <v>0.008888888888888889</v>
      </c>
      <c r="T31" s="149">
        <v>0.008438818565400843</v>
      </c>
      <c r="V31" s="368">
        <v>7</v>
      </c>
      <c r="W31" s="144" t="s">
        <v>26</v>
      </c>
      <c r="X31" s="85"/>
      <c r="Y31" s="86"/>
      <c r="Z31" s="86"/>
      <c r="AA31" s="86"/>
      <c r="AB31" s="86"/>
      <c r="AC31" s="87"/>
      <c r="AD31" s="85">
        <f t="shared" si="3"/>
        <v>0</v>
      </c>
      <c r="AE31" s="86">
        <v>0</v>
      </c>
      <c r="AF31" s="87">
        <v>0</v>
      </c>
      <c r="AG31" s="85">
        <v>35</v>
      </c>
      <c r="AH31" s="86">
        <v>36</v>
      </c>
      <c r="AI31" s="146">
        <v>13</v>
      </c>
      <c r="AJ31" s="91">
        <f t="shared" si="1"/>
        <v>0</v>
      </c>
      <c r="AK31" s="89">
        <v>0</v>
      </c>
      <c r="AL31" s="90">
        <v>0</v>
      </c>
      <c r="AM31" s="147">
        <v>0.025806451612903226</v>
      </c>
      <c r="AN31" s="148">
        <v>0.08</v>
      </c>
      <c r="AO31" s="149">
        <v>0.027426160337552744</v>
      </c>
    </row>
    <row r="32" spans="1:41" s="150" customFormat="1" ht="13.5" customHeight="1">
      <c r="A32" s="369"/>
      <c r="B32" s="134" t="s">
        <v>27</v>
      </c>
      <c r="C32" s="78"/>
      <c r="D32" s="79"/>
      <c r="E32" s="79"/>
      <c r="F32" s="79"/>
      <c r="G32" s="79"/>
      <c r="H32" s="80"/>
      <c r="I32" s="78">
        <f t="shared" si="2"/>
        <v>0</v>
      </c>
      <c r="J32" s="79">
        <v>1</v>
      </c>
      <c r="K32" s="80">
        <v>0</v>
      </c>
      <c r="L32" s="78">
        <v>6</v>
      </c>
      <c r="M32" s="79">
        <v>6</v>
      </c>
      <c r="N32" s="135">
        <v>3</v>
      </c>
      <c r="O32" s="35">
        <f t="shared" si="0"/>
        <v>0</v>
      </c>
      <c r="P32" s="33">
        <v>0.16666666666666666</v>
      </c>
      <c r="Q32" s="34">
        <v>0</v>
      </c>
      <c r="R32" s="136">
        <v>0.012987012987012988</v>
      </c>
      <c r="S32" s="137">
        <v>0.01327433628318584</v>
      </c>
      <c r="T32" s="138">
        <v>0.006355932203389831</v>
      </c>
      <c r="V32" s="369"/>
      <c r="W32" s="134" t="s">
        <v>27</v>
      </c>
      <c r="X32" s="78"/>
      <c r="Y32" s="79"/>
      <c r="Z32" s="79"/>
      <c r="AA32" s="79"/>
      <c r="AB32" s="79"/>
      <c r="AC32" s="80"/>
      <c r="AD32" s="78">
        <f t="shared" si="3"/>
        <v>0</v>
      </c>
      <c r="AE32" s="79">
        <v>0</v>
      </c>
      <c r="AF32" s="80">
        <v>0</v>
      </c>
      <c r="AG32" s="78">
        <v>49</v>
      </c>
      <c r="AH32" s="79">
        <v>50</v>
      </c>
      <c r="AI32" s="135">
        <v>42</v>
      </c>
      <c r="AJ32" s="35">
        <f t="shared" si="1"/>
        <v>0</v>
      </c>
      <c r="AK32" s="33">
        <v>0</v>
      </c>
      <c r="AL32" s="34">
        <v>0</v>
      </c>
      <c r="AM32" s="136">
        <v>0.03896103896103896</v>
      </c>
      <c r="AN32" s="137">
        <v>0.11061946902654868</v>
      </c>
      <c r="AO32" s="138">
        <v>0.08898305084745763</v>
      </c>
    </row>
    <row r="33" spans="1:41" s="150" customFormat="1" ht="13.5" customHeight="1">
      <c r="A33" s="369"/>
      <c r="B33" s="134" t="s">
        <v>28</v>
      </c>
      <c r="C33" s="78"/>
      <c r="D33" s="79"/>
      <c r="E33" s="79"/>
      <c r="F33" s="79"/>
      <c r="G33" s="79"/>
      <c r="H33" s="80"/>
      <c r="I33" s="78">
        <f t="shared" si="2"/>
        <v>0</v>
      </c>
      <c r="J33" s="79">
        <v>0</v>
      </c>
      <c r="K33" s="80">
        <v>0</v>
      </c>
      <c r="L33" s="78">
        <v>6</v>
      </c>
      <c r="M33" s="79">
        <v>10</v>
      </c>
      <c r="N33" s="135">
        <v>8</v>
      </c>
      <c r="O33" s="35">
        <f t="shared" si="0"/>
        <v>0</v>
      </c>
      <c r="P33" s="33">
        <v>0</v>
      </c>
      <c r="Q33" s="34">
        <v>0</v>
      </c>
      <c r="R33" s="136">
        <v>0.012875536480686695</v>
      </c>
      <c r="S33" s="137">
        <v>0.022123893805309734</v>
      </c>
      <c r="T33" s="138">
        <v>0.01694915254237288</v>
      </c>
      <c r="V33" s="369"/>
      <c r="W33" s="134" t="s">
        <v>28</v>
      </c>
      <c r="X33" s="78"/>
      <c r="Y33" s="79"/>
      <c r="Z33" s="79"/>
      <c r="AA33" s="79"/>
      <c r="AB33" s="79"/>
      <c r="AC33" s="80"/>
      <c r="AD33" s="78">
        <f t="shared" si="3"/>
        <v>0</v>
      </c>
      <c r="AE33" s="79">
        <v>0</v>
      </c>
      <c r="AF33" s="80">
        <v>2</v>
      </c>
      <c r="AG33" s="78">
        <v>43</v>
      </c>
      <c r="AH33" s="79">
        <v>47</v>
      </c>
      <c r="AI33" s="135">
        <v>28</v>
      </c>
      <c r="AJ33" s="35">
        <f t="shared" si="1"/>
        <v>0</v>
      </c>
      <c r="AK33" s="33">
        <v>0</v>
      </c>
      <c r="AL33" s="34">
        <v>0.3333333333333333</v>
      </c>
      <c r="AM33" s="136">
        <v>0.045064377682403435</v>
      </c>
      <c r="AN33" s="137">
        <v>0.10398230088495575</v>
      </c>
      <c r="AO33" s="138">
        <v>0.059322033898305086</v>
      </c>
    </row>
    <row r="34" spans="1:41" s="150" customFormat="1" ht="13.5" customHeight="1">
      <c r="A34" s="370"/>
      <c r="B34" s="139" t="s">
        <v>29</v>
      </c>
      <c r="C34" s="81"/>
      <c r="D34" s="82"/>
      <c r="E34" s="82"/>
      <c r="F34" s="82"/>
      <c r="G34" s="82"/>
      <c r="H34" s="83"/>
      <c r="I34" s="81">
        <f t="shared" si="2"/>
        <v>0</v>
      </c>
      <c r="J34" s="82">
        <v>0</v>
      </c>
      <c r="K34" s="83">
        <v>0</v>
      </c>
      <c r="L34" s="81">
        <v>6</v>
      </c>
      <c r="M34" s="82">
        <v>8</v>
      </c>
      <c r="N34" s="140">
        <v>4</v>
      </c>
      <c r="O34" s="49">
        <f t="shared" si="0"/>
        <v>0</v>
      </c>
      <c r="P34" s="47">
        <v>0</v>
      </c>
      <c r="Q34" s="48">
        <v>0</v>
      </c>
      <c r="R34" s="141">
        <v>0.012903225806451613</v>
      </c>
      <c r="S34" s="142">
        <v>0.017738359201773836</v>
      </c>
      <c r="T34" s="143">
        <v>0.00847457627118644</v>
      </c>
      <c r="V34" s="370"/>
      <c r="W34" s="139" t="s">
        <v>29</v>
      </c>
      <c r="X34" s="81"/>
      <c r="Y34" s="82"/>
      <c r="Z34" s="82"/>
      <c r="AA34" s="82"/>
      <c r="AB34" s="82"/>
      <c r="AC34" s="83"/>
      <c r="AD34" s="81">
        <f t="shared" si="3"/>
        <v>0</v>
      </c>
      <c r="AE34" s="82">
        <v>1</v>
      </c>
      <c r="AF34" s="83">
        <v>2</v>
      </c>
      <c r="AG34" s="81">
        <v>72</v>
      </c>
      <c r="AH34" s="82">
        <v>83</v>
      </c>
      <c r="AI34" s="140">
        <v>34</v>
      </c>
      <c r="AJ34" s="49">
        <f t="shared" si="1"/>
        <v>0</v>
      </c>
      <c r="AK34" s="47">
        <v>0.16666666666666666</v>
      </c>
      <c r="AL34" s="48">
        <v>0.3333333333333333</v>
      </c>
      <c r="AM34" s="141">
        <v>0.06236559139784946</v>
      </c>
      <c r="AN34" s="142">
        <v>0.18403547671840353</v>
      </c>
      <c r="AO34" s="143">
        <v>0.07203389830508475</v>
      </c>
    </row>
    <row r="35" spans="1:41" s="150" customFormat="1" ht="13.5" customHeight="1">
      <c r="A35" s="368">
        <v>8</v>
      </c>
      <c r="B35" s="144" t="s">
        <v>30</v>
      </c>
      <c r="C35" s="85"/>
      <c r="D35" s="86"/>
      <c r="E35" s="86"/>
      <c r="F35" s="86"/>
      <c r="G35" s="86"/>
      <c r="H35" s="87"/>
      <c r="I35" s="85">
        <f t="shared" si="2"/>
        <v>0</v>
      </c>
      <c r="J35" s="86">
        <v>0</v>
      </c>
      <c r="K35" s="87">
        <v>0</v>
      </c>
      <c r="L35" s="85">
        <v>7</v>
      </c>
      <c r="M35" s="86">
        <v>9</v>
      </c>
      <c r="N35" s="146">
        <v>7</v>
      </c>
      <c r="O35" s="91">
        <f t="shared" si="0"/>
        <v>0</v>
      </c>
      <c r="P35" s="89">
        <v>0</v>
      </c>
      <c r="Q35" s="90">
        <v>0</v>
      </c>
      <c r="R35" s="147">
        <v>0.015217391304347827</v>
      </c>
      <c r="S35" s="148">
        <v>0.01991150442477876</v>
      </c>
      <c r="T35" s="149">
        <v>0.014830508474576272</v>
      </c>
      <c r="V35" s="368">
        <v>8</v>
      </c>
      <c r="W35" s="144" t="s">
        <v>30</v>
      </c>
      <c r="X35" s="85"/>
      <c r="Y35" s="86"/>
      <c r="Z35" s="86"/>
      <c r="AA35" s="86"/>
      <c r="AB35" s="86"/>
      <c r="AC35" s="87"/>
      <c r="AD35" s="85">
        <f t="shared" si="3"/>
        <v>0</v>
      </c>
      <c r="AE35" s="86">
        <v>0</v>
      </c>
      <c r="AF35" s="87">
        <v>0</v>
      </c>
      <c r="AG35" s="85">
        <v>70</v>
      </c>
      <c r="AH35" s="86">
        <v>69</v>
      </c>
      <c r="AI35" s="146">
        <v>28</v>
      </c>
      <c r="AJ35" s="91">
        <f t="shared" si="1"/>
        <v>0</v>
      </c>
      <c r="AK35" s="89">
        <v>0</v>
      </c>
      <c r="AL35" s="90">
        <v>0</v>
      </c>
      <c r="AM35" s="147">
        <v>0.041304347826086954</v>
      </c>
      <c r="AN35" s="148">
        <v>0.15265486725663716</v>
      </c>
      <c r="AO35" s="149">
        <v>0.059322033898305086</v>
      </c>
    </row>
    <row r="36" spans="1:41" s="150" customFormat="1" ht="13.5" customHeight="1">
      <c r="A36" s="369">
        <v>8</v>
      </c>
      <c r="B36" s="134" t="s">
        <v>31</v>
      </c>
      <c r="C36" s="78"/>
      <c r="D36" s="79"/>
      <c r="E36" s="79"/>
      <c r="F36" s="79"/>
      <c r="G36" s="79"/>
      <c r="H36" s="80"/>
      <c r="I36" s="78">
        <f t="shared" si="2"/>
        <v>0</v>
      </c>
      <c r="J36" s="79">
        <v>0</v>
      </c>
      <c r="K36" s="80">
        <v>0</v>
      </c>
      <c r="L36" s="78">
        <v>7</v>
      </c>
      <c r="M36" s="79">
        <v>9</v>
      </c>
      <c r="N36" s="135">
        <v>7</v>
      </c>
      <c r="O36" s="35">
        <f t="shared" si="0"/>
        <v>0</v>
      </c>
      <c r="P36" s="33">
        <v>0</v>
      </c>
      <c r="Q36" s="34">
        <v>0</v>
      </c>
      <c r="R36" s="136">
        <v>0.015317286652078774</v>
      </c>
      <c r="S36" s="137">
        <v>0.019955654101995565</v>
      </c>
      <c r="T36" s="138">
        <v>0.014830508474576272</v>
      </c>
      <c r="V36" s="369">
        <v>8</v>
      </c>
      <c r="W36" s="134" t="s">
        <v>31</v>
      </c>
      <c r="X36" s="78"/>
      <c r="Y36" s="79"/>
      <c r="Z36" s="79"/>
      <c r="AA36" s="79"/>
      <c r="AB36" s="79"/>
      <c r="AC36" s="80"/>
      <c r="AD36" s="78">
        <f t="shared" si="3"/>
        <v>0</v>
      </c>
      <c r="AE36" s="79">
        <v>0</v>
      </c>
      <c r="AF36" s="80">
        <v>0</v>
      </c>
      <c r="AG36" s="78">
        <v>50</v>
      </c>
      <c r="AH36" s="79">
        <v>52</v>
      </c>
      <c r="AI36" s="135">
        <v>31</v>
      </c>
      <c r="AJ36" s="35">
        <f t="shared" si="1"/>
        <v>0</v>
      </c>
      <c r="AK36" s="33">
        <v>0</v>
      </c>
      <c r="AL36" s="34">
        <v>0</v>
      </c>
      <c r="AM36" s="136">
        <v>0.0525164113785558</v>
      </c>
      <c r="AN36" s="137">
        <v>0.11529933481152993</v>
      </c>
      <c r="AO36" s="138">
        <v>0.06567796610169492</v>
      </c>
    </row>
    <row r="37" spans="1:41" s="150" customFormat="1" ht="13.5" customHeight="1">
      <c r="A37" s="369"/>
      <c r="B37" s="134" t="s">
        <v>32</v>
      </c>
      <c r="C37" s="78"/>
      <c r="D37" s="79"/>
      <c r="E37" s="79"/>
      <c r="F37" s="79"/>
      <c r="G37" s="79"/>
      <c r="H37" s="80"/>
      <c r="I37" s="78">
        <f t="shared" si="2"/>
        <v>0</v>
      </c>
      <c r="J37" s="79">
        <v>0</v>
      </c>
      <c r="K37" s="80">
        <v>0</v>
      </c>
      <c r="L37" s="78">
        <v>5</v>
      </c>
      <c r="M37" s="79">
        <v>6</v>
      </c>
      <c r="N37" s="135">
        <v>5</v>
      </c>
      <c r="O37" s="35">
        <f aca="true" t="shared" si="4" ref="O37:O57">I37/6</f>
        <v>0</v>
      </c>
      <c r="P37" s="33">
        <v>0</v>
      </c>
      <c r="Q37" s="34">
        <v>0</v>
      </c>
      <c r="R37" s="136">
        <v>0.010822510822510822</v>
      </c>
      <c r="S37" s="137">
        <v>0.013245033112582781</v>
      </c>
      <c r="T37" s="138">
        <v>0.01059322033898305</v>
      </c>
      <c r="V37" s="369"/>
      <c r="W37" s="134" t="s">
        <v>32</v>
      </c>
      <c r="X37" s="78"/>
      <c r="Y37" s="79"/>
      <c r="Z37" s="79"/>
      <c r="AA37" s="79"/>
      <c r="AB37" s="79"/>
      <c r="AC37" s="80"/>
      <c r="AD37" s="78">
        <f t="shared" si="3"/>
        <v>0</v>
      </c>
      <c r="AE37" s="79">
        <v>0</v>
      </c>
      <c r="AF37" s="80">
        <v>0</v>
      </c>
      <c r="AG37" s="78">
        <v>36</v>
      </c>
      <c r="AH37" s="79">
        <v>37</v>
      </c>
      <c r="AI37" s="135">
        <v>26</v>
      </c>
      <c r="AJ37" s="35">
        <f aca="true" t="shared" si="5" ref="AJ37:AJ57">AD37/6</f>
        <v>0</v>
      </c>
      <c r="AK37" s="33">
        <v>0</v>
      </c>
      <c r="AL37" s="34">
        <v>0</v>
      </c>
      <c r="AM37" s="136">
        <v>0.06277056277056277</v>
      </c>
      <c r="AN37" s="137">
        <v>0.08167770419426049</v>
      </c>
      <c r="AO37" s="138">
        <v>0.05508474576271186</v>
      </c>
    </row>
    <row r="38" spans="1:41" s="150" customFormat="1" ht="13.5" customHeight="1">
      <c r="A38" s="369"/>
      <c r="B38" s="134" t="s">
        <v>33</v>
      </c>
      <c r="C38" s="78"/>
      <c r="D38" s="79"/>
      <c r="E38" s="79"/>
      <c r="F38" s="79"/>
      <c r="G38" s="79"/>
      <c r="H38" s="80"/>
      <c r="I38" s="78">
        <f t="shared" si="2"/>
        <v>0</v>
      </c>
      <c r="J38" s="79">
        <v>0</v>
      </c>
      <c r="K38" s="80">
        <v>0</v>
      </c>
      <c r="L38" s="78">
        <v>6</v>
      </c>
      <c r="M38" s="79">
        <v>12</v>
      </c>
      <c r="N38" s="135">
        <v>2</v>
      </c>
      <c r="O38" s="35">
        <f t="shared" si="4"/>
        <v>0</v>
      </c>
      <c r="P38" s="33">
        <v>0</v>
      </c>
      <c r="Q38" s="34">
        <v>0</v>
      </c>
      <c r="R38" s="136">
        <v>0.012958963282937365</v>
      </c>
      <c r="S38" s="137">
        <v>0.02654867256637168</v>
      </c>
      <c r="T38" s="138">
        <v>0.00423728813559322</v>
      </c>
      <c r="V38" s="369"/>
      <c r="W38" s="134" t="s">
        <v>33</v>
      </c>
      <c r="X38" s="78"/>
      <c r="Y38" s="79"/>
      <c r="Z38" s="79"/>
      <c r="AA38" s="79"/>
      <c r="AB38" s="79"/>
      <c r="AC38" s="80"/>
      <c r="AD38" s="78">
        <f t="shared" si="3"/>
        <v>0</v>
      </c>
      <c r="AE38" s="79">
        <v>0</v>
      </c>
      <c r="AF38" s="80">
        <v>1</v>
      </c>
      <c r="AG38" s="78">
        <v>33</v>
      </c>
      <c r="AH38" s="79">
        <v>34</v>
      </c>
      <c r="AI38" s="135">
        <v>25</v>
      </c>
      <c r="AJ38" s="35">
        <f t="shared" si="5"/>
        <v>0</v>
      </c>
      <c r="AK38" s="33">
        <v>0</v>
      </c>
      <c r="AL38" s="34">
        <v>0.16666666666666666</v>
      </c>
      <c r="AM38" s="136">
        <v>0.06263498920086392</v>
      </c>
      <c r="AN38" s="137">
        <v>0.0752212389380531</v>
      </c>
      <c r="AO38" s="138">
        <v>0.05296610169491525</v>
      </c>
    </row>
    <row r="39" spans="1:41" s="150" customFormat="1" ht="13.5" customHeight="1">
      <c r="A39" s="370"/>
      <c r="B39" s="139" t="s">
        <v>34</v>
      </c>
      <c r="C39" s="81"/>
      <c r="D39" s="82"/>
      <c r="E39" s="82"/>
      <c r="F39" s="82"/>
      <c r="G39" s="82"/>
      <c r="H39" s="83"/>
      <c r="I39" s="81">
        <f t="shared" si="2"/>
        <v>0</v>
      </c>
      <c r="J39" s="82">
        <v>0</v>
      </c>
      <c r="K39" s="83">
        <v>0</v>
      </c>
      <c r="L39" s="81">
        <v>10</v>
      </c>
      <c r="M39" s="82">
        <v>4</v>
      </c>
      <c r="N39" s="140">
        <v>9</v>
      </c>
      <c r="O39" s="49">
        <f t="shared" si="4"/>
        <v>0</v>
      </c>
      <c r="P39" s="47">
        <v>0</v>
      </c>
      <c r="Q39" s="48">
        <v>0</v>
      </c>
      <c r="R39" s="141">
        <v>0.021645021645021644</v>
      </c>
      <c r="S39" s="142">
        <v>0.008849557522123894</v>
      </c>
      <c r="T39" s="143">
        <v>0.019067796610169493</v>
      </c>
      <c r="V39" s="370"/>
      <c r="W39" s="139" t="s">
        <v>34</v>
      </c>
      <c r="X39" s="81"/>
      <c r="Y39" s="82"/>
      <c r="Z39" s="82"/>
      <c r="AA39" s="82"/>
      <c r="AB39" s="82"/>
      <c r="AC39" s="83"/>
      <c r="AD39" s="81">
        <f t="shared" si="3"/>
        <v>0</v>
      </c>
      <c r="AE39" s="82">
        <v>0</v>
      </c>
      <c r="AF39" s="83">
        <v>0</v>
      </c>
      <c r="AG39" s="81">
        <v>35</v>
      </c>
      <c r="AH39" s="82">
        <v>36</v>
      </c>
      <c r="AI39" s="140">
        <v>30</v>
      </c>
      <c r="AJ39" s="49">
        <f t="shared" si="5"/>
        <v>0</v>
      </c>
      <c r="AK39" s="47">
        <v>0</v>
      </c>
      <c r="AL39" s="48">
        <v>0</v>
      </c>
      <c r="AM39" s="141">
        <v>0.03896103896103896</v>
      </c>
      <c r="AN39" s="142">
        <v>0.07964601769911504</v>
      </c>
      <c r="AO39" s="143">
        <v>0.0635593220338983</v>
      </c>
    </row>
    <row r="40" spans="1:41" s="150" customFormat="1" ht="13.5" customHeight="1">
      <c r="A40" s="368">
        <v>9</v>
      </c>
      <c r="B40" s="144" t="s">
        <v>35</v>
      </c>
      <c r="C40" s="85"/>
      <c r="D40" s="86"/>
      <c r="E40" s="86"/>
      <c r="F40" s="86"/>
      <c r="G40" s="86"/>
      <c r="H40" s="87"/>
      <c r="I40" s="85">
        <f t="shared" si="2"/>
        <v>0</v>
      </c>
      <c r="J40" s="86">
        <v>0</v>
      </c>
      <c r="K40" s="87">
        <v>1</v>
      </c>
      <c r="L40" s="85">
        <v>9</v>
      </c>
      <c r="M40" s="86">
        <v>6</v>
      </c>
      <c r="N40" s="146">
        <v>5</v>
      </c>
      <c r="O40" s="91">
        <f t="shared" si="4"/>
        <v>0</v>
      </c>
      <c r="P40" s="89">
        <v>0</v>
      </c>
      <c r="Q40" s="90">
        <v>0.16666666666666666</v>
      </c>
      <c r="R40" s="147">
        <v>0.01956521739130435</v>
      </c>
      <c r="S40" s="148">
        <v>0.013303769401330377</v>
      </c>
      <c r="T40" s="149">
        <v>0.01059322033898305</v>
      </c>
      <c r="V40" s="368">
        <v>9</v>
      </c>
      <c r="W40" s="144" t="s">
        <v>35</v>
      </c>
      <c r="X40" s="85"/>
      <c r="Y40" s="86"/>
      <c r="Z40" s="86"/>
      <c r="AA40" s="86"/>
      <c r="AB40" s="86"/>
      <c r="AC40" s="87"/>
      <c r="AD40" s="85">
        <f t="shared" si="3"/>
        <v>0</v>
      </c>
      <c r="AE40" s="86">
        <v>0</v>
      </c>
      <c r="AF40" s="87">
        <v>0</v>
      </c>
      <c r="AG40" s="85">
        <v>38</v>
      </c>
      <c r="AH40" s="86">
        <v>38</v>
      </c>
      <c r="AI40" s="146">
        <v>32</v>
      </c>
      <c r="AJ40" s="91">
        <f t="shared" si="5"/>
        <v>0</v>
      </c>
      <c r="AK40" s="89">
        <v>0</v>
      </c>
      <c r="AL40" s="90">
        <v>0</v>
      </c>
      <c r="AM40" s="147">
        <v>0.06086956521739131</v>
      </c>
      <c r="AN40" s="148">
        <v>0.08425720620842572</v>
      </c>
      <c r="AO40" s="149">
        <v>0.06779661016949153</v>
      </c>
    </row>
    <row r="41" spans="1:41" s="150" customFormat="1" ht="13.5" customHeight="1">
      <c r="A41" s="369"/>
      <c r="B41" s="134" t="s">
        <v>36</v>
      </c>
      <c r="C41" s="78"/>
      <c r="D41" s="79"/>
      <c r="E41" s="79"/>
      <c r="F41" s="79"/>
      <c r="G41" s="79"/>
      <c r="H41" s="80"/>
      <c r="I41" s="78">
        <f t="shared" si="2"/>
        <v>0</v>
      </c>
      <c r="J41" s="79">
        <v>0</v>
      </c>
      <c r="K41" s="80">
        <v>0</v>
      </c>
      <c r="L41" s="78">
        <v>9</v>
      </c>
      <c r="M41" s="79">
        <v>4</v>
      </c>
      <c r="N41" s="135">
        <v>4</v>
      </c>
      <c r="O41" s="35">
        <f t="shared" si="4"/>
        <v>0</v>
      </c>
      <c r="P41" s="33">
        <v>0</v>
      </c>
      <c r="Q41" s="34">
        <v>0</v>
      </c>
      <c r="R41" s="136">
        <v>0.019522776572668113</v>
      </c>
      <c r="S41" s="137">
        <v>0.008849557522123894</v>
      </c>
      <c r="T41" s="138">
        <v>0.00847457627118644</v>
      </c>
      <c r="V41" s="369"/>
      <c r="W41" s="134" t="s">
        <v>36</v>
      </c>
      <c r="X41" s="78"/>
      <c r="Y41" s="79"/>
      <c r="Z41" s="79"/>
      <c r="AA41" s="79"/>
      <c r="AB41" s="79"/>
      <c r="AC41" s="80"/>
      <c r="AD41" s="78">
        <f t="shared" si="3"/>
        <v>0</v>
      </c>
      <c r="AE41" s="79">
        <v>0</v>
      </c>
      <c r="AF41" s="80">
        <v>1</v>
      </c>
      <c r="AG41" s="78">
        <v>28</v>
      </c>
      <c r="AH41" s="79">
        <v>30</v>
      </c>
      <c r="AI41" s="135">
        <v>20</v>
      </c>
      <c r="AJ41" s="35">
        <f t="shared" si="5"/>
        <v>0</v>
      </c>
      <c r="AK41" s="33">
        <v>0</v>
      </c>
      <c r="AL41" s="34">
        <v>0.16666666666666666</v>
      </c>
      <c r="AM41" s="136">
        <v>0.0650759219088937</v>
      </c>
      <c r="AN41" s="137">
        <v>0.06637168141592921</v>
      </c>
      <c r="AO41" s="138">
        <v>0.0423728813559322</v>
      </c>
    </row>
    <row r="42" spans="1:41" s="150" customFormat="1" ht="13.5" customHeight="1">
      <c r="A42" s="369"/>
      <c r="B42" s="134" t="s">
        <v>37</v>
      </c>
      <c r="C42" s="78"/>
      <c r="D42" s="79"/>
      <c r="E42" s="79"/>
      <c r="F42" s="79"/>
      <c r="G42" s="79"/>
      <c r="H42" s="80"/>
      <c r="I42" s="78">
        <f t="shared" si="2"/>
        <v>0</v>
      </c>
      <c r="J42" s="79">
        <v>0</v>
      </c>
      <c r="K42" s="80">
        <v>0</v>
      </c>
      <c r="L42" s="78">
        <v>5</v>
      </c>
      <c r="M42" s="79">
        <v>3</v>
      </c>
      <c r="N42" s="135">
        <v>7</v>
      </c>
      <c r="O42" s="35">
        <f t="shared" si="4"/>
        <v>0</v>
      </c>
      <c r="P42" s="33">
        <v>0</v>
      </c>
      <c r="Q42" s="34">
        <v>0</v>
      </c>
      <c r="R42" s="136">
        <v>0.010893246187363835</v>
      </c>
      <c r="S42" s="137">
        <v>0.006622516556291391</v>
      </c>
      <c r="T42" s="138">
        <v>0.014830508474576272</v>
      </c>
      <c r="V42" s="369"/>
      <c r="W42" s="134" t="s">
        <v>37</v>
      </c>
      <c r="X42" s="78"/>
      <c r="Y42" s="79"/>
      <c r="Z42" s="79"/>
      <c r="AA42" s="79"/>
      <c r="AB42" s="79"/>
      <c r="AC42" s="80"/>
      <c r="AD42" s="78">
        <f t="shared" si="3"/>
        <v>0</v>
      </c>
      <c r="AE42" s="79">
        <v>0</v>
      </c>
      <c r="AF42" s="80">
        <v>1</v>
      </c>
      <c r="AG42" s="78">
        <v>25</v>
      </c>
      <c r="AH42" s="79">
        <v>28</v>
      </c>
      <c r="AI42" s="135">
        <v>14</v>
      </c>
      <c r="AJ42" s="35">
        <f t="shared" si="5"/>
        <v>0</v>
      </c>
      <c r="AK42" s="33">
        <v>0</v>
      </c>
      <c r="AL42" s="34">
        <v>0.16666666666666666</v>
      </c>
      <c r="AM42" s="136">
        <v>0.034858387799564274</v>
      </c>
      <c r="AN42" s="137">
        <v>0.06181015452538632</v>
      </c>
      <c r="AO42" s="138">
        <v>0.029661016949152543</v>
      </c>
    </row>
    <row r="43" spans="1:41" s="150" customFormat="1" ht="13.5" customHeight="1">
      <c r="A43" s="370"/>
      <c r="B43" s="139" t="s">
        <v>38</v>
      </c>
      <c r="C43" s="81"/>
      <c r="D43" s="82"/>
      <c r="E43" s="82"/>
      <c r="F43" s="82"/>
      <c r="G43" s="82"/>
      <c r="H43" s="83"/>
      <c r="I43" s="81">
        <f t="shared" si="2"/>
        <v>0</v>
      </c>
      <c r="J43" s="82">
        <v>0</v>
      </c>
      <c r="K43" s="83">
        <v>0</v>
      </c>
      <c r="L43" s="81">
        <v>6</v>
      </c>
      <c r="M43" s="82">
        <v>10</v>
      </c>
      <c r="N43" s="140">
        <v>10</v>
      </c>
      <c r="O43" s="49">
        <f t="shared" si="4"/>
        <v>0</v>
      </c>
      <c r="P43" s="47">
        <v>0</v>
      </c>
      <c r="Q43" s="48">
        <v>0</v>
      </c>
      <c r="R43" s="141">
        <v>0.013071895424836602</v>
      </c>
      <c r="S43" s="142">
        <v>0.022123893805309734</v>
      </c>
      <c r="T43" s="143">
        <v>0.0211864406779661</v>
      </c>
      <c r="V43" s="370"/>
      <c r="W43" s="139" t="s">
        <v>38</v>
      </c>
      <c r="X43" s="81"/>
      <c r="Y43" s="82"/>
      <c r="Z43" s="82"/>
      <c r="AA43" s="82"/>
      <c r="AB43" s="82"/>
      <c r="AC43" s="83"/>
      <c r="AD43" s="81">
        <f t="shared" si="3"/>
        <v>0</v>
      </c>
      <c r="AE43" s="82">
        <v>0</v>
      </c>
      <c r="AF43" s="83">
        <v>0</v>
      </c>
      <c r="AG43" s="81">
        <v>21</v>
      </c>
      <c r="AH43" s="82">
        <v>22</v>
      </c>
      <c r="AI43" s="140">
        <v>20</v>
      </c>
      <c r="AJ43" s="49">
        <f t="shared" si="5"/>
        <v>0</v>
      </c>
      <c r="AK43" s="47">
        <v>0</v>
      </c>
      <c r="AL43" s="48">
        <v>0</v>
      </c>
      <c r="AM43" s="141">
        <v>0.054466230936819175</v>
      </c>
      <c r="AN43" s="142">
        <v>0.048672566371681415</v>
      </c>
      <c r="AO43" s="143">
        <v>0.0423728813559322</v>
      </c>
    </row>
    <row r="44" spans="1:41" s="150" customFormat="1" ht="13.5" customHeight="1">
      <c r="A44" s="368">
        <v>10</v>
      </c>
      <c r="B44" s="144" t="s">
        <v>39</v>
      </c>
      <c r="C44" s="85"/>
      <c r="D44" s="86"/>
      <c r="E44" s="86"/>
      <c r="F44" s="86"/>
      <c r="G44" s="86"/>
      <c r="H44" s="87"/>
      <c r="I44" s="85">
        <f t="shared" si="2"/>
        <v>0</v>
      </c>
      <c r="J44" s="86">
        <v>0</v>
      </c>
      <c r="K44" s="87">
        <v>0</v>
      </c>
      <c r="L44" s="85">
        <v>13</v>
      </c>
      <c r="M44" s="86">
        <v>5</v>
      </c>
      <c r="N44" s="146">
        <v>4</v>
      </c>
      <c r="O44" s="91">
        <f t="shared" si="4"/>
        <v>0</v>
      </c>
      <c r="P44" s="89">
        <v>0</v>
      </c>
      <c r="Q44" s="90">
        <v>0</v>
      </c>
      <c r="R44" s="147">
        <v>0.028384279475982533</v>
      </c>
      <c r="S44" s="148">
        <v>0.011111111111111112</v>
      </c>
      <c r="T44" s="149">
        <v>0.00847457627118644</v>
      </c>
      <c r="V44" s="368">
        <v>10</v>
      </c>
      <c r="W44" s="144" t="s">
        <v>39</v>
      </c>
      <c r="X44" s="85"/>
      <c r="Y44" s="86"/>
      <c r="Z44" s="86"/>
      <c r="AA44" s="86"/>
      <c r="AB44" s="86"/>
      <c r="AC44" s="87"/>
      <c r="AD44" s="85">
        <f t="shared" si="3"/>
        <v>0</v>
      </c>
      <c r="AE44" s="86">
        <v>1</v>
      </c>
      <c r="AF44" s="87">
        <v>0</v>
      </c>
      <c r="AG44" s="85">
        <v>11</v>
      </c>
      <c r="AH44" s="86">
        <v>11</v>
      </c>
      <c r="AI44" s="146">
        <v>13</v>
      </c>
      <c r="AJ44" s="91">
        <f t="shared" si="5"/>
        <v>0</v>
      </c>
      <c r="AK44" s="89">
        <v>0.16666666666666666</v>
      </c>
      <c r="AL44" s="90">
        <v>0</v>
      </c>
      <c r="AM44" s="147">
        <v>0.05895196506550218</v>
      </c>
      <c r="AN44" s="148">
        <v>0.024444444444444446</v>
      </c>
      <c r="AO44" s="149">
        <v>0.02754237288135593</v>
      </c>
    </row>
    <row r="45" spans="1:41" s="150" customFormat="1" ht="13.5" customHeight="1">
      <c r="A45" s="369">
        <v>10</v>
      </c>
      <c r="B45" s="134" t="s">
        <v>40</v>
      </c>
      <c r="C45" s="78"/>
      <c r="D45" s="79"/>
      <c r="E45" s="79"/>
      <c r="F45" s="79"/>
      <c r="G45" s="79"/>
      <c r="H45" s="80"/>
      <c r="I45" s="78">
        <f t="shared" si="2"/>
        <v>0</v>
      </c>
      <c r="J45" s="79">
        <v>0</v>
      </c>
      <c r="K45" s="80">
        <v>0</v>
      </c>
      <c r="L45" s="78">
        <v>4</v>
      </c>
      <c r="M45" s="79">
        <v>4</v>
      </c>
      <c r="N45" s="135">
        <v>9</v>
      </c>
      <c r="O45" s="35">
        <f t="shared" si="4"/>
        <v>0</v>
      </c>
      <c r="P45" s="33">
        <v>0</v>
      </c>
      <c r="Q45" s="34">
        <v>0</v>
      </c>
      <c r="R45" s="136">
        <v>0.008714596949891068</v>
      </c>
      <c r="S45" s="137">
        <v>0.00881057268722467</v>
      </c>
      <c r="T45" s="138">
        <v>0.019067796610169493</v>
      </c>
      <c r="V45" s="369">
        <v>10</v>
      </c>
      <c r="W45" s="134" t="s">
        <v>40</v>
      </c>
      <c r="X45" s="78"/>
      <c r="Y45" s="79"/>
      <c r="Z45" s="79"/>
      <c r="AA45" s="79"/>
      <c r="AB45" s="79"/>
      <c r="AC45" s="80"/>
      <c r="AD45" s="78">
        <f t="shared" si="3"/>
        <v>0</v>
      </c>
      <c r="AE45" s="79">
        <v>0</v>
      </c>
      <c r="AF45" s="80">
        <v>0</v>
      </c>
      <c r="AG45" s="78">
        <v>22</v>
      </c>
      <c r="AH45" s="79">
        <v>25</v>
      </c>
      <c r="AI45" s="135">
        <v>10</v>
      </c>
      <c r="AJ45" s="35">
        <f t="shared" si="5"/>
        <v>0</v>
      </c>
      <c r="AK45" s="33">
        <v>0</v>
      </c>
      <c r="AL45" s="34">
        <v>0</v>
      </c>
      <c r="AM45" s="136">
        <v>0.05228758169934641</v>
      </c>
      <c r="AN45" s="137">
        <v>0.05506607929515418</v>
      </c>
      <c r="AO45" s="138">
        <v>0.0211864406779661</v>
      </c>
    </row>
    <row r="46" spans="1:41" s="150" customFormat="1" ht="13.5" customHeight="1">
      <c r="A46" s="369"/>
      <c r="B46" s="134" t="s">
        <v>41</v>
      </c>
      <c r="C46" s="78"/>
      <c r="D46" s="79"/>
      <c r="E46" s="79"/>
      <c r="F46" s="79"/>
      <c r="G46" s="79"/>
      <c r="H46" s="80"/>
      <c r="I46" s="78">
        <f t="shared" si="2"/>
        <v>0</v>
      </c>
      <c r="J46" s="79">
        <v>0</v>
      </c>
      <c r="K46" s="80">
        <v>0</v>
      </c>
      <c r="L46" s="78">
        <v>6</v>
      </c>
      <c r="M46" s="79">
        <v>12</v>
      </c>
      <c r="N46" s="135">
        <v>6</v>
      </c>
      <c r="O46" s="35">
        <f t="shared" si="4"/>
        <v>0</v>
      </c>
      <c r="P46" s="33">
        <v>0</v>
      </c>
      <c r="Q46" s="34">
        <v>0</v>
      </c>
      <c r="R46" s="136">
        <v>0.013015184381778741</v>
      </c>
      <c r="S46" s="137">
        <v>0.026607538802660754</v>
      </c>
      <c r="T46" s="138">
        <v>0.012711864406779662</v>
      </c>
      <c r="V46" s="369"/>
      <c r="W46" s="134" t="s">
        <v>41</v>
      </c>
      <c r="X46" s="78"/>
      <c r="Y46" s="79"/>
      <c r="Z46" s="79"/>
      <c r="AA46" s="79"/>
      <c r="AB46" s="79"/>
      <c r="AC46" s="80"/>
      <c r="AD46" s="78">
        <f t="shared" si="3"/>
        <v>0</v>
      </c>
      <c r="AE46" s="79">
        <v>0</v>
      </c>
      <c r="AF46" s="80">
        <v>0</v>
      </c>
      <c r="AG46" s="78">
        <v>17</v>
      </c>
      <c r="AH46" s="79">
        <v>17</v>
      </c>
      <c r="AI46" s="135">
        <v>9</v>
      </c>
      <c r="AJ46" s="35">
        <f t="shared" si="5"/>
        <v>0</v>
      </c>
      <c r="AK46" s="33">
        <v>0</v>
      </c>
      <c r="AL46" s="34">
        <v>0</v>
      </c>
      <c r="AM46" s="136">
        <v>0.05422993492407809</v>
      </c>
      <c r="AN46" s="137">
        <v>0.037694013303769404</v>
      </c>
      <c r="AO46" s="138">
        <v>0.019067796610169493</v>
      </c>
    </row>
    <row r="47" spans="1:41" s="150" customFormat="1" ht="13.5" customHeight="1">
      <c r="A47" s="370"/>
      <c r="B47" s="139" t="s">
        <v>42</v>
      </c>
      <c r="C47" s="81"/>
      <c r="D47" s="82"/>
      <c r="E47" s="82"/>
      <c r="F47" s="82"/>
      <c r="G47" s="82"/>
      <c r="H47" s="83"/>
      <c r="I47" s="81">
        <f t="shared" si="2"/>
        <v>0</v>
      </c>
      <c r="J47" s="82">
        <v>0</v>
      </c>
      <c r="K47" s="83">
        <v>0</v>
      </c>
      <c r="L47" s="81">
        <v>9</v>
      </c>
      <c r="M47" s="82">
        <v>8</v>
      </c>
      <c r="N47" s="140">
        <v>5</v>
      </c>
      <c r="O47" s="49">
        <f t="shared" si="4"/>
        <v>0</v>
      </c>
      <c r="P47" s="47">
        <v>0</v>
      </c>
      <c r="Q47" s="48">
        <v>0</v>
      </c>
      <c r="R47" s="141">
        <v>0.01956521739130435</v>
      </c>
      <c r="S47" s="142">
        <v>0.017660044150110375</v>
      </c>
      <c r="T47" s="143">
        <v>0.01059322033898305</v>
      </c>
      <c r="V47" s="370"/>
      <c r="W47" s="139" t="s">
        <v>42</v>
      </c>
      <c r="X47" s="81"/>
      <c r="Y47" s="82"/>
      <c r="Z47" s="82"/>
      <c r="AA47" s="82"/>
      <c r="AB47" s="82"/>
      <c r="AC47" s="83"/>
      <c r="AD47" s="81">
        <f t="shared" si="3"/>
        <v>0</v>
      </c>
      <c r="AE47" s="82">
        <v>3</v>
      </c>
      <c r="AF47" s="83">
        <v>0</v>
      </c>
      <c r="AG47" s="81">
        <v>23</v>
      </c>
      <c r="AH47" s="82">
        <v>26</v>
      </c>
      <c r="AI47" s="140">
        <v>16</v>
      </c>
      <c r="AJ47" s="49">
        <f t="shared" si="5"/>
        <v>0</v>
      </c>
      <c r="AK47" s="47">
        <v>0.5</v>
      </c>
      <c r="AL47" s="48">
        <v>0</v>
      </c>
      <c r="AM47" s="141">
        <v>0.02391304347826087</v>
      </c>
      <c r="AN47" s="142">
        <v>0.05739514348785872</v>
      </c>
      <c r="AO47" s="143">
        <v>0.03389830508474576</v>
      </c>
    </row>
    <row r="48" spans="1:41" s="150" customFormat="1" ht="13.5" customHeight="1">
      <c r="A48" s="368">
        <v>11</v>
      </c>
      <c r="B48" s="144" t="s">
        <v>43</v>
      </c>
      <c r="C48" s="85"/>
      <c r="D48" s="86"/>
      <c r="E48" s="86"/>
      <c r="F48" s="86"/>
      <c r="G48" s="86"/>
      <c r="H48" s="87"/>
      <c r="I48" s="85">
        <f t="shared" si="2"/>
        <v>0</v>
      </c>
      <c r="J48" s="86">
        <v>0</v>
      </c>
      <c r="K48" s="87">
        <v>0</v>
      </c>
      <c r="L48" s="85">
        <v>5</v>
      </c>
      <c r="M48" s="86">
        <v>8</v>
      </c>
      <c r="N48" s="146">
        <v>5</v>
      </c>
      <c r="O48" s="91">
        <f t="shared" si="4"/>
        <v>0</v>
      </c>
      <c r="P48" s="89">
        <v>0</v>
      </c>
      <c r="Q48" s="90">
        <v>0</v>
      </c>
      <c r="R48" s="147">
        <v>0.010822510822510822</v>
      </c>
      <c r="S48" s="148">
        <v>0.01762114537444934</v>
      </c>
      <c r="T48" s="149">
        <v>0.01059322033898305</v>
      </c>
      <c r="V48" s="368">
        <v>11</v>
      </c>
      <c r="W48" s="144" t="s">
        <v>43</v>
      </c>
      <c r="X48" s="85"/>
      <c r="Y48" s="86"/>
      <c r="Z48" s="86"/>
      <c r="AA48" s="86"/>
      <c r="AB48" s="86"/>
      <c r="AC48" s="87"/>
      <c r="AD48" s="85">
        <f t="shared" si="3"/>
        <v>0</v>
      </c>
      <c r="AE48" s="86">
        <v>0</v>
      </c>
      <c r="AF48" s="87">
        <v>1</v>
      </c>
      <c r="AG48" s="85">
        <v>17</v>
      </c>
      <c r="AH48" s="86">
        <v>17</v>
      </c>
      <c r="AI48" s="146">
        <v>14</v>
      </c>
      <c r="AJ48" s="91">
        <f t="shared" si="5"/>
        <v>0</v>
      </c>
      <c r="AK48" s="89">
        <v>0</v>
      </c>
      <c r="AL48" s="90">
        <v>0.16666666666666666</v>
      </c>
      <c r="AM48" s="147">
        <v>0.04112554112554113</v>
      </c>
      <c r="AN48" s="148">
        <v>0.037444933920704845</v>
      </c>
      <c r="AO48" s="149">
        <v>0.029661016949152543</v>
      </c>
    </row>
    <row r="49" spans="1:41" s="150" customFormat="1" ht="13.5" customHeight="1">
      <c r="A49" s="369">
        <v>11</v>
      </c>
      <c r="B49" s="134" t="s">
        <v>44</v>
      </c>
      <c r="C49" s="78"/>
      <c r="D49" s="79"/>
      <c r="E49" s="79"/>
      <c r="F49" s="79"/>
      <c r="G49" s="79"/>
      <c r="H49" s="80"/>
      <c r="I49" s="78">
        <f t="shared" si="2"/>
        <v>0</v>
      </c>
      <c r="J49" s="79">
        <v>0</v>
      </c>
      <c r="K49" s="80">
        <v>0</v>
      </c>
      <c r="L49" s="78">
        <v>13</v>
      </c>
      <c r="M49" s="79">
        <v>9</v>
      </c>
      <c r="N49" s="135">
        <v>9</v>
      </c>
      <c r="O49" s="35">
        <f t="shared" si="4"/>
        <v>0</v>
      </c>
      <c r="P49" s="33">
        <v>0</v>
      </c>
      <c r="Q49" s="34">
        <v>0</v>
      </c>
      <c r="R49" s="136">
        <v>0.02832244008714597</v>
      </c>
      <c r="S49" s="137">
        <v>0.019823788546255508</v>
      </c>
      <c r="T49" s="138">
        <v>0.019067796610169493</v>
      </c>
      <c r="V49" s="369">
        <v>11</v>
      </c>
      <c r="W49" s="134" t="s">
        <v>44</v>
      </c>
      <c r="X49" s="78"/>
      <c r="Y49" s="79"/>
      <c r="Z49" s="79"/>
      <c r="AA49" s="79"/>
      <c r="AB49" s="79"/>
      <c r="AC49" s="80"/>
      <c r="AD49" s="78">
        <f t="shared" si="3"/>
        <v>0</v>
      </c>
      <c r="AE49" s="79">
        <v>0</v>
      </c>
      <c r="AF49" s="80">
        <v>0</v>
      </c>
      <c r="AG49" s="78">
        <v>14</v>
      </c>
      <c r="AH49" s="79">
        <v>15</v>
      </c>
      <c r="AI49" s="135">
        <v>16</v>
      </c>
      <c r="AJ49" s="35">
        <f t="shared" si="5"/>
        <v>0</v>
      </c>
      <c r="AK49" s="33">
        <v>0</v>
      </c>
      <c r="AL49" s="34">
        <v>0</v>
      </c>
      <c r="AM49" s="136">
        <v>0.02832244008714597</v>
      </c>
      <c r="AN49" s="137">
        <v>0.03303964757709251</v>
      </c>
      <c r="AO49" s="138">
        <v>0.03389830508474576</v>
      </c>
    </row>
    <row r="50" spans="1:41" s="150" customFormat="1" ht="13.5" customHeight="1">
      <c r="A50" s="369"/>
      <c r="B50" s="134" t="s">
        <v>45</v>
      </c>
      <c r="C50" s="78"/>
      <c r="D50" s="79"/>
      <c r="E50" s="79"/>
      <c r="F50" s="79"/>
      <c r="G50" s="79"/>
      <c r="H50" s="80"/>
      <c r="I50" s="78">
        <f t="shared" si="2"/>
        <v>0</v>
      </c>
      <c r="J50" s="79">
        <v>0</v>
      </c>
      <c r="K50" s="80">
        <v>0</v>
      </c>
      <c r="L50" s="78">
        <v>8</v>
      </c>
      <c r="M50" s="79">
        <v>11</v>
      </c>
      <c r="N50" s="135">
        <v>7</v>
      </c>
      <c r="O50" s="35">
        <f t="shared" si="4"/>
        <v>0</v>
      </c>
      <c r="P50" s="33">
        <v>0</v>
      </c>
      <c r="Q50" s="34">
        <v>0</v>
      </c>
      <c r="R50" s="136">
        <v>0.017391304347826087</v>
      </c>
      <c r="S50" s="137">
        <v>0.02412280701754386</v>
      </c>
      <c r="T50" s="138">
        <v>0.014830508474576272</v>
      </c>
      <c r="V50" s="369"/>
      <c r="W50" s="134" t="s">
        <v>45</v>
      </c>
      <c r="X50" s="78"/>
      <c r="Y50" s="79"/>
      <c r="Z50" s="79"/>
      <c r="AA50" s="79"/>
      <c r="AB50" s="79"/>
      <c r="AC50" s="80"/>
      <c r="AD50" s="78">
        <f t="shared" si="3"/>
        <v>0</v>
      </c>
      <c r="AE50" s="79">
        <v>0</v>
      </c>
      <c r="AF50" s="80">
        <v>0</v>
      </c>
      <c r="AG50" s="78">
        <v>11</v>
      </c>
      <c r="AH50" s="79">
        <v>12</v>
      </c>
      <c r="AI50" s="135">
        <v>11</v>
      </c>
      <c r="AJ50" s="35">
        <f t="shared" si="5"/>
        <v>0</v>
      </c>
      <c r="AK50" s="33">
        <v>0</v>
      </c>
      <c r="AL50" s="34">
        <v>0</v>
      </c>
      <c r="AM50" s="136">
        <v>0.02391304347826087</v>
      </c>
      <c r="AN50" s="137">
        <v>0.02631578947368421</v>
      </c>
      <c r="AO50" s="138">
        <v>0.023305084745762712</v>
      </c>
    </row>
    <row r="51" spans="1:41" s="150" customFormat="1" ht="13.5" customHeight="1">
      <c r="A51" s="369"/>
      <c r="B51" s="134" t="s">
        <v>46</v>
      </c>
      <c r="C51" s="78"/>
      <c r="D51" s="79"/>
      <c r="E51" s="79"/>
      <c r="F51" s="79"/>
      <c r="G51" s="79"/>
      <c r="H51" s="80"/>
      <c r="I51" s="78">
        <f t="shared" si="2"/>
        <v>0</v>
      </c>
      <c r="J51" s="79">
        <v>0</v>
      </c>
      <c r="K51" s="80">
        <v>0</v>
      </c>
      <c r="L51" s="78">
        <v>7</v>
      </c>
      <c r="M51" s="79">
        <v>11</v>
      </c>
      <c r="N51" s="135">
        <v>2</v>
      </c>
      <c r="O51" s="35">
        <f t="shared" si="4"/>
        <v>0</v>
      </c>
      <c r="P51" s="33">
        <v>0</v>
      </c>
      <c r="Q51" s="34">
        <v>0</v>
      </c>
      <c r="R51" s="136">
        <v>0.015151515151515152</v>
      </c>
      <c r="S51" s="137">
        <v>0.02412280701754386</v>
      </c>
      <c r="T51" s="138">
        <v>0.00423728813559322</v>
      </c>
      <c r="V51" s="369"/>
      <c r="W51" s="134" t="s">
        <v>46</v>
      </c>
      <c r="X51" s="78"/>
      <c r="Y51" s="79"/>
      <c r="Z51" s="79"/>
      <c r="AA51" s="79"/>
      <c r="AB51" s="79"/>
      <c r="AC51" s="80"/>
      <c r="AD51" s="78">
        <f t="shared" si="3"/>
        <v>0</v>
      </c>
      <c r="AE51" s="79">
        <v>0</v>
      </c>
      <c r="AF51" s="80">
        <v>0</v>
      </c>
      <c r="AG51" s="78">
        <v>7</v>
      </c>
      <c r="AH51" s="79">
        <v>9</v>
      </c>
      <c r="AI51" s="135">
        <v>11</v>
      </c>
      <c r="AJ51" s="35">
        <f t="shared" si="5"/>
        <v>0</v>
      </c>
      <c r="AK51" s="33">
        <v>0</v>
      </c>
      <c r="AL51" s="34">
        <v>0</v>
      </c>
      <c r="AM51" s="136">
        <v>0.01948051948051948</v>
      </c>
      <c r="AN51" s="137">
        <v>0.019736842105263157</v>
      </c>
      <c r="AO51" s="138">
        <v>0.023305084745762712</v>
      </c>
    </row>
    <row r="52" spans="1:41" s="150" customFormat="1" ht="13.5" customHeight="1">
      <c r="A52" s="370"/>
      <c r="B52" s="139" t="s">
        <v>47</v>
      </c>
      <c r="C52" s="81"/>
      <c r="D52" s="82"/>
      <c r="E52" s="82"/>
      <c r="F52" s="82"/>
      <c r="G52" s="82"/>
      <c r="H52" s="83"/>
      <c r="I52" s="81">
        <f t="shared" si="2"/>
        <v>0</v>
      </c>
      <c r="J52" s="82">
        <v>0</v>
      </c>
      <c r="K52" s="83">
        <v>1</v>
      </c>
      <c r="L52" s="81">
        <v>8</v>
      </c>
      <c r="M52" s="82">
        <v>6</v>
      </c>
      <c r="N52" s="140">
        <v>8</v>
      </c>
      <c r="O52" s="49">
        <f t="shared" si="4"/>
        <v>0</v>
      </c>
      <c r="P52" s="47">
        <v>0</v>
      </c>
      <c r="Q52" s="48">
        <v>0.16666666666666666</v>
      </c>
      <c r="R52" s="141">
        <v>0.017316017316017316</v>
      </c>
      <c r="S52" s="142">
        <v>0.013186813186813187</v>
      </c>
      <c r="T52" s="143">
        <v>0.01694915254237288</v>
      </c>
      <c r="V52" s="370"/>
      <c r="W52" s="139" t="s">
        <v>47</v>
      </c>
      <c r="X52" s="81"/>
      <c r="Y52" s="82"/>
      <c r="Z52" s="82"/>
      <c r="AA52" s="82"/>
      <c r="AB52" s="82"/>
      <c r="AC52" s="83"/>
      <c r="AD52" s="81">
        <f t="shared" si="3"/>
        <v>0</v>
      </c>
      <c r="AE52" s="82">
        <v>0</v>
      </c>
      <c r="AF52" s="83">
        <v>0</v>
      </c>
      <c r="AG52" s="81">
        <v>11</v>
      </c>
      <c r="AH52" s="82">
        <v>14</v>
      </c>
      <c r="AI52" s="140">
        <v>9</v>
      </c>
      <c r="AJ52" s="49">
        <f t="shared" si="5"/>
        <v>0</v>
      </c>
      <c r="AK52" s="47">
        <v>0</v>
      </c>
      <c r="AL52" s="48">
        <v>0</v>
      </c>
      <c r="AM52" s="141">
        <v>0.012987012987012988</v>
      </c>
      <c r="AN52" s="142">
        <v>0.03076923076923077</v>
      </c>
      <c r="AO52" s="143">
        <v>0.019067796610169493</v>
      </c>
    </row>
    <row r="53" spans="1:41" s="150" customFormat="1" ht="13.5" customHeight="1">
      <c r="A53" s="368">
        <v>12</v>
      </c>
      <c r="B53" s="144" t="s">
        <v>48</v>
      </c>
      <c r="C53" s="85"/>
      <c r="D53" s="86"/>
      <c r="E53" s="86"/>
      <c r="F53" s="86"/>
      <c r="G53" s="86"/>
      <c r="H53" s="87"/>
      <c r="I53" s="85">
        <f t="shared" si="2"/>
        <v>0</v>
      </c>
      <c r="J53" s="86">
        <v>0</v>
      </c>
      <c r="K53" s="87">
        <v>0</v>
      </c>
      <c r="L53" s="85">
        <v>10</v>
      </c>
      <c r="M53" s="86">
        <v>10</v>
      </c>
      <c r="N53" s="146">
        <v>5</v>
      </c>
      <c r="O53" s="91">
        <f t="shared" si="4"/>
        <v>0</v>
      </c>
      <c r="P53" s="89">
        <v>0</v>
      </c>
      <c r="Q53" s="90">
        <v>0</v>
      </c>
      <c r="R53" s="147">
        <v>0.02178649237472767</v>
      </c>
      <c r="S53" s="137">
        <v>0.02207505518763797</v>
      </c>
      <c r="T53" s="138">
        <v>0.01059322033898305</v>
      </c>
      <c r="V53" s="368">
        <v>12</v>
      </c>
      <c r="W53" s="144" t="s">
        <v>48</v>
      </c>
      <c r="X53" s="85"/>
      <c r="Y53" s="86"/>
      <c r="Z53" s="86"/>
      <c r="AA53" s="86"/>
      <c r="AB53" s="86"/>
      <c r="AC53" s="87"/>
      <c r="AD53" s="85">
        <f t="shared" si="3"/>
        <v>0</v>
      </c>
      <c r="AE53" s="86">
        <v>0</v>
      </c>
      <c r="AF53" s="87">
        <v>0</v>
      </c>
      <c r="AG53" s="85">
        <v>18</v>
      </c>
      <c r="AH53" s="86">
        <v>19</v>
      </c>
      <c r="AI53" s="146">
        <v>7</v>
      </c>
      <c r="AJ53" s="91">
        <f t="shared" si="5"/>
        <v>0</v>
      </c>
      <c r="AK53" s="89">
        <v>0</v>
      </c>
      <c r="AL53" s="90">
        <v>0</v>
      </c>
      <c r="AM53" s="147">
        <v>0.015250544662309368</v>
      </c>
      <c r="AN53" s="137">
        <v>0.04194260485651214</v>
      </c>
      <c r="AO53" s="138">
        <v>0.014830508474576272</v>
      </c>
    </row>
    <row r="54" spans="1:41" s="150" customFormat="1" ht="13.5" customHeight="1">
      <c r="A54" s="369"/>
      <c r="B54" s="134" t="s">
        <v>49</v>
      </c>
      <c r="C54" s="78"/>
      <c r="D54" s="79"/>
      <c r="E54" s="79"/>
      <c r="F54" s="79"/>
      <c r="G54" s="79"/>
      <c r="H54" s="80"/>
      <c r="I54" s="78">
        <f t="shared" si="2"/>
        <v>0</v>
      </c>
      <c r="J54" s="79">
        <v>0</v>
      </c>
      <c r="K54" s="80">
        <v>0</v>
      </c>
      <c r="L54" s="78">
        <v>10</v>
      </c>
      <c r="M54" s="79">
        <v>5</v>
      </c>
      <c r="N54" s="135">
        <v>5</v>
      </c>
      <c r="O54" s="35">
        <f t="shared" si="4"/>
        <v>0</v>
      </c>
      <c r="P54" s="33">
        <v>0</v>
      </c>
      <c r="Q54" s="34">
        <v>0</v>
      </c>
      <c r="R54" s="136">
        <v>0.021834061135371178</v>
      </c>
      <c r="S54" s="137">
        <v>0.011013215859030838</v>
      </c>
      <c r="T54" s="138">
        <v>0.01059322033898305</v>
      </c>
      <c r="V54" s="369"/>
      <c r="W54" s="134" t="s">
        <v>49</v>
      </c>
      <c r="X54" s="78"/>
      <c r="Y54" s="79"/>
      <c r="Z54" s="79"/>
      <c r="AA54" s="79"/>
      <c r="AB54" s="79"/>
      <c r="AC54" s="80"/>
      <c r="AD54" s="78">
        <f t="shared" si="3"/>
        <v>0</v>
      </c>
      <c r="AE54" s="79">
        <v>0</v>
      </c>
      <c r="AF54" s="80">
        <v>0</v>
      </c>
      <c r="AG54" s="78">
        <v>12</v>
      </c>
      <c r="AH54" s="79">
        <v>13</v>
      </c>
      <c r="AI54" s="135">
        <v>6</v>
      </c>
      <c r="AJ54" s="35">
        <f t="shared" si="5"/>
        <v>0</v>
      </c>
      <c r="AK54" s="33">
        <v>0</v>
      </c>
      <c r="AL54" s="34">
        <v>0</v>
      </c>
      <c r="AM54" s="136">
        <v>0.021834061135371178</v>
      </c>
      <c r="AN54" s="137">
        <v>0.028634361233480177</v>
      </c>
      <c r="AO54" s="138">
        <v>0.012711864406779662</v>
      </c>
    </row>
    <row r="55" spans="1:41" s="150" customFormat="1" ht="13.5" customHeight="1">
      <c r="A55" s="369"/>
      <c r="B55" s="134" t="s">
        <v>50</v>
      </c>
      <c r="C55" s="78"/>
      <c r="D55" s="79"/>
      <c r="E55" s="79"/>
      <c r="F55" s="79"/>
      <c r="G55" s="79"/>
      <c r="H55" s="80"/>
      <c r="I55" s="78">
        <f t="shared" si="2"/>
        <v>0</v>
      </c>
      <c r="J55" s="79">
        <v>0</v>
      </c>
      <c r="K55" s="80">
        <v>0</v>
      </c>
      <c r="L55" s="78">
        <v>12</v>
      </c>
      <c r="M55" s="79">
        <v>8</v>
      </c>
      <c r="N55" s="135">
        <v>8</v>
      </c>
      <c r="O55" s="35">
        <f t="shared" si="4"/>
        <v>0</v>
      </c>
      <c r="P55" s="33">
        <v>0</v>
      </c>
      <c r="Q55" s="34">
        <v>0</v>
      </c>
      <c r="R55" s="136">
        <v>0.026143790849673203</v>
      </c>
      <c r="S55" s="137">
        <v>0.017543859649122806</v>
      </c>
      <c r="T55" s="138">
        <v>0.016913319238900635</v>
      </c>
      <c r="V55" s="369"/>
      <c r="W55" s="134" t="s">
        <v>50</v>
      </c>
      <c r="X55" s="78"/>
      <c r="Y55" s="79"/>
      <c r="Z55" s="79"/>
      <c r="AA55" s="79"/>
      <c r="AB55" s="79"/>
      <c r="AC55" s="80"/>
      <c r="AD55" s="78">
        <f t="shared" si="3"/>
        <v>0</v>
      </c>
      <c r="AE55" s="79">
        <v>0</v>
      </c>
      <c r="AF55" s="80">
        <v>0</v>
      </c>
      <c r="AG55" s="78">
        <v>17</v>
      </c>
      <c r="AH55" s="79">
        <v>16</v>
      </c>
      <c r="AI55" s="135">
        <v>6</v>
      </c>
      <c r="AJ55" s="35">
        <f t="shared" si="5"/>
        <v>0</v>
      </c>
      <c r="AK55" s="33">
        <v>0</v>
      </c>
      <c r="AL55" s="34">
        <v>0</v>
      </c>
      <c r="AM55" s="136">
        <v>0.015250544662309368</v>
      </c>
      <c r="AN55" s="137">
        <v>0.03508771929824561</v>
      </c>
      <c r="AO55" s="138">
        <v>0.012684989429175475</v>
      </c>
    </row>
    <row r="56" spans="1:41" s="150" customFormat="1" ht="13.5" customHeight="1">
      <c r="A56" s="369"/>
      <c r="B56" s="134" t="s">
        <v>51</v>
      </c>
      <c r="C56" s="78"/>
      <c r="D56" s="79"/>
      <c r="E56" s="79"/>
      <c r="F56" s="79"/>
      <c r="G56" s="79"/>
      <c r="H56" s="80"/>
      <c r="I56" s="78">
        <f t="shared" si="2"/>
        <v>0</v>
      </c>
      <c r="J56" s="79">
        <v>0</v>
      </c>
      <c r="K56" s="80">
        <v>0</v>
      </c>
      <c r="L56" s="78">
        <v>7</v>
      </c>
      <c r="M56" s="79">
        <v>8</v>
      </c>
      <c r="N56" s="135">
        <v>5</v>
      </c>
      <c r="O56" s="35">
        <f t="shared" si="4"/>
        <v>0</v>
      </c>
      <c r="P56" s="33">
        <v>0</v>
      </c>
      <c r="Q56" s="34">
        <v>0</v>
      </c>
      <c r="R56" s="136">
        <v>0.015350877192982455</v>
      </c>
      <c r="S56" s="137">
        <v>0.017738359201773836</v>
      </c>
      <c r="T56" s="138">
        <v>0.010638297872340425</v>
      </c>
      <c r="V56" s="369"/>
      <c r="W56" s="134" t="s">
        <v>51</v>
      </c>
      <c r="X56" s="78"/>
      <c r="Y56" s="79"/>
      <c r="Z56" s="79"/>
      <c r="AA56" s="79"/>
      <c r="AB56" s="79"/>
      <c r="AC56" s="80"/>
      <c r="AD56" s="78">
        <f t="shared" si="3"/>
        <v>0</v>
      </c>
      <c r="AE56" s="79">
        <v>0</v>
      </c>
      <c r="AF56" s="80">
        <v>0</v>
      </c>
      <c r="AG56" s="78">
        <v>8</v>
      </c>
      <c r="AH56" s="79">
        <v>8</v>
      </c>
      <c r="AI56" s="135">
        <v>11</v>
      </c>
      <c r="AJ56" s="35">
        <f t="shared" si="5"/>
        <v>0</v>
      </c>
      <c r="AK56" s="33">
        <v>0</v>
      </c>
      <c r="AL56" s="34">
        <v>0</v>
      </c>
      <c r="AM56" s="136">
        <v>0.008771929824561403</v>
      </c>
      <c r="AN56" s="137">
        <v>0.017738359201773836</v>
      </c>
      <c r="AO56" s="138">
        <v>0.023404255319148935</v>
      </c>
    </row>
    <row r="57" spans="1:41" s="150" customFormat="1" ht="15.75" customHeight="1">
      <c r="A57" s="375" t="s">
        <v>61</v>
      </c>
      <c r="B57" s="378"/>
      <c r="C57" s="92">
        <f aca="true" t="shared" si="6" ref="C57:H57">SUM(C5:C56)</f>
        <v>0</v>
      </c>
      <c r="D57" s="93">
        <f t="shared" si="6"/>
        <v>0</v>
      </c>
      <c r="E57" s="93">
        <f t="shared" si="6"/>
        <v>0</v>
      </c>
      <c r="F57" s="93">
        <f t="shared" si="6"/>
        <v>1</v>
      </c>
      <c r="G57" s="93">
        <f t="shared" si="6"/>
        <v>0</v>
      </c>
      <c r="H57" s="94">
        <f t="shared" si="6"/>
        <v>0</v>
      </c>
      <c r="I57" s="92">
        <f>SUM(C57:H57)</f>
        <v>1</v>
      </c>
      <c r="J57" s="93">
        <v>6</v>
      </c>
      <c r="K57" s="94">
        <v>5</v>
      </c>
      <c r="L57" s="92">
        <f>SUM(L5:L56)</f>
        <v>379</v>
      </c>
      <c r="M57" s="93">
        <f>SUM(M5:M56)</f>
        <v>350</v>
      </c>
      <c r="N57" s="151">
        <v>309</v>
      </c>
      <c r="O57" s="101">
        <f t="shared" si="4"/>
        <v>0.16666666666666666</v>
      </c>
      <c r="P57" s="99">
        <v>1</v>
      </c>
      <c r="Q57" s="100">
        <v>0.8333333333333334</v>
      </c>
      <c r="R57" s="101">
        <f>SUM(R5:R56)</f>
        <v>0.8290372145243625</v>
      </c>
      <c r="S57" s="99">
        <f>SUM(S5:S56)</f>
        <v>0.8027734630371867</v>
      </c>
      <c r="T57" s="152">
        <v>0.6560509554140127</v>
      </c>
      <c r="V57" s="375" t="s">
        <v>61</v>
      </c>
      <c r="W57" s="378"/>
      <c r="X57" s="92">
        <f aca="true" t="shared" si="7" ref="X57:AC57">SUM(X5:X56)</f>
        <v>0</v>
      </c>
      <c r="Y57" s="93">
        <f t="shared" si="7"/>
        <v>0</v>
      </c>
      <c r="Z57" s="93">
        <f t="shared" si="7"/>
        <v>1</v>
      </c>
      <c r="AA57" s="93">
        <f t="shared" si="7"/>
        <v>2</v>
      </c>
      <c r="AB57" s="93">
        <f t="shared" si="7"/>
        <v>0</v>
      </c>
      <c r="AC57" s="94">
        <f t="shared" si="7"/>
        <v>0</v>
      </c>
      <c r="AD57" s="92">
        <f>SUM(X57:AC57)</f>
        <v>3</v>
      </c>
      <c r="AE57" s="93">
        <v>19</v>
      </c>
      <c r="AF57" s="94">
        <v>15</v>
      </c>
      <c r="AG57" s="92">
        <f>SUM(AG5:AG56)</f>
        <v>1098</v>
      </c>
      <c r="AH57" s="93">
        <f>SUM(AH5:AH56)</f>
        <v>1140</v>
      </c>
      <c r="AI57" s="151">
        <v>773</v>
      </c>
      <c r="AJ57" s="101">
        <f t="shared" si="5"/>
        <v>0.5</v>
      </c>
      <c r="AK57" s="99">
        <v>3.1666666666666665</v>
      </c>
      <c r="AL57" s="100">
        <v>2.5</v>
      </c>
      <c r="AM57" s="101">
        <f>SUM(AM5:AM56)</f>
        <v>1.5584984923412335</v>
      </c>
      <c r="AN57" s="99">
        <f>SUM(AN5:AN56)</f>
        <v>2.572670845173066</v>
      </c>
      <c r="AO57" s="152">
        <v>1.6411889596602973</v>
      </c>
    </row>
    <row r="58" spans="20:41" ht="13.5" customHeight="1">
      <c r="T58" s="155"/>
      <c r="W58" s="154" t="s">
        <v>115</v>
      </c>
      <c r="AO58" s="155"/>
    </row>
    <row r="59" ht="10.5">
      <c r="W59" s="3"/>
    </row>
  </sheetData>
  <mergeCells count="40">
    <mergeCell ref="A53:A56"/>
    <mergeCell ref="V5:V8"/>
    <mergeCell ref="V9:V12"/>
    <mergeCell ref="V13:V17"/>
    <mergeCell ref="V18:V21"/>
    <mergeCell ref="V31:V34"/>
    <mergeCell ref="V35:V39"/>
    <mergeCell ref="A9:A12"/>
    <mergeCell ref="A13:A17"/>
    <mergeCell ref="A18:A21"/>
    <mergeCell ref="A5:A8"/>
    <mergeCell ref="A48:A52"/>
    <mergeCell ref="V57:W57"/>
    <mergeCell ref="V40:V43"/>
    <mergeCell ref="V44:V47"/>
    <mergeCell ref="V48:V52"/>
    <mergeCell ref="V53:V56"/>
    <mergeCell ref="A40:A43"/>
    <mergeCell ref="A44:A47"/>
    <mergeCell ref="A57:B57"/>
    <mergeCell ref="X2:AI2"/>
    <mergeCell ref="AJ2:AO2"/>
    <mergeCell ref="X3:AC3"/>
    <mergeCell ref="AD3:AF3"/>
    <mergeCell ref="AG3:AI3"/>
    <mergeCell ref="AJ3:AL3"/>
    <mergeCell ref="AM3:AO3"/>
    <mergeCell ref="A31:A34"/>
    <mergeCell ref="A35:A39"/>
    <mergeCell ref="V22:V26"/>
    <mergeCell ref="V27:V30"/>
    <mergeCell ref="A22:A26"/>
    <mergeCell ref="A27:A30"/>
    <mergeCell ref="C2:N2"/>
    <mergeCell ref="O2:T2"/>
    <mergeCell ref="C3:H3"/>
    <mergeCell ref="I3:K3"/>
    <mergeCell ref="L3:N3"/>
    <mergeCell ref="O3:Q3"/>
    <mergeCell ref="R3:T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AO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6" width="3.50390625" style="1" customWidth="1"/>
    <col min="7" max="7" width="4.50390625" style="1" customWidth="1"/>
    <col min="8" max="8" width="3.50390625" style="1" customWidth="1"/>
    <col min="9" max="11" width="6.50390625" style="1" bestFit="1" customWidth="1"/>
    <col min="12" max="20" width="6.125" style="1" customWidth="1"/>
    <col min="21" max="21" width="4.125" style="1" customWidth="1"/>
    <col min="22" max="22" width="3.00390625" style="1" customWidth="1"/>
    <col min="23" max="23" width="3.625" style="2" customWidth="1"/>
    <col min="24" max="29" width="3.50390625" style="3" customWidth="1"/>
    <col min="30" max="32" width="6.50390625" style="3" bestFit="1" customWidth="1"/>
    <col min="33" max="41" width="6.125" style="3" customWidth="1"/>
    <col min="42" max="42" width="4.125" style="1" customWidth="1"/>
    <col min="43" max="16384" width="9.00390625" style="1" customWidth="1"/>
  </cols>
  <sheetData>
    <row r="1" spans="1:41" s="5" customFormat="1" ht="24.75" customHeight="1">
      <c r="A1" s="276" t="s">
        <v>64</v>
      </c>
      <c r="V1" s="106" t="s">
        <v>65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77" t="s">
        <v>84</v>
      </c>
      <c r="P2" s="355"/>
      <c r="Q2" s="355"/>
      <c r="R2" s="355"/>
      <c r="S2" s="355"/>
      <c r="T2" s="356"/>
      <c r="V2" s="107"/>
      <c r="W2" s="108"/>
      <c r="X2" s="357" t="s">
        <v>56</v>
      </c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8"/>
      <c r="AJ2" s="377" t="s">
        <v>84</v>
      </c>
      <c r="AK2" s="355"/>
      <c r="AL2" s="355"/>
      <c r="AM2" s="355"/>
      <c r="AN2" s="355"/>
      <c r="AO2" s="356"/>
    </row>
    <row r="3" spans="1:41" s="109" customFormat="1" ht="18" customHeight="1">
      <c r="A3" s="110"/>
      <c r="B3" s="111"/>
      <c r="C3" s="359" t="s">
        <v>110</v>
      </c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63" t="s">
        <v>58</v>
      </c>
      <c r="P3" s="364"/>
      <c r="Q3" s="364"/>
      <c r="R3" s="343" t="s">
        <v>59</v>
      </c>
      <c r="S3" s="344"/>
      <c r="T3" s="345"/>
      <c r="V3" s="110"/>
      <c r="W3" s="111"/>
      <c r="X3" s="359" t="s">
        <v>110</v>
      </c>
      <c r="Y3" s="360"/>
      <c r="Z3" s="360"/>
      <c r="AA3" s="360"/>
      <c r="AB3" s="360"/>
      <c r="AC3" s="360"/>
      <c r="AD3" s="361" t="s">
        <v>53</v>
      </c>
      <c r="AE3" s="362"/>
      <c r="AF3" s="362"/>
      <c r="AG3" s="365" t="s">
        <v>60</v>
      </c>
      <c r="AH3" s="366"/>
      <c r="AI3" s="367"/>
      <c r="AJ3" s="363" t="s">
        <v>58</v>
      </c>
      <c r="AK3" s="364"/>
      <c r="AL3" s="364"/>
      <c r="AM3" s="343" t="s">
        <v>59</v>
      </c>
      <c r="AN3" s="344"/>
      <c r="AO3" s="345"/>
    </row>
    <row r="4" spans="1:41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112">
        <v>2007</v>
      </c>
      <c r="M4" s="113">
        <v>2006</v>
      </c>
      <c r="N4" s="127">
        <v>2005</v>
      </c>
      <c r="O4" s="112">
        <v>2007</v>
      </c>
      <c r="P4" s="113">
        <v>2006</v>
      </c>
      <c r="Q4" s="114">
        <v>2005</v>
      </c>
      <c r="R4" s="112">
        <v>2007</v>
      </c>
      <c r="S4" s="113">
        <v>2006</v>
      </c>
      <c r="T4" s="128">
        <v>2005</v>
      </c>
      <c r="V4" s="122" t="s">
        <v>54</v>
      </c>
      <c r="W4" s="123" t="s">
        <v>55</v>
      </c>
      <c r="X4" s="124" t="s">
        <v>93</v>
      </c>
      <c r="Y4" s="125" t="s">
        <v>95</v>
      </c>
      <c r="Z4" s="125" t="s">
        <v>96</v>
      </c>
      <c r="AA4" s="125" t="s">
        <v>97</v>
      </c>
      <c r="AB4" s="125" t="s">
        <v>98</v>
      </c>
      <c r="AC4" s="126" t="s">
        <v>99</v>
      </c>
      <c r="AD4" s="112">
        <v>2007</v>
      </c>
      <c r="AE4" s="113">
        <v>2006</v>
      </c>
      <c r="AF4" s="114">
        <v>2005</v>
      </c>
      <c r="AG4" s="112">
        <v>2007</v>
      </c>
      <c r="AH4" s="113">
        <v>2006</v>
      </c>
      <c r="AI4" s="127">
        <v>2005</v>
      </c>
      <c r="AJ4" s="112">
        <v>2007</v>
      </c>
      <c r="AK4" s="113">
        <v>2006</v>
      </c>
      <c r="AL4" s="114">
        <v>2005</v>
      </c>
      <c r="AM4" s="112">
        <v>2007</v>
      </c>
      <c r="AN4" s="113">
        <v>2006</v>
      </c>
      <c r="AO4" s="128">
        <v>2005</v>
      </c>
    </row>
    <row r="5" spans="1:41" s="119" customFormat="1" ht="13.5" customHeight="1">
      <c r="A5" s="374">
        <v>1</v>
      </c>
      <c r="B5" s="129" t="s">
        <v>0</v>
      </c>
      <c r="C5" s="12"/>
      <c r="D5" s="13"/>
      <c r="E5" s="13"/>
      <c r="F5" s="13"/>
      <c r="G5" s="13">
        <v>1</v>
      </c>
      <c r="H5" s="14"/>
      <c r="I5" s="12">
        <f>SUM(C5:H5)</f>
        <v>1</v>
      </c>
      <c r="J5" s="13">
        <v>1</v>
      </c>
      <c r="K5" s="14">
        <v>2</v>
      </c>
      <c r="L5" s="74">
        <v>167</v>
      </c>
      <c r="M5" s="75">
        <v>87</v>
      </c>
      <c r="N5" s="130">
        <v>95</v>
      </c>
      <c r="O5" s="21">
        <f aca="true" t="shared" si="0" ref="O5:O36">I5/6</f>
        <v>0.16666666666666666</v>
      </c>
      <c r="P5" s="19">
        <v>0.16666666666666666</v>
      </c>
      <c r="Q5" s="20">
        <v>0.3333333333333333</v>
      </c>
      <c r="R5" s="131">
        <v>0.37028824833702884</v>
      </c>
      <c r="S5" s="132">
        <v>0.23015873015873015</v>
      </c>
      <c r="T5" s="133">
        <v>0.20212765957446807</v>
      </c>
      <c r="V5" s="374">
        <v>1</v>
      </c>
      <c r="W5" s="129" t="s">
        <v>0</v>
      </c>
      <c r="X5" s="12"/>
      <c r="Y5" s="13"/>
      <c r="Z5" s="13"/>
      <c r="AA5" s="13"/>
      <c r="AB5" s="13"/>
      <c r="AC5" s="14"/>
      <c r="AD5" s="12"/>
      <c r="AE5" s="13"/>
      <c r="AF5" s="14">
        <v>0</v>
      </c>
      <c r="AG5" s="74">
        <v>7</v>
      </c>
      <c r="AH5" s="75">
        <v>1</v>
      </c>
      <c r="AI5" s="130">
        <v>5</v>
      </c>
      <c r="AJ5" s="21">
        <f aca="true" t="shared" si="1" ref="AJ5:AJ36">AD5/6</f>
        <v>0</v>
      </c>
      <c r="AK5" s="19">
        <v>0</v>
      </c>
      <c r="AL5" s="20">
        <v>0</v>
      </c>
      <c r="AM5" s="131">
        <v>0.015521064301552107</v>
      </c>
      <c r="AN5" s="132">
        <v>0.0026455026455026454</v>
      </c>
      <c r="AO5" s="133">
        <v>0.010638297872340425</v>
      </c>
    </row>
    <row r="6" spans="1:41" s="119" customFormat="1" ht="13.5" customHeight="1">
      <c r="A6" s="369"/>
      <c r="B6" s="134" t="s">
        <v>1</v>
      </c>
      <c r="C6" s="26"/>
      <c r="D6" s="27"/>
      <c r="E6" s="27">
        <v>6</v>
      </c>
      <c r="F6" s="27"/>
      <c r="G6" s="27">
        <v>2</v>
      </c>
      <c r="H6" s="28">
        <v>1</v>
      </c>
      <c r="I6" s="26">
        <f aca="true" t="shared" si="2" ref="I6:I56">SUM(C6:H6)</f>
        <v>9</v>
      </c>
      <c r="J6" s="27">
        <v>2</v>
      </c>
      <c r="K6" s="28">
        <v>1</v>
      </c>
      <c r="L6" s="78">
        <v>220</v>
      </c>
      <c r="M6" s="79">
        <v>117</v>
      </c>
      <c r="N6" s="135">
        <v>85</v>
      </c>
      <c r="O6" s="35">
        <f t="shared" si="0"/>
        <v>1.5</v>
      </c>
      <c r="P6" s="33">
        <v>0.3333333333333333</v>
      </c>
      <c r="Q6" s="34">
        <v>0.16666666666666666</v>
      </c>
      <c r="R6" s="136">
        <v>0.48997772828507796</v>
      </c>
      <c r="S6" s="137">
        <v>0.3046875</v>
      </c>
      <c r="T6" s="138">
        <v>0.18085106382978725</v>
      </c>
      <c r="V6" s="369"/>
      <c r="W6" s="134" t="s">
        <v>1</v>
      </c>
      <c r="X6" s="26"/>
      <c r="Y6" s="27"/>
      <c r="Z6" s="27"/>
      <c r="AA6" s="27"/>
      <c r="AB6" s="27"/>
      <c r="AC6" s="28"/>
      <c r="AD6" s="26"/>
      <c r="AE6" s="27"/>
      <c r="AF6" s="28">
        <v>0</v>
      </c>
      <c r="AG6" s="78">
        <v>6</v>
      </c>
      <c r="AH6" s="79">
        <v>11</v>
      </c>
      <c r="AI6" s="135">
        <v>8</v>
      </c>
      <c r="AJ6" s="35">
        <f t="shared" si="1"/>
        <v>0</v>
      </c>
      <c r="AK6" s="33">
        <v>0</v>
      </c>
      <c r="AL6" s="34">
        <v>0</v>
      </c>
      <c r="AM6" s="136">
        <v>0.013363028953229399</v>
      </c>
      <c r="AN6" s="137">
        <v>0.028645833333333332</v>
      </c>
      <c r="AO6" s="138">
        <v>0.01702127659574468</v>
      </c>
    </row>
    <row r="7" spans="1:41" s="119" customFormat="1" ht="13.5" customHeight="1">
      <c r="A7" s="369"/>
      <c r="B7" s="134" t="s">
        <v>2</v>
      </c>
      <c r="C7" s="26"/>
      <c r="D7" s="27"/>
      <c r="E7" s="27">
        <v>3</v>
      </c>
      <c r="F7" s="27"/>
      <c r="G7" s="27">
        <v>3</v>
      </c>
      <c r="H7" s="28">
        <v>3</v>
      </c>
      <c r="I7" s="26">
        <f t="shared" si="2"/>
        <v>9</v>
      </c>
      <c r="J7" s="27">
        <v>8</v>
      </c>
      <c r="K7" s="28">
        <v>10</v>
      </c>
      <c r="L7" s="78">
        <v>260</v>
      </c>
      <c r="M7" s="79">
        <v>111</v>
      </c>
      <c r="N7" s="135">
        <v>102</v>
      </c>
      <c r="O7" s="35">
        <f t="shared" si="0"/>
        <v>1.5</v>
      </c>
      <c r="P7" s="33">
        <v>1.3333333333333333</v>
      </c>
      <c r="Q7" s="34">
        <v>1.6666666666666667</v>
      </c>
      <c r="R7" s="136">
        <v>0.5764966740576497</v>
      </c>
      <c r="S7" s="137">
        <v>0.2883116883116883</v>
      </c>
      <c r="T7" s="138">
        <v>0.2170212765957447</v>
      </c>
      <c r="V7" s="369"/>
      <c r="W7" s="134" t="s">
        <v>2</v>
      </c>
      <c r="X7" s="26"/>
      <c r="Y7" s="27"/>
      <c r="Z7" s="27"/>
      <c r="AA7" s="27"/>
      <c r="AB7" s="27"/>
      <c r="AC7" s="28"/>
      <c r="AD7" s="26"/>
      <c r="AE7" s="27"/>
      <c r="AF7" s="28">
        <v>0</v>
      </c>
      <c r="AG7" s="78">
        <v>3</v>
      </c>
      <c r="AH7" s="79">
        <v>7</v>
      </c>
      <c r="AI7" s="135">
        <v>10</v>
      </c>
      <c r="AJ7" s="35">
        <f t="shared" si="1"/>
        <v>0</v>
      </c>
      <c r="AK7" s="33">
        <v>0</v>
      </c>
      <c r="AL7" s="34">
        <v>0</v>
      </c>
      <c r="AM7" s="136">
        <v>0.0066518847006651885</v>
      </c>
      <c r="AN7" s="137">
        <v>0.01818181818181818</v>
      </c>
      <c r="AO7" s="138">
        <v>0.02127659574468085</v>
      </c>
    </row>
    <row r="8" spans="1:41" s="119" customFormat="1" ht="13.5" customHeight="1">
      <c r="A8" s="370"/>
      <c r="B8" s="134" t="s">
        <v>3</v>
      </c>
      <c r="C8" s="26"/>
      <c r="D8" s="27"/>
      <c r="E8" s="27">
        <v>4</v>
      </c>
      <c r="F8" s="27"/>
      <c r="G8" s="27">
        <v>1</v>
      </c>
      <c r="H8" s="28"/>
      <c r="I8" s="26">
        <f t="shared" si="2"/>
        <v>5</v>
      </c>
      <c r="J8" s="27">
        <v>5</v>
      </c>
      <c r="K8" s="28">
        <v>1</v>
      </c>
      <c r="L8" s="78">
        <v>233</v>
      </c>
      <c r="M8" s="79">
        <v>89</v>
      </c>
      <c r="N8" s="135">
        <v>103</v>
      </c>
      <c r="O8" s="35">
        <f t="shared" si="0"/>
        <v>0.8333333333333334</v>
      </c>
      <c r="P8" s="33">
        <v>0.8333333333333334</v>
      </c>
      <c r="Q8" s="34">
        <v>0.16666666666666666</v>
      </c>
      <c r="R8" s="136">
        <v>0.5200892857142857</v>
      </c>
      <c r="S8" s="137">
        <v>0.23237597911227154</v>
      </c>
      <c r="T8" s="138">
        <v>0.21914893617021278</v>
      </c>
      <c r="V8" s="370"/>
      <c r="W8" s="134" t="s">
        <v>3</v>
      </c>
      <c r="X8" s="26"/>
      <c r="Y8" s="27"/>
      <c r="Z8" s="27"/>
      <c r="AA8" s="27"/>
      <c r="AB8" s="27"/>
      <c r="AC8" s="28"/>
      <c r="AD8" s="26"/>
      <c r="AE8" s="27"/>
      <c r="AF8" s="28">
        <v>0</v>
      </c>
      <c r="AG8" s="78">
        <v>2</v>
      </c>
      <c r="AH8" s="79">
        <v>8</v>
      </c>
      <c r="AI8" s="135">
        <v>4</v>
      </c>
      <c r="AJ8" s="35">
        <f t="shared" si="1"/>
        <v>0</v>
      </c>
      <c r="AK8" s="33">
        <v>0</v>
      </c>
      <c r="AL8" s="34">
        <v>0</v>
      </c>
      <c r="AM8" s="136">
        <v>0.004464285714285714</v>
      </c>
      <c r="AN8" s="137">
        <v>0.020887728459530026</v>
      </c>
      <c r="AO8" s="138">
        <v>0.00851063829787234</v>
      </c>
    </row>
    <row r="9" spans="1:41" s="119" customFormat="1" ht="13.5" customHeight="1">
      <c r="A9" s="368">
        <v>2</v>
      </c>
      <c r="B9" s="144" t="s">
        <v>4</v>
      </c>
      <c r="C9" s="218"/>
      <c r="D9" s="253"/>
      <c r="E9" s="253">
        <v>4</v>
      </c>
      <c r="F9" s="253"/>
      <c r="G9" s="253">
        <v>2</v>
      </c>
      <c r="H9" s="254"/>
      <c r="I9" s="218">
        <f t="shared" si="2"/>
        <v>6</v>
      </c>
      <c r="J9" s="253">
        <v>5</v>
      </c>
      <c r="K9" s="254">
        <v>0</v>
      </c>
      <c r="L9" s="85">
        <v>245</v>
      </c>
      <c r="M9" s="86">
        <v>130</v>
      </c>
      <c r="N9" s="146">
        <v>110</v>
      </c>
      <c r="O9" s="91">
        <f t="shared" si="0"/>
        <v>1</v>
      </c>
      <c r="P9" s="89">
        <v>0.8333333333333334</v>
      </c>
      <c r="Q9" s="90">
        <v>0</v>
      </c>
      <c r="R9" s="147">
        <v>0.5480984340044742</v>
      </c>
      <c r="S9" s="148">
        <v>0.33678756476683935</v>
      </c>
      <c r="T9" s="149">
        <v>0.2345415778251599</v>
      </c>
      <c r="V9" s="368">
        <v>2</v>
      </c>
      <c r="W9" s="144" t="s">
        <v>4</v>
      </c>
      <c r="X9" s="218"/>
      <c r="Y9" s="253"/>
      <c r="Z9" s="253"/>
      <c r="AA9" s="253"/>
      <c r="AB9" s="253"/>
      <c r="AC9" s="254"/>
      <c r="AD9" s="218"/>
      <c r="AE9" s="253"/>
      <c r="AF9" s="254">
        <v>0</v>
      </c>
      <c r="AG9" s="85">
        <v>2</v>
      </c>
      <c r="AH9" s="86">
        <v>6</v>
      </c>
      <c r="AI9" s="146">
        <v>6</v>
      </c>
      <c r="AJ9" s="91">
        <f t="shared" si="1"/>
        <v>0</v>
      </c>
      <c r="AK9" s="89">
        <v>0</v>
      </c>
      <c r="AL9" s="90">
        <v>0</v>
      </c>
      <c r="AM9" s="147">
        <v>0.0044742729306487695</v>
      </c>
      <c r="AN9" s="148">
        <v>0.015544041450777202</v>
      </c>
      <c r="AO9" s="149">
        <v>0.01279317697228145</v>
      </c>
    </row>
    <row r="10" spans="1:41" s="145" customFormat="1" ht="13.5" customHeight="1">
      <c r="A10" s="369">
        <v>2</v>
      </c>
      <c r="B10" s="134" t="s">
        <v>5</v>
      </c>
      <c r="C10" s="29"/>
      <c r="D10" s="30"/>
      <c r="E10" s="30">
        <v>4</v>
      </c>
      <c r="F10" s="30">
        <v>1</v>
      </c>
      <c r="G10" s="30">
        <v>2</v>
      </c>
      <c r="H10" s="54"/>
      <c r="I10" s="29">
        <f t="shared" si="2"/>
        <v>7</v>
      </c>
      <c r="J10" s="30">
        <v>3</v>
      </c>
      <c r="K10" s="54">
        <v>3</v>
      </c>
      <c r="L10" s="29">
        <v>279</v>
      </c>
      <c r="M10" s="30">
        <v>92</v>
      </c>
      <c r="N10" s="31">
        <v>101</v>
      </c>
      <c r="O10" s="57">
        <f t="shared" si="0"/>
        <v>1.1666666666666667</v>
      </c>
      <c r="P10" s="55">
        <v>0.5</v>
      </c>
      <c r="Q10" s="56">
        <v>0.5</v>
      </c>
      <c r="R10" s="36">
        <v>0.6158940397350994</v>
      </c>
      <c r="S10" s="37">
        <v>0.23958333333333334</v>
      </c>
      <c r="T10" s="38">
        <v>0.21535181236673773</v>
      </c>
      <c r="V10" s="369">
        <v>2</v>
      </c>
      <c r="W10" s="134" t="s">
        <v>5</v>
      </c>
      <c r="X10" s="29"/>
      <c r="Y10" s="30"/>
      <c r="Z10" s="30"/>
      <c r="AA10" s="30"/>
      <c r="AB10" s="30"/>
      <c r="AC10" s="54"/>
      <c r="AD10" s="29"/>
      <c r="AE10" s="30"/>
      <c r="AF10" s="54">
        <v>0</v>
      </c>
      <c r="AG10" s="29">
        <v>7</v>
      </c>
      <c r="AH10" s="30">
        <v>4</v>
      </c>
      <c r="AI10" s="31">
        <v>8</v>
      </c>
      <c r="AJ10" s="57">
        <f t="shared" si="1"/>
        <v>0</v>
      </c>
      <c r="AK10" s="55">
        <v>0</v>
      </c>
      <c r="AL10" s="56">
        <v>0</v>
      </c>
      <c r="AM10" s="36">
        <v>0.01545253863134658</v>
      </c>
      <c r="AN10" s="37">
        <v>0.010416666666666666</v>
      </c>
      <c r="AO10" s="38">
        <v>0.017057569296375266</v>
      </c>
    </row>
    <row r="11" spans="1:41" s="145" customFormat="1" ht="13.5" customHeight="1">
      <c r="A11" s="369"/>
      <c r="B11" s="134" t="s">
        <v>6</v>
      </c>
      <c r="C11" s="29"/>
      <c r="D11" s="30"/>
      <c r="E11" s="30">
        <v>4</v>
      </c>
      <c r="F11" s="30">
        <v>1</v>
      </c>
      <c r="G11" s="30">
        <v>2</v>
      </c>
      <c r="H11" s="54"/>
      <c r="I11" s="29">
        <f t="shared" si="2"/>
        <v>7</v>
      </c>
      <c r="J11" s="30">
        <v>1</v>
      </c>
      <c r="K11" s="54">
        <v>0</v>
      </c>
      <c r="L11" s="29">
        <v>242</v>
      </c>
      <c r="M11" s="30">
        <v>85</v>
      </c>
      <c r="N11" s="31">
        <v>133</v>
      </c>
      <c r="O11" s="57">
        <f t="shared" si="0"/>
        <v>1.1666666666666667</v>
      </c>
      <c r="P11" s="55">
        <v>0.16666666666666666</v>
      </c>
      <c r="Q11" s="56">
        <v>0</v>
      </c>
      <c r="R11" s="36">
        <v>0.5330396475770925</v>
      </c>
      <c r="S11" s="37">
        <v>0.22486772486772486</v>
      </c>
      <c r="T11" s="38">
        <v>0.2835820895522388</v>
      </c>
      <c r="V11" s="369"/>
      <c r="W11" s="134" t="s">
        <v>6</v>
      </c>
      <c r="X11" s="29"/>
      <c r="Y11" s="30"/>
      <c r="Z11" s="30"/>
      <c r="AA11" s="30"/>
      <c r="AB11" s="30"/>
      <c r="AC11" s="54"/>
      <c r="AD11" s="29"/>
      <c r="AE11" s="30"/>
      <c r="AF11" s="54">
        <v>0</v>
      </c>
      <c r="AG11" s="29">
        <v>7</v>
      </c>
      <c r="AH11" s="30">
        <v>4</v>
      </c>
      <c r="AI11" s="31">
        <v>7</v>
      </c>
      <c r="AJ11" s="57">
        <f t="shared" si="1"/>
        <v>0</v>
      </c>
      <c r="AK11" s="55">
        <v>0</v>
      </c>
      <c r="AL11" s="56">
        <v>0</v>
      </c>
      <c r="AM11" s="36">
        <v>0.015418502202643172</v>
      </c>
      <c r="AN11" s="37">
        <v>0.010582010582010581</v>
      </c>
      <c r="AO11" s="38">
        <v>0.014925373134328358</v>
      </c>
    </row>
    <row r="12" spans="1:41" s="145" customFormat="1" ht="13.5" customHeight="1">
      <c r="A12" s="370"/>
      <c r="B12" s="139" t="s">
        <v>7</v>
      </c>
      <c r="C12" s="43"/>
      <c r="D12" s="44"/>
      <c r="E12" s="44"/>
      <c r="F12" s="44"/>
      <c r="G12" s="44"/>
      <c r="H12" s="62"/>
      <c r="I12" s="43">
        <f t="shared" si="2"/>
        <v>0</v>
      </c>
      <c r="J12" s="44">
        <v>2</v>
      </c>
      <c r="K12" s="62">
        <v>0</v>
      </c>
      <c r="L12" s="43">
        <v>200</v>
      </c>
      <c r="M12" s="44">
        <v>113</v>
      </c>
      <c r="N12" s="45">
        <v>109</v>
      </c>
      <c r="O12" s="65">
        <f t="shared" si="0"/>
        <v>0</v>
      </c>
      <c r="P12" s="63">
        <v>0.3333333333333333</v>
      </c>
      <c r="Q12" s="64">
        <v>0</v>
      </c>
      <c r="R12" s="50">
        <v>0.44150110375275936</v>
      </c>
      <c r="S12" s="51">
        <v>0.2927461139896373</v>
      </c>
      <c r="T12" s="52">
        <v>0.232409381663113</v>
      </c>
      <c r="V12" s="370"/>
      <c r="W12" s="139" t="s">
        <v>7</v>
      </c>
      <c r="X12" s="43"/>
      <c r="Y12" s="44"/>
      <c r="Z12" s="44"/>
      <c r="AA12" s="44"/>
      <c r="AB12" s="44"/>
      <c r="AC12" s="62"/>
      <c r="AD12" s="43"/>
      <c r="AE12" s="44"/>
      <c r="AF12" s="62">
        <v>0</v>
      </c>
      <c r="AG12" s="43">
        <v>4</v>
      </c>
      <c r="AH12" s="44">
        <v>3</v>
      </c>
      <c r="AI12" s="45">
        <v>8</v>
      </c>
      <c r="AJ12" s="65">
        <f t="shared" si="1"/>
        <v>0</v>
      </c>
      <c r="AK12" s="63">
        <v>0</v>
      </c>
      <c r="AL12" s="64">
        <v>0</v>
      </c>
      <c r="AM12" s="50">
        <v>0.008830022075055188</v>
      </c>
      <c r="AN12" s="51">
        <v>0.007772020725388601</v>
      </c>
      <c r="AO12" s="52">
        <v>0.017057569296375266</v>
      </c>
    </row>
    <row r="13" spans="1:41" s="145" customFormat="1" ht="13.5" customHeight="1">
      <c r="A13" s="368">
        <v>3</v>
      </c>
      <c r="B13" s="144" t="s">
        <v>8</v>
      </c>
      <c r="C13" s="66"/>
      <c r="D13" s="67"/>
      <c r="E13" s="67">
        <v>1</v>
      </c>
      <c r="F13" s="67"/>
      <c r="G13" s="67"/>
      <c r="H13" s="68"/>
      <c r="I13" s="66">
        <f t="shared" si="2"/>
        <v>1</v>
      </c>
      <c r="J13" s="67">
        <v>1</v>
      </c>
      <c r="K13" s="68">
        <v>2</v>
      </c>
      <c r="L13" s="66">
        <v>234</v>
      </c>
      <c r="M13" s="67">
        <v>123</v>
      </c>
      <c r="N13" s="69">
        <v>133</v>
      </c>
      <c r="O13" s="72">
        <f t="shared" si="0"/>
        <v>0.16666666666666666</v>
      </c>
      <c r="P13" s="70">
        <v>0.16666666666666666</v>
      </c>
      <c r="Q13" s="71">
        <v>0.3333333333333333</v>
      </c>
      <c r="R13" s="73">
        <v>0.5176991150442478</v>
      </c>
      <c r="S13" s="58">
        <v>0.3203125</v>
      </c>
      <c r="T13" s="59">
        <v>0.2835820895522388</v>
      </c>
      <c r="V13" s="368">
        <v>3</v>
      </c>
      <c r="W13" s="144" t="s">
        <v>8</v>
      </c>
      <c r="X13" s="66"/>
      <c r="Y13" s="67"/>
      <c r="Z13" s="67"/>
      <c r="AA13" s="67"/>
      <c r="AB13" s="67"/>
      <c r="AC13" s="68"/>
      <c r="AD13" s="66"/>
      <c r="AE13" s="67"/>
      <c r="AF13" s="68">
        <v>0</v>
      </c>
      <c r="AG13" s="66">
        <v>5</v>
      </c>
      <c r="AH13" s="67">
        <v>6</v>
      </c>
      <c r="AI13" s="69">
        <v>5</v>
      </c>
      <c r="AJ13" s="72">
        <f t="shared" si="1"/>
        <v>0</v>
      </c>
      <c r="AK13" s="70">
        <v>0</v>
      </c>
      <c r="AL13" s="71">
        <v>0</v>
      </c>
      <c r="AM13" s="73">
        <v>0.011061946902654867</v>
      </c>
      <c r="AN13" s="58">
        <v>0.015625</v>
      </c>
      <c r="AO13" s="59">
        <v>0.010660980810234541</v>
      </c>
    </row>
    <row r="14" spans="1:41" s="145" customFormat="1" ht="13.5" customHeight="1">
      <c r="A14" s="369">
        <v>3</v>
      </c>
      <c r="B14" s="134" t="s">
        <v>9</v>
      </c>
      <c r="C14" s="29"/>
      <c r="D14" s="30"/>
      <c r="E14" s="30">
        <v>2</v>
      </c>
      <c r="F14" s="30">
        <v>1</v>
      </c>
      <c r="G14" s="30"/>
      <c r="H14" s="54"/>
      <c r="I14" s="29">
        <f t="shared" si="2"/>
        <v>3</v>
      </c>
      <c r="J14" s="30">
        <v>3</v>
      </c>
      <c r="K14" s="54">
        <v>0</v>
      </c>
      <c r="L14" s="29">
        <v>228</v>
      </c>
      <c r="M14" s="30">
        <v>134</v>
      </c>
      <c r="N14" s="31">
        <v>132</v>
      </c>
      <c r="O14" s="57">
        <f t="shared" si="0"/>
        <v>0.5</v>
      </c>
      <c r="P14" s="55">
        <v>0.5</v>
      </c>
      <c r="Q14" s="56">
        <v>0</v>
      </c>
      <c r="R14" s="36">
        <v>0.5066666666666667</v>
      </c>
      <c r="S14" s="37">
        <v>0.3507853403141361</v>
      </c>
      <c r="T14" s="38">
        <v>0.2814498933901919</v>
      </c>
      <c r="V14" s="369">
        <v>3</v>
      </c>
      <c r="W14" s="134" t="s">
        <v>9</v>
      </c>
      <c r="X14" s="29"/>
      <c r="Y14" s="30"/>
      <c r="Z14" s="30"/>
      <c r="AA14" s="30"/>
      <c r="AB14" s="30"/>
      <c r="AC14" s="54"/>
      <c r="AD14" s="29"/>
      <c r="AE14" s="30"/>
      <c r="AF14" s="54">
        <v>0</v>
      </c>
      <c r="AG14" s="29">
        <v>7</v>
      </c>
      <c r="AH14" s="30">
        <v>3</v>
      </c>
      <c r="AI14" s="31">
        <v>9</v>
      </c>
      <c r="AJ14" s="57">
        <f t="shared" si="1"/>
        <v>0</v>
      </c>
      <c r="AK14" s="55">
        <v>0</v>
      </c>
      <c r="AL14" s="56">
        <v>0</v>
      </c>
      <c r="AM14" s="36">
        <v>0.015555555555555555</v>
      </c>
      <c r="AN14" s="37">
        <v>0.007853403141361256</v>
      </c>
      <c r="AO14" s="38">
        <v>0.019189765458422176</v>
      </c>
    </row>
    <row r="15" spans="1:41" s="145" customFormat="1" ht="13.5" customHeight="1">
      <c r="A15" s="369"/>
      <c r="B15" s="134" t="s">
        <v>10</v>
      </c>
      <c r="C15" s="29"/>
      <c r="D15" s="30"/>
      <c r="E15" s="30">
        <v>3</v>
      </c>
      <c r="F15" s="30"/>
      <c r="G15" s="30">
        <v>2</v>
      </c>
      <c r="H15" s="54"/>
      <c r="I15" s="29">
        <f t="shared" si="2"/>
        <v>5</v>
      </c>
      <c r="J15" s="30">
        <v>6</v>
      </c>
      <c r="K15" s="54">
        <v>1</v>
      </c>
      <c r="L15" s="29">
        <v>193</v>
      </c>
      <c r="M15" s="30">
        <v>150</v>
      </c>
      <c r="N15" s="31">
        <v>130</v>
      </c>
      <c r="O15" s="57">
        <f t="shared" si="0"/>
        <v>0.8333333333333334</v>
      </c>
      <c r="P15" s="55">
        <v>1</v>
      </c>
      <c r="Q15" s="56">
        <v>0.16666666666666666</v>
      </c>
      <c r="R15" s="36">
        <v>0.4260485651214128</v>
      </c>
      <c r="S15" s="37">
        <v>0.391644908616188</v>
      </c>
      <c r="T15" s="38">
        <v>0.2771855010660981</v>
      </c>
      <c r="V15" s="369"/>
      <c r="W15" s="134" t="s">
        <v>10</v>
      </c>
      <c r="X15" s="29"/>
      <c r="Y15" s="30"/>
      <c r="Z15" s="30"/>
      <c r="AA15" s="30"/>
      <c r="AB15" s="30"/>
      <c r="AC15" s="54"/>
      <c r="AD15" s="29"/>
      <c r="AE15" s="30"/>
      <c r="AF15" s="54">
        <v>0</v>
      </c>
      <c r="AG15" s="29">
        <v>8</v>
      </c>
      <c r="AH15" s="30">
        <v>3</v>
      </c>
      <c r="AI15" s="31">
        <v>5</v>
      </c>
      <c r="AJ15" s="57">
        <f t="shared" si="1"/>
        <v>0</v>
      </c>
      <c r="AK15" s="55">
        <v>0</v>
      </c>
      <c r="AL15" s="56">
        <v>0</v>
      </c>
      <c r="AM15" s="36">
        <v>0.017660044150110375</v>
      </c>
      <c r="AN15" s="37">
        <v>0.007832898172323759</v>
      </c>
      <c r="AO15" s="38">
        <v>0.010660980810234541</v>
      </c>
    </row>
    <row r="16" spans="1:41" s="145" customFormat="1" ht="13.5" customHeight="1">
      <c r="A16" s="369"/>
      <c r="B16" s="134" t="s">
        <v>11</v>
      </c>
      <c r="C16" s="29"/>
      <c r="D16" s="30"/>
      <c r="E16" s="30">
        <v>1</v>
      </c>
      <c r="F16" s="30"/>
      <c r="G16" s="30"/>
      <c r="H16" s="54"/>
      <c r="I16" s="29">
        <f t="shared" si="2"/>
        <v>1</v>
      </c>
      <c r="J16" s="30">
        <v>4</v>
      </c>
      <c r="K16" s="54">
        <v>1</v>
      </c>
      <c r="L16" s="29">
        <v>193</v>
      </c>
      <c r="M16" s="30">
        <v>116</v>
      </c>
      <c r="N16" s="31">
        <v>92</v>
      </c>
      <c r="O16" s="57">
        <f t="shared" si="0"/>
        <v>0.16666666666666666</v>
      </c>
      <c r="P16" s="55">
        <v>0.6666666666666666</v>
      </c>
      <c r="Q16" s="56">
        <v>0.16666666666666666</v>
      </c>
      <c r="R16" s="36">
        <v>0.4288888888888889</v>
      </c>
      <c r="S16" s="37">
        <v>0.3028720626631854</v>
      </c>
      <c r="T16" s="38">
        <v>0.19616204690831557</v>
      </c>
      <c r="V16" s="369"/>
      <c r="W16" s="134" t="s">
        <v>11</v>
      </c>
      <c r="X16" s="29"/>
      <c r="Y16" s="30"/>
      <c r="Z16" s="30"/>
      <c r="AA16" s="30"/>
      <c r="AB16" s="30"/>
      <c r="AC16" s="54"/>
      <c r="AD16" s="29"/>
      <c r="AE16" s="30"/>
      <c r="AF16" s="54">
        <v>0</v>
      </c>
      <c r="AG16" s="29">
        <v>7</v>
      </c>
      <c r="AH16" s="30">
        <v>6</v>
      </c>
      <c r="AI16" s="31">
        <v>3</v>
      </c>
      <c r="AJ16" s="57">
        <f t="shared" si="1"/>
        <v>0</v>
      </c>
      <c r="AK16" s="55">
        <v>0</v>
      </c>
      <c r="AL16" s="56">
        <v>0</v>
      </c>
      <c r="AM16" s="36">
        <v>0.015555555555555555</v>
      </c>
      <c r="AN16" s="37">
        <v>0.015665796344647518</v>
      </c>
      <c r="AO16" s="38">
        <v>0.006396588486140725</v>
      </c>
    </row>
    <row r="17" spans="1:41" s="145" customFormat="1" ht="13.5" customHeight="1">
      <c r="A17" s="370"/>
      <c r="B17" s="139" t="s">
        <v>12</v>
      </c>
      <c r="C17" s="43"/>
      <c r="D17" s="44"/>
      <c r="E17" s="44"/>
      <c r="F17" s="44"/>
      <c r="G17" s="44"/>
      <c r="H17" s="62"/>
      <c r="I17" s="43">
        <f t="shared" si="2"/>
        <v>0</v>
      </c>
      <c r="J17" s="44">
        <v>12</v>
      </c>
      <c r="K17" s="62">
        <v>2</v>
      </c>
      <c r="L17" s="43">
        <v>192</v>
      </c>
      <c r="M17" s="44">
        <v>121</v>
      </c>
      <c r="N17" s="45">
        <v>127</v>
      </c>
      <c r="O17" s="65">
        <f t="shared" si="0"/>
        <v>0</v>
      </c>
      <c r="P17" s="63">
        <v>2</v>
      </c>
      <c r="Q17" s="64">
        <v>0.3333333333333333</v>
      </c>
      <c r="R17" s="50">
        <v>0.42572062084257206</v>
      </c>
      <c r="S17" s="51">
        <v>0.2922705314009662</v>
      </c>
      <c r="T17" s="52">
        <v>0.2702127659574468</v>
      </c>
      <c r="V17" s="370"/>
      <c r="W17" s="139" t="s">
        <v>12</v>
      </c>
      <c r="X17" s="43"/>
      <c r="Y17" s="44"/>
      <c r="Z17" s="44"/>
      <c r="AA17" s="44"/>
      <c r="AB17" s="44"/>
      <c r="AC17" s="62"/>
      <c r="AD17" s="43"/>
      <c r="AE17" s="44"/>
      <c r="AF17" s="62">
        <v>0</v>
      </c>
      <c r="AG17" s="43">
        <v>13</v>
      </c>
      <c r="AH17" s="44">
        <v>5</v>
      </c>
      <c r="AI17" s="45">
        <v>7</v>
      </c>
      <c r="AJ17" s="65">
        <f t="shared" si="1"/>
        <v>0</v>
      </c>
      <c r="AK17" s="63">
        <v>0</v>
      </c>
      <c r="AL17" s="64">
        <v>0</v>
      </c>
      <c r="AM17" s="50">
        <v>0.028824833702882482</v>
      </c>
      <c r="AN17" s="51">
        <v>0.012077294685990338</v>
      </c>
      <c r="AO17" s="52">
        <v>0.014893617021276596</v>
      </c>
    </row>
    <row r="18" spans="1:41" s="150" customFormat="1" ht="13.5" customHeight="1">
      <c r="A18" s="368">
        <v>4</v>
      </c>
      <c r="B18" s="144" t="s">
        <v>13</v>
      </c>
      <c r="C18" s="85"/>
      <c r="D18" s="86"/>
      <c r="E18" s="86"/>
      <c r="F18" s="86"/>
      <c r="G18" s="86">
        <v>1</v>
      </c>
      <c r="H18" s="87"/>
      <c r="I18" s="85">
        <f t="shared" si="2"/>
        <v>1</v>
      </c>
      <c r="J18" s="86">
        <v>5</v>
      </c>
      <c r="K18" s="87">
        <v>0</v>
      </c>
      <c r="L18" s="85">
        <v>141</v>
      </c>
      <c r="M18" s="86">
        <v>104</v>
      </c>
      <c r="N18" s="146">
        <v>96</v>
      </c>
      <c r="O18" s="91">
        <f t="shared" si="0"/>
        <v>0.16666666666666666</v>
      </c>
      <c r="P18" s="89">
        <v>0.8333333333333334</v>
      </c>
      <c r="Q18" s="90">
        <v>0</v>
      </c>
      <c r="R18" s="147">
        <v>0.31263858093126384</v>
      </c>
      <c r="S18" s="148">
        <v>0.23853211009174313</v>
      </c>
      <c r="T18" s="149">
        <v>0.2033898305084746</v>
      </c>
      <c r="V18" s="368">
        <v>4</v>
      </c>
      <c r="W18" s="144" t="s">
        <v>13</v>
      </c>
      <c r="X18" s="85"/>
      <c r="Y18" s="86"/>
      <c r="Z18" s="86"/>
      <c r="AA18" s="86"/>
      <c r="AB18" s="86"/>
      <c r="AC18" s="87"/>
      <c r="AD18" s="85"/>
      <c r="AE18" s="86"/>
      <c r="AF18" s="87">
        <v>0</v>
      </c>
      <c r="AG18" s="85">
        <v>9</v>
      </c>
      <c r="AH18" s="86">
        <v>4</v>
      </c>
      <c r="AI18" s="146">
        <v>8</v>
      </c>
      <c r="AJ18" s="91">
        <f t="shared" si="1"/>
        <v>0</v>
      </c>
      <c r="AK18" s="89">
        <v>0</v>
      </c>
      <c r="AL18" s="90">
        <v>0</v>
      </c>
      <c r="AM18" s="147">
        <v>0.019955654101995565</v>
      </c>
      <c r="AN18" s="148">
        <v>0.009174311926605505</v>
      </c>
      <c r="AO18" s="149">
        <v>0.01694915254237288</v>
      </c>
    </row>
    <row r="19" spans="1:41" s="150" customFormat="1" ht="13.5" customHeight="1">
      <c r="A19" s="369"/>
      <c r="B19" s="134" t="s">
        <v>14</v>
      </c>
      <c r="C19" s="78"/>
      <c r="D19" s="79"/>
      <c r="E19" s="79"/>
      <c r="F19" s="79"/>
      <c r="G19" s="79"/>
      <c r="H19" s="80"/>
      <c r="I19" s="78">
        <f t="shared" si="2"/>
        <v>0</v>
      </c>
      <c r="J19" s="79">
        <v>4</v>
      </c>
      <c r="K19" s="80">
        <v>2</v>
      </c>
      <c r="L19" s="78">
        <v>148</v>
      </c>
      <c r="M19" s="79">
        <v>131</v>
      </c>
      <c r="N19" s="135">
        <v>136</v>
      </c>
      <c r="O19" s="35">
        <f t="shared" si="0"/>
        <v>0</v>
      </c>
      <c r="P19" s="33">
        <v>0.6666666666666666</v>
      </c>
      <c r="Q19" s="34">
        <v>0.3333333333333333</v>
      </c>
      <c r="R19" s="136">
        <v>0.33035714285714285</v>
      </c>
      <c r="S19" s="137">
        <v>0.302540415704388</v>
      </c>
      <c r="T19" s="138">
        <v>0.28874734607218683</v>
      </c>
      <c r="V19" s="369"/>
      <c r="W19" s="134" t="s">
        <v>14</v>
      </c>
      <c r="X19" s="78"/>
      <c r="Y19" s="79"/>
      <c r="Z19" s="79"/>
      <c r="AA19" s="79"/>
      <c r="AB19" s="79"/>
      <c r="AC19" s="80"/>
      <c r="AD19" s="78"/>
      <c r="AE19" s="79"/>
      <c r="AF19" s="80">
        <v>0</v>
      </c>
      <c r="AG19" s="78">
        <v>8</v>
      </c>
      <c r="AH19" s="79">
        <v>2</v>
      </c>
      <c r="AI19" s="135">
        <v>6</v>
      </c>
      <c r="AJ19" s="35">
        <f t="shared" si="1"/>
        <v>0</v>
      </c>
      <c r="AK19" s="33">
        <v>0</v>
      </c>
      <c r="AL19" s="34">
        <v>0</v>
      </c>
      <c r="AM19" s="136">
        <v>0.017857142857142856</v>
      </c>
      <c r="AN19" s="137">
        <v>0.004618937644341801</v>
      </c>
      <c r="AO19" s="138">
        <v>0.012738853503184714</v>
      </c>
    </row>
    <row r="20" spans="1:41" s="150" customFormat="1" ht="13.5" customHeight="1">
      <c r="A20" s="369"/>
      <c r="B20" s="134" t="s">
        <v>15</v>
      </c>
      <c r="C20" s="78"/>
      <c r="D20" s="79"/>
      <c r="E20" s="79"/>
      <c r="F20" s="79"/>
      <c r="G20" s="79">
        <v>2</v>
      </c>
      <c r="H20" s="80"/>
      <c r="I20" s="78">
        <f t="shared" si="2"/>
        <v>2</v>
      </c>
      <c r="J20" s="79">
        <v>7</v>
      </c>
      <c r="K20" s="80">
        <v>1</v>
      </c>
      <c r="L20" s="78">
        <v>215</v>
      </c>
      <c r="M20" s="79">
        <v>155</v>
      </c>
      <c r="N20" s="135">
        <v>115</v>
      </c>
      <c r="O20" s="35">
        <f t="shared" si="0"/>
        <v>0.3333333333333333</v>
      </c>
      <c r="P20" s="33">
        <v>1.1666666666666667</v>
      </c>
      <c r="Q20" s="34">
        <v>0.16666666666666666</v>
      </c>
      <c r="R20" s="136">
        <v>0.47884187082405344</v>
      </c>
      <c r="S20" s="137">
        <v>0.35147392290249435</v>
      </c>
      <c r="T20" s="138">
        <v>0.24364406779661016</v>
      </c>
      <c r="V20" s="369"/>
      <c r="W20" s="134" t="s">
        <v>15</v>
      </c>
      <c r="X20" s="78"/>
      <c r="Y20" s="79"/>
      <c r="Z20" s="79"/>
      <c r="AA20" s="79"/>
      <c r="AB20" s="79"/>
      <c r="AC20" s="80"/>
      <c r="AD20" s="78"/>
      <c r="AE20" s="79"/>
      <c r="AF20" s="80">
        <v>0</v>
      </c>
      <c r="AG20" s="78">
        <v>2</v>
      </c>
      <c r="AH20" s="79">
        <v>3</v>
      </c>
      <c r="AI20" s="135">
        <v>8</v>
      </c>
      <c r="AJ20" s="35">
        <f t="shared" si="1"/>
        <v>0</v>
      </c>
      <c r="AK20" s="33">
        <v>0</v>
      </c>
      <c r="AL20" s="34">
        <v>0</v>
      </c>
      <c r="AM20" s="136">
        <v>0.004454342984409799</v>
      </c>
      <c r="AN20" s="137">
        <v>0.006802721088435374</v>
      </c>
      <c r="AO20" s="138">
        <v>0.01694915254237288</v>
      </c>
    </row>
    <row r="21" spans="1:41" s="150" customFormat="1" ht="13.5" customHeight="1">
      <c r="A21" s="370"/>
      <c r="B21" s="139" t="s">
        <v>16</v>
      </c>
      <c r="C21" s="81"/>
      <c r="D21" s="82"/>
      <c r="E21" s="82">
        <v>1</v>
      </c>
      <c r="F21" s="82"/>
      <c r="G21" s="82"/>
      <c r="H21" s="83"/>
      <c r="I21" s="81">
        <f t="shared" si="2"/>
        <v>1</v>
      </c>
      <c r="J21" s="82">
        <v>8</v>
      </c>
      <c r="K21" s="83">
        <v>2</v>
      </c>
      <c r="L21" s="81">
        <v>184</v>
      </c>
      <c r="M21" s="82">
        <v>149</v>
      </c>
      <c r="N21" s="140">
        <v>141</v>
      </c>
      <c r="O21" s="49">
        <f t="shared" si="0"/>
        <v>0.16666666666666666</v>
      </c>
      <c r="P21" s="47">
        <v>1.3333333333333333</v>
      </c>
      <c r="Q21" s="48">
        <v>0.3333333333333333</v>
      </c>
      <c r="R21" s="141">
        <v>0.4079822616407982</v>
      </c>
      <c r="S21" s="142">
        <v>0.3378684807256236</v>
      </c>
      <c r="T21" s="143">
        <v>0.298728813559322</v>
      </c>
      <c r="V21" s="370"/>
      <c r="W21" s="139" t="s">
        <v>16</v>
      </c>
      <c r="X21" s="81"/>
      <c r="Y21" s="82"/>
      <c r="Z21" s="82"/>
      <c r="AA21" s="82"/>
      <c r="AB21" s="82"/>
      <c r="AC21" s="83"/>
      <c r="AD21" s="81"/>
      <c r="AE21" s="82"/>
      <c r="AF21" s="83">
        <v>0</v>
      </c>
      <c r="AG21" s="81">
        <v>10</v>
      </c>
      <c r="AH21" s="82">
        <v>6</v>
      </c>
      <c r="AI21" s="140">
        <v>7</v>
      </c>
      <c r="AJ21" s="49">
        <f t="shared" si="1"/>
        <v>0</v>
      </c>
      <c r="AK21" s="47">
        <v>0</v>
      </c>
      <c r="AL21" s="48">
        <v>0</v>
      </c>
      <c r="AM21" s="141">
        <v>0.022172949002217297</v>
      </c>
      <c r="AN21" s="142">
        <v>0.013605442176870748</v>
      </c>
      <c r="AO21" s="143">
        <v>0.014830508474576272</v>
      </c>
    </row>
    <row r="22" spans="1:41" s="150" customFormat="1" ht="13.5" customHeight="1">
      <c r="A22" s="368">
        <v>5</v>
      </c>
      <c r="B22" s="144" t="s">
        <v>17</v>
      </c>
      <c r="C22" s="85"/>
      <c r="D22" s="86"/>
      <c r="E22" s="86"/>
      <c r="F22" s="86"/>
      <c r="G22" s="86"/>
      <c r="H22" s="87"/>
      <c r="I22" s="85">
        <f t="shared" si="2"/>
        <v>0</v>
      </c>
      <c r="J22" s="86">
        <v>1</v>
      </c>
      <c r="K22" s="87">
        <v>1</v>
      </c>
      <c r="L22" s="85">
        <v>151</v>
      </c>
      <c r="M22" s="86">
        <v>100</v>
      </c>
      <c r="N22" s="146">
        <v>78</v>
      </c>
      <c r="O22" s="91">
        <f t="shared" si="0"/>
        <v>0</v>
      </c>
      <c r="P22" s="89">
        <v>0.16666666666666666</v>
      </c>
      <c r="Q22" s="90">
        <v>0.16666666666666666</v>
      </c>
      <c r="R22" s="147">
        <v>0.3333333333333333</v>
      </c>
      <c r="S22" s="148">
        <v>0.22624434389140272</v>
      </c>
      <c r="T22" s="149">
        <v>0.16560509554140126</v>
      </c>
      <c r="V22" s="368">
        <v>5</v>
      </c>
      <c r="W22" s="144" t="s">
        <v>17</v>
      </c>
      <c r="X22" s="85"/>
      <c r="Y22" s="86"/>
      <c r="Z22" s="86"/>
      <c r="AA22" s="86"/>
      <c r="AB22" s="86"/>
      <c r="AC22" s="87"/>
      <c r="AD22" s="85"/>
      <c r="AE22" s="86"/>
      <c r="AF22" s="87">
        <v>0</v>
      </c>
      <c r="AG22" s="85">
        <v>4</v>
      </c>
      <c r="AH22" s="86">
        <v>0</v>
      </c>
      <c r="AI22" s="146">
        <v>7</v>
      </c>
      <c r="AJ22" s="91">
        <f t="shared" si="1"/>
        <v>0</v>
      </c>
      <c r="AK22" s="89">
        <v>0</v>
      </c>
      <c r="AL22" s="90">
        <v>0</v>
      </c>
      <c r="AM22" s="147">
        <v>0.008830022075055188</v>
      </c>
      <c r="AN22" s="148">
        <v>0</v>
      </c>
      <c r="AO22" s="149">
        <v>0.014861995753715499</v>
      </c>
    </row>
    <row r="23" spans="1:41" s="150" customFormat="1" ht="13.5" customHeight="1">
      <c r="A23" s="369"/>
      <c r="B23" s="134" t="s">
        <v>18</v>
      </c>
      <c r="C23" s="78"/>
      <c r="D23" s="79"/>
      <c r="E23" s="79"/>
      <c r="F23" s="79">
        <v>1</v>
      </c>
      <c r="G23" s="79">
        <v>4</v>
      </c>
      <c r="H23" s="80"/>
      <c r="I23" s="78">
        <f t="shared" si="2"/>
        <v>5</v>
      </c>
      <c r="J23" s="79">
        <v>5</v>
      </c>
      <c r="K23" s="80">
        <v>0</v>
      </c>
      <c r="L23" s="78">
        <v>233</v>
      </c>
      <c r="M23" s="79">
        <v>177</v>
      </c>
      <c r="N23" s="135">
        <v>133</v>
      </c>
      <c r="O23" s="35">
        <f t="shared" si="0"/>
        <v>0.8333333333333334</v>
      </c>
      <c r="P23" s="33">
        <v>0.8333333333333334</v>
      </c>
      <c r="Q23" s="34">
        <v>0</v>
      </c>
      <c r="R23" s="136">
        <v>0.5143487858719646</v>
      </c>
      <c r="S23" s="137">
        <v>0.39775280898876403</v>
      </c>
      <c r="T23" s="138">
        <v>0.2823779193205945</v>
      </c>
      <c r="V23" s="369"/>
      <c r="W23" s="134" t="s">
        <v>18</v>
      </c>
      <c r="X23" s="78"/>
      <c r="Y23" s="79"/>
      <c r="Z23" s="79"/>
      <c r="AA23" s="79"/>
      <c r="AB23" s="79"/>
      <c r="AC23" s="80"/>
      <c r="AD23" s="78"/>
      <c r="AE23" s="79"/>
      <c r="AF23" s="80">
        <v>0</v>
      </c>
      <c r="AG23" s="78">
        <v>7</v>
      </c>
      <c r="AH23" s="79">
        <v>0</v>
      </c>
      <c r="AI23" s="135">
        <v>11</v>
      </c>
      <c r="AJ23" s="35">
        <f t="shared" si="1"/>
        <v>0</v>
      </c>
      <c r="AK23" s="33">
        <v>0</v>
      </c>
      <c r="AL23" s="34">
        <v>0</v>
      </c>
      <c r="AM23" s="136">
        <v>0.01545253863134658</v>
      </c>
      <c r="AN23" s="137">
        <v>0</v>
      </c>
      <c r="AO23" s="138">
        <v>0.02335456475583864</v>
      </c>
    </row>
    <row r="24" spans="1:41" s="150" customFormat="1" ht="13.5" customHeight="1">
      <c r="A24" s="369"/>
      <c r="B24" s="134" t="s">
        <v>19</v>
      </c>
      <c r="C24" s="78"/>
      <c r="D24" s="79"/>
      <c r="E24" s="79">
        <v>2</v>
      </c>
      <c r="F24" s="79"/>
      <c r="G24" s="79">
        <v>4</v>
      </c>
      <c r="H24" s="80">
        <v>1</v>
      </c>
      <c r="I24" s="78">
        <f t="shared" si="2"/>
        <v>7</v>
      </c>
      <c r="J24" s="79">
        <v>6</v>
      </c>
      <c r="K24" s="80">
        <v>1</v>
      </c>
      <c r="L24" s="78">
        <v>188</v>
      </c>
      <c r="M24" s="79">
        <v>183</v>
      </c>
      <c r="N24" s="135">
        <v>132</v>
      </c>
      <c r="O24" s="35">
        <f t="shared" si="0"/>
        <v>1.1666666666666667</v>
      </c>
      <c r="P24" s="33">
        <v>1</v>
      </c>
      <c r="Q24" s="34">
        <v>0.16666666666666666</v>
      </c>
      <c r="R24" s="136">
        <v>0.41409691629955947</v>
      </c>
      <c r="S24" s="137">
        <v>0.40939597315436244</v>
      </c>
      <c r="T24" s="138">
        <v>0.2802547770700637</v>
      </c>
      <c r="V24" s="369"/>
      <c r="W24" s="134" t="s">
        <v>19</v>
      </c>
      <c r="X24" s="78"/>
      <c r="Y24" s="79"/>
      <c r="Z24" s="79"/>
      <c r="AA24" s="79"/>
      <c r="AB24" s="79"/>
      <c r="AC24" s="80"/>
      <c r="AD24" s="78"/>
      <c r="AE24" s="79"/>
      <c r="AF24" s="80">
        <v>0</v>
      </c>
      <c r="AG24" s="78">
        <v>5</v>
      </c>
      <c r="AH24" s="79">
        <v>4</v>
      </c>
      <c r="AI24" s="135">
        <v>7</v>
      </c>
      <c r="AJ24" s="35">
        <f t="shared" si="1"/>
        <v>0</v>
      </c>
      <c r="AK24" s="33">
        <v>0</v>
      </c>
      <c r="AL24" s="34">
        <v>0</v>
      </c>
      <c r="AM24" s="136">
        <v>0.011013215859030838</v>
      </c>
      <c r="AN24" s="137">
        <v>0.008948545861297539</v>
      </c>
      <c r="AO24" s="138">
        <v>0.014861995753715499</v>
      </c>
    </row>
    <row r="25" spans="1:41" s="150" customFormat="1" ht="13.5" customHeight="1">
      <c r="A25" s="369"/>
      <c r="B25" s="134" t="s">
        <v>20</v>
      </c>
      <c r="C25" s="78"/>
      <c r="D25" s="79"/>
      <c r="E25" s="79"/>
      <c r="F25" s="79"/>
      <c r="G25" s="79">
        <v>5</v>
      </c>
      <c r="H25" s="80"/>
      <c r="I25" s="78">
        <f t="shared" si="2"/>
        <v>5</v>
      </c>
      <c r="J25" s="79">
        <v>3</v>
      </c>
      <c r="K25" s="80">
        <v>1</v>
      </c>
      <c r="L25" s="78">
        <v>192</v>
      </c>
      <c r="M25" s="79">
        <v>197</v>
      </c>
      <c r="N25" s="135">
        <v>121</v>
      </c>
      <c r="O25" s="35">
        <f t="shared" si="0"/>
        <v>0.8333333333333334</v>
      </c>
      <c r="P25" s="33">
        <v>0.5</v>
      </c>
      <c r="Q25" s="34">
        <v>0.16666666666666666</v>
      </c>
      <c r="R25" s="136">
        <v>0.4201312910284464</v>
      </c>
      <c r="S25" s="137">
        <v>0.43875278396436523</v>
      </c>
      <c r="T25" s="138">
        <v>0.2563559322033898</v>
      </c>
      <c r="V25" s="369"/>
      <c r="W25" s="134" t="s">
        <v>20</v>
      </c>
      <c r="X25" s="78"/>
      <c r="Y25" s="79"/>
      <c r="Z25" s="79"/>
      <c r="AA25" s="79"/>
      <c r="AB25" s="79"/>
      <c r="AC25" s="80"/>
      <c r="AD25" s="78"/>
      <c r="AE25" s="79"/>
      <c r="AF25" s="80">
        <v>0</v>
      </c>
      <c r="AG25" s="78">
        <v>4</v>
      </c>
      <c r="AH25" s="79">
        <v>5</v>
      </c>
      <c r="AI25" s="135">
        <v>7</v>
      </c>
      <c r="AJ25" s="35">
        <f t="shared" si="1"/>
        <v>0</v>
      </c>
      <c r="AK25" s="33">
        <v>0</v>
      </c>
      <c r="AL25" s="34">
        <v>0</v>
      </c>
      <c r="AM25" s="136">
        <v>0.0087527352297593</v>
      </c>
      <c r="AN25" s="137">
        <v>0.011135857461024499</v>
      </c>
      <c r="AO25" s="138">
        <v>0.014830508474576272</v>
      </c>
    </row>
    <row r="26" spans="1:41" s="150" customFormat="1" ht="13.5" customHeight="1">
      <c r="A26" s="370"/>
      <c r="B26" s="139" t="s">
        <v>21</v>
      </c>
      <c r="C26" s="81"/>
      <c r="D26" s="82"/>
      <c r="E26" s="82"/>
      <c r="F26" s="82"/>
      <c r="G26" s="82"/>
      <c r="H26" s="83">
        <v>1</v>
      </c>
      <c r="I26" s="81">
        <f t="shared" si="2"/>
        <v>1</v>
      </c>
      <c r="J26" s="82">
        <v>2</v>
      </c>
      <c r="K26" s="83">
        <v>0</v>
      </c>
      <c r="L26" s="81">
        <v>217</v>
      </c>
      <c r="M26" s="82">
        <v>198</v>
      </c>
      <c r="N26" s="140">
        <v>164</v>
      </c>
      <c r="O26" s="49">
        <f t="shared" si="0"/>
        <v>0.16666666666666666</v>
      </c>
      <c r="P26" s="47">
        <v>0.3333333333333333</v>
      </c>
      <c r="Q26" s="48">
        <v>0</v>
      </c>
      <c r="R26" s="141">
        <v>0.47276688453159044</v>
      </c>
      <c r="S26" s="142">
        <v>0.43902439024390244</v>
      </c>
      <c r="T26" s="143">
        <v>0.3474576271186441</v>
      </c>
      <c r="V26" s="370"/>
      <c r="W26" s="139" t="s">
        <v>21</v>
      </c>
      <c r="X26" s="81"/>
      <c r="Y26" s="82"/>
      <c r="Z26" s="82"/>
      <c r="AA26" s="82"/>
      <c r="AB26" s="82"/>
      <c r="AC26" s="83"/>
      <c r="AD26" s="81"/>
      <c r="AE26" s="82"/>
      <c r="AF26" s="83">
        <v>0</v>
      </c>
      <c r="AG26" s="81">
        <v>12</v>
      </c>
      <c r="AH26" s="82">
        <v>8</v>
      </c>
      <c r="AI26" s="140">
        <v>11</v>
      </c>
      <c r="AJ26" s="49">
        <f t="shared" si="1"/>
        <v>0</v>
      </c>
      <c r="AK26" s="47">
        <v>0</v>
      </c>
      <c r="AL26" s="48">
        <v>0</v>
      </c>
      <c r="AM26" s="141">
        <v>0.026143790849673203</v>
      </c>
      <c r="AN26" s="142">
        <v>0.017738359201773836</v>
      </c>
      <c r="AO26" s="143">
        <v>0.023305084745762712</v>
      </c>
    </row>
    <row r="27" spans="1:41" s="150" customFormat="1" ht="13.5" customHeight="1">
      <c r="A27" s="369">
        <v>6</v>
      </c>
      <c r="B27" s="134" t="s">
        <v>22</v>
      </c>
      <c r="C27" s="78"/>
      <c r="D27" s="79"/>
      <c r="E27" s="79"/>
      <c r="F27" s="79"/>
      <c r="G27" s="79">
        <v>2</v>
      </c>
      <c r="H27" s="80"/>
      <c r="I27" s="78">
        <f t="shared" si="2"/>
        <v>2</v>
      </c>
      <c r="J27" s="79">
        <v>7</v>
      </c>
      <c r="K27" s="80">
        <v>4</v>
      </c>
      <c r="L27" s="78">
        <v>220</v>
      </c>
      <c r="M27" s="79">
        <v>195</v>
      </c>
      <c r="N27" s="135">
        <v>156</v>
      </c>
      <c r="O27" s="35">
        <f t="shared" si="0"/>
        <v>0.3333333333333333</v>
      </c>
      <c r="P27" s="33">
        <v>1.1666666666666667</v>
      </c>
      <c r="Q27" s="34">
        <v>0.6666666666666666</v>
      </c>
      <c r="R27" s="136">
        <v>0.4772234273318872</v>
      </c>
      <c r="S27" s="137">
        <v>0.4314159292035398</v>
      </c>
      <c r="T27" s="138">
        <v>0.3305084745762712</v>
      </c>
      <c r="V27" s="369">
        <v>6</v>
      </c>
      <c r="W27" s="134" t="s">
        <v>22</v>
      </c>
      <c r="X27" s="78"/>
      <c r="Y27" s="79"/>
      <c r="Z27" s="79"/>
      <c r="AA27" s="79"/>
      <c r="AB27" s="79"/>
      <c r="AC27" s="80"/>
      <c r="AD27" s="78"/>
      <c r="AE27" s="79"/>
      <c r="AF27" s="80">
        <v>0</v>
      </c>
      <c r="AG27" s="78">
        <v>9</v>
      </c>
      <c r="AH27" s="79">
        <v>7</v>
      </c>
      <c r="AI27" s="135">
        <v>9</v>
      </c>
      <c r="AJ27" s="35">
        <f t="shared" si="1"/>
        <v>0</v>
      </c>
      <c r="AK27" s="33">
        <v>0</v>
      </c>
      <c r="AL27" s="34">
        <v>0</v>
      </c>
      <c r="AM27" s="136">
        <v>0.019522776572668113</v>
      </c>
      <c r="AN27" s="137">
        <v>0.015486725663716814</v>
      </c>
      <c r="AO27" s="138">
        <v>0.019067796610169493</v>
      </c>
    </row>
    <row r="28" spans="1:41" s="150" customFormat="1" ht="13.5" customHeight="1">
      <c r="A28" s="369"/>
      <c r="B28" s="134" t="s">
        <v>23</v>
      </c>
      <c r="C28" s="78"/>
      <c r="D28" s="79"/>
      <c r="E28" s="79">
        <v>1</v>
      </c>
      <c r="F28" s="79">
        <v>1</v>
      </c>
      <c r="G28" s="79">
        <v>1</v>
      </c>
      <c r="H28" s="80"/>
      <c r="I28" s="78">
        <f t="shared" si="2"/>
        <v>3</v>
      </c>
      <c r="J28" s="79">
        <v>8</v>
      </c>
      <c r="K28" s="80">
        <v>4</v>
      </c>
      <c r="L28" s="78">
        <v>159</v>
      </c>
      <c r="M28" s="79">
        <v>206</v>
      </c>
      <c r="N28" s="135">
        <v>134</v>
      </c>
      <c r="O28" s="35">
        <f t="shared" si="0"/>
        <v>0.5</v>
      </c>
      <c r="P28" s="33">
        <v>1.3333333333333333</v>
      </c>
      <c r="Q28" s="34">
        <v>0.6666666666666666</v>
      </c>
      <c r="R28" s="136">
        <v>0.3426724137931034</v>
      </c>
      <c r="S28" s="137">
        <v>0.45474613686534215</v>
      </c>
      <c r="T28" s="138">
        <v>0.2838983050847458</v>
      </c>
      <c r="V28" s="369"/>
      <c r="W28" s="134" t="s">
        <v>23</v>
      </c>
      <c r="X28" s="78"/>
      <c r="Y28" s="79"/>
      <c r="Z28" s="79"/>
      <c r="AA28" s="79"/>
      <c r="AB28" s="79"/>
      <c r="AC28" s="80"/>
      <c r="AD28" s="78"/>
      <c r="AE28" s="79"/>
      <c r="AF28" s="80">
        <v>0</v>
      </c>
      <c r="AG28" s="78">
        <v>12</v>
      </c>
      <c r="AH28" s="79">
        <v>5</v>
      </c>
      <c r="AI28" s="135">
        <v>9</v>
      </c>
      <c r="AJ28" s="35">
        <f t="shared" si="1"/>
        <v>0</v>
      </c>
      <c r="AK28" s="33">
        <v>0</v>
      </c>
      <c r="AL28" s="34">
        <v>0</v>
      </c>
      <c r="AM28" s="136">
        <v>0.02586206896551724</v>
      </c>
      <c r="AN28" s="137">
        <v>0.011037527593818985</v>
      </c>
      <c r="AO28" s="138">
        <v>0.019067796610169493</v>
      </c>
    </row>
    <row r="29" spans="1:41" s="150" customFormat="1" ht="13.5" customHeight="1">
      <c r="A29" s="369"/>
      <c r="B29" s="134" t="s">
        <v>24</v>
      </c>
      <c r="C29" s="78"/>
      <c r="D29" s="79"/>
      <c r="E29" s="79">
        <v>2</v>
      </c>
      <c r="F29" s="79"/>
      <c r="G29" s="79">
        <v>1</v>
      </c>
      <c r="H29" s="80"/>
      <c r="I29" s="78">
        <f t="shared" si="2"/>
        <v>3</v>
      </c>
      <c r="J29" s="79">
        <v>2</v>
      </c>
      <c r="K29" s="80">
        <v>2</v>
      </c>
      <c r="L29" s="78">
        <v>173</v>
      </c>
      <c r="M29" s="79">
        <v>204</v>
      </c>
      <c r="N29" s="135">
        <v>164</v>
      </c>
      <c r="O29" s="35">
        <f t="shared" si="0"/>
        <v>0.5</v>
      </c>
      <c r="P29" s="33">
        <v>0.3333333333333333</v>
      </c>
      <c r="Q29" s="34">
        <v>0.3333333333333333</v>
      </c>
      <c r="R29" s="136">
        <v>0.3728448275862069</v>
      </c>
      <c r="S29" s="137">
        <v>0.45434298440979953</v>
      </c>
      <c r="T29" s="138">
        <v>0.3474576271186441</v>
      </c>
      <c r="V29" s="369"/>
      <c r="W29" s="134" t="s">
        <v>24</v>
      </c>
      <c r="X29" s="78"/>
      <c r="Y29" s="79"/>
      <c r="Z29" s="79"/>
      <c r="AA29" s="79"/>
      <c r="AB29" s="79"/>
      <c r="AC29" s="80"/>
      <c r="AD29" s="78"/>
      <c r="AE29" s="79"/>
      <c r="AF29" s="80">
        <v>0</v>
      </c>
      <c r="AG29" s="78">
        <v>11</v>
      </c>
      <c r="AH29" s="79">
        <v>4</v>
      </c>
      <c r="AI29" s="135">
        <v>6</v>
      </c>
      <c r="AJ29" s="35">
        <f t="shared" si="1"/>
        <v>0</v>
      </c>
      <c r="AK29" s="33">
        <v>0</v>
      </c>
      <c r="AL29" s="34">
        <v>0</v>
      </c>
      <c r="AM29" s="136">
        <v>0.023706896551724137</v>
      </c>
      <c r="AN29" s="137">
        <v>0.008908685968819599</v>
      </c>
      <c r="AO29" s="138">
        <v>0.012711864406779662</v>
      </c>
    </row>
    <row r="30" spans="1:41" s="150" customFormat="1" ht="13.5" customHeight="1">
      <c r="A30" s="370"/>
      <c r="B30" s="139" t="s">
        <v>25</v>
      </c>
      <c r="C30" s="81"/>
      <c r="D30" s="82"/>
      <c r="E30" s="82"/>
      <c r="F30" s="82"/>
      <c r="G30" s="82"/>
      <c r="H30" s="83"/>
      <c r="I30" s="81">
        <f t="shared" si="2"/>
        <v>0</v>
      </c>
      <c r="J30" s="82">
        <v>3</v>
      </c>
      <c r="K30" s="83">
        <v>3</v>
      </c>
      <c r="L30" s="81">
        <v>169</v>
      </c>
      <c r="M30" s="82">
        <v>174</v>
      </c>
      <c r="N30" s="140">
        <v>145</v>
      </c>
      <c r="O30" s="49">
        <f t="shared" si="0"/>
        <v>0</v>
      </c>
      <c r="P30" s="47">
        <v>0.5</v>
      </c>
      <c r="Q30" s="48">
        <v>0.5</v>
      </c>
      <c r="R30" s="141">
        <v>0.3626609442060086</v>
      </c>
      <c r="S30" s="142">
        <v>0.3841059602649007</v>
      </c>
      <c r="T30" s="143">
        <v>0.3072033898305085</v>
      </c>
      <c r="V30" s="370"/>
      <c r="W30" s="139" t="s">
        <v>25</v>
      </c>
      <c r="X30" s="81"/>
      <c r="Y30" s="82"/>
      <c r="Z30" s="82"/>
      <c r="AA30" s="82"/>
      <c r="AB30" s="82"/>
      <c r="AC30" s="83"/>
      <c r="AD30" s="81"/>
      <c r="AE30" s="82"/>
      <c r="AF30" s="83">
        <v>0</v>
      </c>
      <c r="AG30" s="81">
        <v>14</v>
      </c>
      <c r="AH30" s="82">
        <v>4</v>
      </c>
      <c r="AI30" s="140">
        <v>5</v>
      </c>
      <c r="AJ30" s="49">
        <f t="shared" si="1"/>
        <v>0</v>
      </c>
      <c r="AK30" s="47">
        <v>0</v>
      </c>
      <c r="AL30" s="48">
        <v>0</v>
      </c>
      <c r="AM30" s="141">
        <v>0.030042918454935622</v>
      </c>
      <c r="AN30" s="142">
        <v>0.008830022075055188</v>
      </c>
      <c r="AO30" s="143">
        <v>0.01059322033898305</v>
      </c>
    </row>
    <row r="31" spans="1:41" s="150" customFormat="1" ht="13.5" customHeight="1">
      <c r="A31" s="368">
        <v>7</v>
      </c>
      <c r="B31" s="144" t="s">
        <v>26</v>
      </c>
      <c r="C31" s="85"/>
      <c r="D31" s="86"/>
      <c r="E31" s="86"/>
      <c r="F31" s="86"/>
      <c r="G31" s="86"/>
      <c r="H31" s="87"/>
      <c r="I31" s="85">
        <f t="shared" si="2"/>
        <v>0</v>
      </c>
      <c r="J31" s="86">
        <v>11</v>
      </c>
      <c r="K31" s="87">
        <v>4</v>
      </c>
      <c r="L31" s="85">
        <v>144</v>
      </c>
      <c r="M31" s="86">
        <v>190</v>
      </c>
      <c r="N31" s="146">
        <v>114</v>
      </c>
      <c r="O31" s="91">
        <f t="shared" si="0"/>
        <v>0</v>
      </c>
      <c r="P31" s="89">
        <v>1.8333333333333333</v>
      </c>
      <c r="Q31" s="90">
        <v>0.6666666666666666</v>
      </c>
      <c r="R31" s="147">
        <v>0.3096774193548387</v>
      </c>
      <c r="S31" s="148">
        <v>0.4222222222222222</v>
      </c>
      <c r="T31" s="149">
        <v>0.24050632911392406</v>
      </c>
      <c r="V31" s="368">
        <v>7</v>
      </c>
      <c r="W31" s="144" t="s">
        <v>26</v>
      </c>
      <c r="X31" s="85"/>
      <c r="Y31" s="86"/>
      <c r="Z31" s="86"/>
      <c r="AA31" s="86"/>
      <c r="AB31" s="86"/>
      <c r="AC31" s="87"/>
      <c r="AD31" s="85"/>
      <c r="AE31" s="86"/>
      <c r="AF31" s="87">
        <v>0</v>
      </c>
      <c r="AG31" s="85">
        <v>9</v>
      </c>
      <c r="AH31" s="86">
        <v>2</v>
      </c>
      <c r="AI31" s="146">
        <v>4</v>
      </c>
      <c r="AJ31" s="91">
        <f t="shared" si="1"/>
        <v>0</v>
      </c>
      <c r="AK31" s="89">
        <v>0</v>
      </c>
      <c r="AL31" s="90">
        <v>0</v>
      </c>
      <c r="AM31" s="147">
        <v>0.01935483870967742</v>
      </c>
      <c r="AN31" s="148">
        <v>0.0044444444444444444</v>
      </c>
      <c r="AO31" s="149">
        <v>0.008438818565400843</v>
      </c>
    </row>
    <row r="32" spans="1:41" s="150" customFormat="1" ht="13.5" customHeight="1">
      <c r="A32" s="369"/>
      <c r="B32" s="134" t="s">
        <v>27</v>
      </c>
      <c r="C32" s="78"/>
      <c r="D32" s="79"/>
      <c r="E32" s="79"/>
      <c r="F32" s="79"/>
      <c r="G32" s="79">
        <v>2</v>
      </c>
      <c r="H32" s="80"/>
      <c r="I32" s="78">
        <f t="shared" si="2"/>
        <v>2</v>
      </c>
      <c r="J32" s="79">
        <v>10</v>
      </c>
      <c r="K32" s="80">
        <v>3</v>
      </c>
      <c r="L32" s="78">
        <v>175</v>
      </c>
      <c r="M32" s="79">
        <v>180</v>
      </c>
      <c r="N32" s="135">
        <v>138</v>
      </c>
      <c r="O32" s="35">
        <f t="shared" si="0"/>
        <v>0.3333333333333333</v>
      </c>
      <c r="P32" s="33">
        <v>1.6666666666666667</v>
      </c>
      <c r="Q32" s="34">
        <v>0.5</v>
      </c>
      <c r="R32" s="136">
        <v>0.3787878787878788</v>
      </c>
      <c r="S32" s="137">
        <v>0.39823008849557523</v>
      </c>
      <c r="T32" s="138">
        <v>0.2923728813559322</v>
      </c>
      <c r="V32" s="369"/>
      <c r="W32" s="134" t="s">
        <v>27</v>
      </c>
      <c r="X32" s="78"/>
      <c r="Y32" s="79"/>
      <c r="Z32" s="79"/>
      <c r="AA32" s="79"/>
      <c r="AB32" s="79"/>
      <c r="AC32" s="80"/>
      <c r="AD32" s="78"/>
      <c r="AE32" s="79"/>
      <c r="AF32" s="80">
        <v>0</v>
      </c>
      <c r="AG32" s="78">
        <v>10</v>
      </c>
      <c r="AH32" s="79">
        <v>6</v>
      </c>
      <c r="AI32" s="135">
        <v>2</v>
      </c>
      <c r="AJ32" s="35">
        <f t="shared" si="1"/>
        <v>0</v>
      </c>
      <c r="AK32" s="33">
        <v>0</v>
      </c>
      <c r="AL32" s="34">
        <v>0</v>
      </c>
      <c r="AM32" s="136">
        <v>0.021645021645021644</v>
      </c>
      <c r="AN32" s="137">
        <v>0.01327433628318584</v>
      </c>
      <c r="AO32" s="138">
        <v>0.00423728813559322</v>
      </c>
    </row>
    <row r="33" spans="1:41" s="150" customFormat="1" ht="13.5" customHeight="1">
      <c r="A33" s="369"/>
      <c r="B33" s="134" t="s">
        <v>28</v>
      </c>
      <c r="C33" s="78"/>
      <c r="D33" s="79"/>
      <c r="E33" s="79"/>
      <c r="F33" s="79"/>
      <c r="G33" s="79">
        <v>2</v>
      </c>
      <c r="H33" s="80"/>
      <c r="I33" s="78">
        <f t="shared" si="2"/>
        <v>2</v>
      </c>
      <c r="J33" s="79">
        <v>8</v>
      </c>
      <c r="K33" s="80">
        <v>6</v>
      </c>
      <c r="L33" s="78">
        <v>134</v>
      </c>
      <c r="M33" s="79">
        <v>147</v>
      </c>
      <c r="N33" s="135">
        <v>149</v>
      </c>
      <c r="O33" s="35">
        <f t="shared" si="0"/>
        <v>0.3333333333333333</v>
      </c>
      <c r="P33" s="33">
        <v>1.3333333333333333</v>
      </c>
      <c r="Q33" s="34">
        <v>1</v>
      </c>
      <c r="R33" s="136">
        <v>0.2875536480686695</v>
      </c>
      <c r="S33" s="137">
        <v>0.3252212389380531</v>
      </c>
      <c r="T33" s="138">
        <v>0.3156779661016949</v>
      </c>
      <c r="V33" s="369"/>
      <c r="W33" s="134" t="s">
        <v>28</v>
      </c>
      <c r="X33" s="78"/>
      <c r="Y33" s="79"/>
      <c r="Z33" s="79"/>
      <c r="AA33" s="79"/>
      <c r="AB33" s="79"/>
      <c r="AC33" s="80"/>
      <c r="AD33" s="78"/>
      <c r="AE33" s="79"/>
      <c r="AF33" s="80">
        <v>0</v>
      </c>
      <c r="AG33" s="78">
        <v>7</v>
      </c>
      <c r="AH33" s="79">
        <v>4</v>
      </c>
      <c r="AI33" s="135">
        <v>3</v>
      </c>
      <c r="AJ33" s="35">
        <f t="shared" si="1"/>
        <v>0</v>
      </c>
      <c r="AK33" s="33">
        <v>0</v>
      </c>
      <c r="AL33" s="34">
        <v>0</v>
      </c>
      <c r="AM33" s="136">
        <v>0.015021459227467811</v>
      </c>
      <c r="AN33" s="137">
        <v>0.008849557522123894</v>
      </c>
      <c r="AO33" s="138">
        <v>0.006355932203389831</v>
      </c>
    </row>
    <row r="34" spans="1:41" s="150" customFormat="1" ht="13.5" customHeight="1">
      <c r="A34" s="370"/>
      <c r="B34" s="139" t="s">
        <v>29</v>
      </c>
      <c r="C34" s="81"/>
      <c r="D34" s="82"/>
      <c r="E34" s="82"/>
      <c r="F34" s="82"/>
      <c r="G34" s="82">
        <v>1</v>
      </c>
      <c r="H34" s="83"/>
      <c r="I34" s="81">
        <f t="shared" si="2"/>
        <v>1</v>
      </c>
      <c r="J34" s="82">
        <v>4</v>
      </c>
      <c r="K34" s="83">
        <v>0</v>
      </c>
      <c r="L34" s="81">
        <v>157</v>
      </c>
      <c r="M34" s="82">
        <v>204</v>
      </c>
      <c r="N34" s="140">
        <v>113</v>
      </c>
      <c r="O34" s="49">
        <f t="shared" si="0"/>
        <v>0.16666666666666666</v>
      </c>
      <c r="P34" s="47">
        <v>0.6666666666666666</v>
      </c>
      <c r="Q34" s="48">
        <v>0</v>
      </c>
      <c r="R34" s="141">
        <v>0.33763440860215055</v>
      </c>
      <c r="S34" s="142">
        <v>0.4523281596452328</v>
      </c>
      <c r="T34" s="143">
        <v>0.23940677966101695</v>
      </c>
      <c r="V34" s="370"/>
      <c r="W34" s="139" t="s">
        <v>29</v>
      </c>
      <c r="X34" s="81"/>
      <c r="Y34" s="82"/>
      <c r="Z34" s="82"/>
      <c r="AA34" s="82"/>
      <c r="AB34" s="82"/>
      <c r="AC34" s="83"/>
      <c r="AD34" s="81"/>
      <c r="AE34" s="82"/>
      <c r="AF34" s="83">
        <v>0</v>
      </c>
      <c r="AG34" s="81">
        <v>6</v>
      </c>
      <c r="AH34" s="82">
        <v>2</v>
      </c>
      <c r="AI34" s="140">
        <v>4</v>
      </c>
      <c r="AJ34" s="49">
        <f t="shared" si="1"/>
        <v>0</v>
      </c>
      <c r="AK34" s="47">
        <v>0</v>
      </c>
      <c r="AL34" s="48">
        <v>0</v>
      </c>
      <c r="AM34" s="141">
        <v>0.012903225806451613</v>
      </c>
      <c r="AN34" s="142">
        <v>0.004434589800443459</v>
      </c>
      <c r="AO34" s="143">
        <v>0.00847457627118644</v>
      </c>
    </row>
    <row r="35" spans="1:41" s="150" customFormat="1" ht="13.5" customHeight="1">
      <c r="A35" s="368">
        <v>8</v>
      </c>
      <c r="B35" s="144" t="s">
        <v>30</v>
      </c>
      <c r="C35" s="85"/>
      <c r="D35" s="86"/>
      <c r="E35" s="86"/>
      <c r="F35" s="86"/>
      <c r="G35" s="86">
        <v>1</v>
      </c>
      <c r="H35" s="87"/>
      <c r="I35" s="85">
        <f t="shared" si="2"/>
        <v>1</v>
      </c>
      <c r="J35" s="86">
        <v>4</v>
      </c>
      <c r="K35" s="87">
        <v>3</v>
      </c>
      <c r="L35" s="85">
        <v>132</v>
      </c>
      <c r="M35" s="86">
        <v>183</v>
      </c>
      <c r="N35" s="146">
        <v>105</v>
      </c>
      <c r="O35" s="91">
        <f t="shared" si="0"/>
        <v>0.16666666666666666</v>
      </c>
      <c r="P35" s="89">
        <v>0.6666666666666666</v>
      </c>
      <c r="Q35" s="90">
        <v>0.5</v>
      </c>
      <c r="R35" s="147">
        <v>0.28695652173913044</v>
      </c>
      <c r="S35" s="148">
        <v>0.40486725663716816</v>
      </c>
      <c r="T35" s="149">
        <v>0.22245762711864406</v>
      </c>
      <c r="V35" s="368">
        <v>8</v>
      </c>
      <c r="W35" s="144" t="s">
        <v>30</v>
      </c>
      <c r="X35" s="85"/>
      <c r="Y35" s="86"/>
      <c r="Z35" s="86"/>
      <c r="AA35" s="86"/>
      <c r="AB35" s="86"/>
      <c r="AC35" s="87"/>
      <c r="AD35" s="85"/>
      <c r="AE35" s="86"/>
      <c r="AF35" s="87">
        <v>0</v>
      </c>
      <c r="AG35" s="85">
        <v>8</v>
      </c>
      <c r="AH35" s="86">
        <v>2</v>
      </c>
      <c r="AI35" s="146">
        <v>2</v>
      </c>
      <c r="AJ35" s="91">
        <f t="shared" si="1"/>
        <v>0</v>
      </c>
      <c r="AK35" s="89">
        <v>0</v>
      </c>
      <c r="AL35" s="90">
        <v>0</v>
      </c>
      <c r="AM35" s="147">
        <v>0.017391304347826087</v>
      </c>
      <c r="AN35" s="148">
        <v>0.004424778761061947</v>
      </c>
      <c r="AO35" s="149">
        <v>0.00423728813559322</v>
      </c>
    </row>
    <row r="36" spans="1:41" s="150" customFormat="1" ht="13.5" customHeight="1">
      <c r="A36" s="369">
        <v>8</v>
      </c>
      <c r="B36" s="134" t="s">
        <v>31</v>
      </c>
      <c r="C36" s="78"/>
      <c r="D36" s="79"/>
      <c r="E36" s="79">
        <v>3</v>
      </c>
      <c r="F36" s="79"/>
      <c r="G36" s="79">
        <v>1</v>
      </c>
      <c r="H36" s="80"/>
      <c r="I36" s="78">
        <f t="shared" si="2"/>
        <v>4</v>
      </c>
      <c r="J36" s="79">
        <v>5</v>
      </c>
      <c r="K36" s="80">
        <v>4</v>
      </c>
      <c r="L36" s="78">
        <v>127</v>
      </c>
      <c r="M36" s="79">
        <v>208</v>
      </c>
      <c r="N36" s="135">
        <v>114</v>
      </c>
      <c r="O36" s="35">
        <f t="shared" si="0"/>
        <v>0.6666666666666666</v>
      </c>
      <c r="P36" s="33">
        <v>0.8333333333333334</v>
      </c>
      <c r="Q36" s="34">
        <v>0.6666666666666666</v>
      </c>
      <c r="R36" s="136">
        <v>0.2778993435448578</v>
      </c>
      <c r="S36" s="137">
        <v>0.4611973392461197</v>
      </c>
      <c r="T36" s="138">
        <v>0.24152542372881355</v>
      </c>
      <c r="V36" s="369">
        <v>8</v>
      </c>
      <c r="W36" s="134" t="s">
        <v>31</v>
      </c>
      <c r="X36" s="78"/>
      <c r="Y36" s="79"/>
      <c r="Z36" s="79"/>
      <c r="AA36" s="79"/>
      <c r="AB36" s="79"/>
      <c r="AC36" s="80"/>
      <c r="AD36" s="78"/>
      <c r="AE36" s="79"/>
      <c r="AF36" s="80">
        <v>0</v>
      </c>
      <c r="AG36" s="78">
        <v>8</v>
      </c>
      <c r="AH36" s="79">
        <v>4</v>
      </c>
      <c r="AI36" s="135">
        <v>6</v>
      </c>
      <c r="AJ36" s="35">
        <f t="shared" si="1"/>
        <v>0</v>
      </c>
      <c r="AK36" s="33">
        <v>0</v>
      </c>
      <c r="AL36" s="34">
        <v>0</v>
      </c>
      <c r="AM36" s="136">
        <v>0.0175054704595186</v>
      </c>
      <c r="AN36" s="137">
        <v>0.008869179600886918</v>
      </c>
      <c r="AO36" s="138">
        <v>0.012711864406779662</v>
      </c>
    </row>
    <row r="37" spans="1:41" s="150" customFormat="1" ht="13.5" customHeight="1">
      <c r="A37" s="369"/>
      <c r="B37" s="134" t="s">
        <v>32</v>
      </c>
      <c r="C37" s="78"/>
      <c r="D37" s="79"/>
      <c r="E37" s="79">
        <v>1</v>
      </c>
      <c r="F37" s="79"/>
      <c r="G37" s="79"/>
      <c r="H37" s="80"/>
      <c r="I37" s="78">
        <f t="shared" si="2"/>
        <v>1</v>
      </c>
      <c r="J37" s="79">
        <v>7</v>
      </c>
      <c r="K37" s="80">
        <v>2</v>
      </c>
      <c r="L37" s="78">
        <v>142</v>
      </c>
      <c r="M37" s="79">
        <v>179</v>
      </c>
      <c r="N37" s="135">
        <v>120</v>
      </c>
      <c r="O37" s="35">
        <f aca="true" t="shared" si="3" ref="O37:O57">I37/6</f>
        <v>0.16666666666666666</v>
      </c>
      <c r="P37" s="33">
        <v>1.1666666666666667</v>
      </c>
      <c r="Q37" s="34">
        <v>0.3333333333333333</v>
      </c>
      <c r="R37" s="136">
        <v>0.30735930735930733</v>
      </c>
      <c r="S37" s="137">
        <v>0.39514348785871967</v>
      </c>
      <c r="T37" s="138">
        <v>0.2542372881355932</v>
      </c>
      <c r="V37" s="369"/>
      <c r="W37" s="134" t="s">
        <v>32</v>
      </c>
      <c r="X37" s="78"/>
      <c r="Y37" s="79"/>
      <c r="Z37" s="79"/>
      <c r="AA37" s="79"/>
      <c r="AB37" s="79"/>
      <c r="AC37" s="80"/>
      <c r="AD37" s="78"/>
      <c r="AE37" s="79"/>
      <c r="AF37" s="80">
        <v>0</v>
      </c>
      <c r="AG37" s="78">
        <v>9</v>
      </c>
      <c r="AH37" s="79">
        <v>2</v>
      </c>
      <c r="AI37" s="135">
        <v>3</v>
      </c>
      <c r="AJ37" s="35">
        <f aca="true" t="shared" si="4" ref="AJ37:AJ57">AD37/6</f>
        <v>0</v>
      </c>
      <c r="AK37" s="33">
        <v>0</v>
      </c>
      <c r="AL37" s="34">
        <v>0</v>
      </c>
      <c r="AM37" s="136">
        <v>0.01948051948051948</v>
      </c>
      <c r="AN37" s="137">
        <v>0.004415011037527594</v>
      </c>
      <c r="AO37" s="138">
        <v>0.006355932203389831</v>
      </c>
    </row>
    <row r="38" spans="1:41" s="150" customFormat="1" ht="13.5" customHeight="1">
      <c r="A38" s="369"/>
      <c r="B38" s="134" t="s">
        <v>33</v>
      </c>
      <c r="C38" s="78"/>
      <c r="D38" s="79"/>
      <c r="E38" s="79"/>
      <c r="F38" s="79"/>
      <c r="G38" s="79">
        <v>2</v>
      </c>
      <c r="H38" s="80"/>
      <c r="I38" s="78">
        <f t="shared" si="2"/>
        <v>2</v>
      </c>
      <c r="J38" s="79">
        <v>4</v>
      </c>
      <c r="K38" s="80">
        <v>1</v>
      </c>
      <c r="L38" s="78">
        <v>126</v>
      </c>
      <c r="M38" s="79">
        <v>160</v>
      </c>
      <c r="N38" s="135">
        <v>102</v>
      </c>
      <c r="O38" s="35">
        <f t="shared" si="3"/>
        <v>0.3333333333333333</v>
      </c>
      <c r="P38" s="33">
        <v>0.6666666666666666</v>
      </c>
      <c r="Q38" s="34">
        <v>0.16666666666666666</v>
      </c>
      <c r="R38" s="136">
        <v>0.27213822894168466</v>
      </c>
      <c r="S38" s="137">
        <v>0.35398230088495575</v>
      </c>
      <c r="T38" s="138">
        <v>0.21610169491525424</v>
      </c>
      <c r="V38" s="369"/>
      <c r="W38" s="134" t="s">
        <v>33</v>
      </c>
      <c r="X38" s="78"/>
      <c r="Y38" s="79"/>
      <c r="Z38" s="79"/>
      <c r="AA38" s="79"/>
      <c r="AB38" s="79"/>
      <c r="AC38" s="80"/>
      <c r="AD38" s="78"/>
      <c r="AE38" s="79"/>
      <c r="AF38" s="80">
        <v>0</v>
      </c>
      <c r="AG38" s="78">
        <v>13</v>
      </c>
      <c r="AH38" s="79">
        <v>3</v>
      </c>
      <c r="AI38" s="135">
        <v>3</v>
      </c>
      <c r="AJ38" s="35">
        <f t="shared" si="4"/>
        <v>0</v>
      </c>
      <c r="AK38" s="33">
        <v>0</v>
      </c>
      <c r="AL38" s="34">
        <v>0</v>
      </c>
      <c r="AM38" s="136">
        <v>0.028077753779697623</v>
      </c>
      <c r="AN38" s="137">
        <v>0.00663716814159292</v>
      </c>
      <c r="AO38" s="138">
        <v>0.006355932203389831</v>
      </c>
    </row>
    <row r="39" spans="1:41" s="150" customFormat="1" ht="13.5" customHeight="1">
      <c r="A39" s="370"/>
      <c r="B39" s="139" t="s">
        <v>34</v>
      </c>
      <c r="C39" s="81"/>
      <c r="D39" s="82"/>
      <c r="E39" s="82">
        <v>1</v>
      </c>
      <c r="F39" s="82"/>
      <c r="G39" s="82"/>
      <c r="H39" s="83"/>
      <c r="I39" s="81">
        <f t="shared" si="2"/>
        <v>1</v>
      </c>
      <c r="J39" s="82">
        <v>4</v>
      </c>
      <c r="K39" s="83">
        <v>2</v>
      </c>
      <c r="L39" s="81">
        <v>132</v>
      </c>
      <c r="M39" s="82">
        <v>167</v>
      </c>
      <c r="N39" s="140">
        <v>119</v>
      </c>
      <c r="O39" s="49">
        <f t="shared" si="3"/>
        <v>0.16666666666666666</v>
      </c>
      <c r="P39" s="47">
        <v>0.6666666666666666</v>
      </c>
      <c r="Q39" s="48">
        <v>0.3333333333333333</v>
      </c>
      <c r="R39" s="141">
        <v>0.2857142857142857</v>
      </c>
      <c r="S39" s="142">
        <v>0.3694690265486726</v>
      </c>
      <c r="T39" s="143">
        <v>0.2521186440677966</v>
      </c>
      <c r="V39" s="370"/>
      <c r="W39" s="139" t="s">
        <v>34</v>
      </c>
      <c r="X39" s="81"/>
      <c r="Y39" s="82"/>
      <c r="Z39" s="82"/>
      <c r="AA39" s="82"/>
      <c r="AB39" s="82"/>
      <c r="AC39" s="83"/>
      <c r="AD39" s="81"/>
      <c r="AE39" s="82"/>
      <c r="AF39" s="83">
        <v>0</v>
      </c>
      <c r="AG39" s="81">
        <v>6</v>
      </c>
      <c r="AH39" s="82">
        <v>10</v>
      </c>
      <c r="AI39" s="140">
        <v>6</v>
      </c>
      <c r="AJ39" s="49">
        <f t="shared" si="4"/>
        <v>0</v>
      </c>
      <c r="AK39" s="47">
        <v>0</v>
      </c>
      <c r="AL39" s="48">
        <v>0</v>
      </c>
      <c r="AM39" s="141">
        <v>0.012987012987012988</v>
      </c>
      <c r="AN39" s="142">
        <v>0.022123893805309734</v>
      </c>
      <c r="AO39" s="143">
        <v>0.012711864406779662</v>
      </c>
    </row>
    <row r="40" spans="1:41" s="150" customFormat="1" ht="13.5" customHeight="1">
      <c r="A40" s="368">
        <v>9</v>
      </c>
      <c r="B40" s="144" t="s">
        <v>35</v>
      </c>
      <c r="C40" s="85"/>
      <c r="D40" s="86"/>
      <c r="E40" s="86"/>
      <c r="F40" s="86"/>
      <c r="G40" s="86"/>
      <c r="H40" s="87">
        <v>1</v>
      </c>
      <c r="I40" s="85">
        <f t="shared" si="2"/>
        <v>1</v>
      </c>
      <c r="J40" s="86">
        <v>8</v>
      </c>
      <c r="K40" s="87">
        <v>0</v>
      </c>
      <c r="L40" s="85">
        <v>132</v>
      </c>
      <c r="M40" s="86">
        <v>183</v>
      </c>
      <c r="N40" s="146">
        <v>115</v>
      </c>
      <c r="O40" s="91">
        <f t="shared" si="3"/>
        <v>0.16666666666666666</v>
      </c>
      <c r="P40" s="89">
        <v>1.3333333333333333</v>
      </c>
      <c r="Q40" s="90">
        <v>0</v>
      </c>
      <c r="R40" s="147">
        <v>0.28695652173913044</v>
      </c>
      <c r="S40" s="148">
        <v>0.4057649667405765</v>
      </c>
      <c r="T40" s="149">
        <v>0.24364406779661016</v>
      </c>
      <c r="V40" s="368">
        <v>9</v>
      </c>
      <c r="W40" s="144" t="s">
        <v>35</v>
      </c>
      <c r="X40" s="85"/>
      <c r="Y40" s="86"/>
      <c r="Z40" s="86"/>
      <c r="AA40" s="86"/>
      <c r="AB40" s="86"/>
      <c r="AC40" s="87"/>
      <c r="AD40" s="85"/>
      <c r="AE40" s="86"/>
      <c r="AF40" s="87">
        <v>0</v>
      </c>
      <c r="AG40" s="85">
        <v>8</v>
      </c>
      <c r="AH40" s="86">
        <v>11</v>
      </c>
      <c r="AI40" s="146">
        <v>6</v>
      </c>
      <c r="AJ40" s="91">
        <f t="shared" si="4"/>
        <v>0</v>
      </c>
      <c r="AK40" s="89">
        <v>0</v>
      </c>
      <c r="AL40" s="90">
        <v>0</v>
      </c>
      <c r="AM40" s="147">
        <v>0.017391304347826087</v>
      </c>
      <c r="AN40" s="148">
        <v>0.024390243902439025</v>
      </c>
      <c r="AO40" s="149">
        <v>0.012711864406779662</v>
      </c>
    </row>
    <row r="41" spans="1:41" s="150" customFormat="1" ht="13.5" customHeight="1">
      <c r="A41" s="369"/>
      <c r="B41" s="134" t="s">
        <v>36</v>
      </c>
      <c r="C41" s="78"/>
      <c r="D41" s="79"/>
      <c r="E41" s="79"/>
      <c r="F41" s="79"/>
      <c r="G41" s="79"/>
      <c r="H41" s="80"/>
      <c r="I41" s="78">
        <f t="shared" si="2"/>
        <v>0</v>
      </c>
      <c r="J41" s="79">
        <v>4</v>
      </c>
      <c r="K41" s="80">
        <v>3</v>
      </c>
      <c r="L41" s="78">
        <v>126</v>
      </c>
      <c r="M41" s="79">
        <v>154</v>
      </c>
      <c r="N41" s="135">
        <v>125</v>
      </c>
      <c r="O41" s="35">
        <f t="shared" si="3"/>
        <v>0</v>
      </c>
      <c r="P41" s="33">
        <v>0.6666666666666666</v>
      </c>
      <c r="Q41" s="34">
        <v>0.5</v>
      </c>
      <c r="R41" s="136">
        <v>0.27331887201735355</v>
      </c>
      <c r="S41" s="137">
        <v>0.3407079646017699</v>
      </c>
      <c r="T41" s="138">
        <v>0.2648305084745763</v>
      </c>
      <c r="V41" s="369"/>
      <c r="W41" s="134" t="s">
        <v>36</v>
      </c>
      <c r="X41" s="78"/>
      <c r="Y41" s="79"/>
      <c r="Z41" s="79"/>
      <c r="AA41" s="79"/>
      <c r="AB41" s="79"/>
      <c r="AC41" s="80"/>
      <c r="AD41" s="78"/>
      <c r="AE41" s="79"/>
      <c r="AF41" s="80">
        <v>0</v>
      </c>
      <c r="AG41" s="78">
        <v>4</v>
      </c>
      <c r="AH41" s="79">
        <v>8</v>
      </c>
      <c r="AI41" s="135">
        <v>9</v>
      </c>
      <c r="AJ41" s="35">
        <f t="shared" si="4"/>
        <v>0</v>
      </c>
      <c r="AK41" s="33">
        <v>0</v>
      </c>
      <c r="AL41" s="34">
        <v>0</v>
      </c>
      <c r="AM41" s="136">
        <v>0.008676789587852495</v>
      </c>
      <c r="AN41" s="137">
        <v>0.017699115044247787</v>
      </c>
      <c r="AO41" s="138">
        <v>0.019067796610169493</v>
      </c>
    </row>
    <row r="42" spans="1:41" s="150" customFormat="1" ht="13.5" customHeight="1">
      <c r="A42" s="369"/>
      <c r="B42" s="134" t="s">
        <v>37</v>
      </c>
      <c r="C42" s="78"/>
      <c r="D42" s="79"/>
      <c r="E42" s="79"/>
      <c r="F42" s="79"/>
      <c r="G42" s="79"/>
      <c r="H42" s="80"/>
      <c r="I42" s="78">
        <f t="shared" si="2"/>
        <v>0</v>
      </c>
      <c r="J42" s="79">
        <v>2</v>
      </c>
      <c r="K42" s="80">
        <v>1</v>
      </c>
      <c r="L42" s="78">
        <v>101</v>
      </c>
      <c r="M42" s="79">
        <v>166</v>
      </c>
      <c r="N42" s="135">
        <v>106</v>
      </c>
      <c r="O42" s="35">
        <f t="shared" si="3"/>
        <v>0</v>
      </c>
      <c r="P42" s="33">
        <v>0.3333333333333333</v>
      </c>
      <c r="Q42" s="34">
        <v>0.16666666666666666</v>
      </c>
      <c r="R42" s="136">
        <v>0.22004357298474944</v>
      </c>
      <c r="S42" s="137">
        <v>0.36644591611479027</v>
      </c>
      <c r="T42" s="138">
        <v>0.2245762711864407</v>
      </c>
      <c r="V42" s="369"/>
      <c r="W42" s="134" t="s">
        <v>37</v>
      </c>
      <c r="X42" s="78"/>
      <c r="Y42" s="79"/>
      <c r="Z42" s="79"/>
      <c r="AA42" s="79"/>
      <c r="AB42" s="79"/>
      <c r="AC42" s="80"/>
      <c r="AD42" s="78"/>
      <c r="AE42" s="79"/>
      <c r="AF42" s="80">
        <v>0</v>
      </c>
      <c r="AG42" s="78">
        <v>7</v>
      </c>
      <c r="AH42" s="79">
        <v>5</v>
      </c>
      <c r="AI42" s="135">
        <v>4</v>
      </c>
      <c r="AJ42" s="35">
        <f t="shared" si="4"/>
        <v>0</v>
      </c>
      <c r="AK42" s="33">
        <v>0</v>
      </c>
      <c r="AL42" s="34">
        <v>0</v>
      </c>
      <c r="AM42" s="136">
        <v>0.015250544662309368</v>
      </c>
      <c r="AN42" s="137">
        <v>0.011037527593818985</v>
      </c>
      <c r="AO42" s="138">
        <v>0.00847457627118644</v>
      </c>
    </row>
    <row r="43" spans="1:41" s="150" customFormat="1" ht="13.5" customHeight="1">
      <c r="A43" s="370"/>
      <c r="B43" s="139" t="s">
        <v>38</v>
      </c>
      <c r="C43" s="81"/>
      <c r="D43" s="82"/>
      <c r="E43" s="82"/>
      <c r="F43" s="82"/>
      <c r="G43" s="82">
        <v>2</v>
      </c>
      <c r="H43" s="83"/>
      <c r="I43" s="81">
        <f t="shared" si="2"/>
        <v>2</v>
      </c>
      <c r="J43" s="82">
        <v>4</v>
      </c>
      <c r="K43" s="83">
        <v>1</v>
      </c>
      <c r="L43" s="81">
        <v>144</v>
      </c>
      <c r="M43" s="82">
        <v>237</v>
      </c>
      <c r="N43" s="140">
        <v>148</v>
      </c>
      <c r="O43" s="49">
        <f t="shared" si="3"/>
        <v>0.3333333333333333</v>
      </c>
      <c r="P43" s="47">
        <v>0.6666666666666666</v>
      </c>
      <c r="Q43" s="48">
        <v>0.16666666666666666</v>
      </c>
      <c r="R43" s="141">
        <v>0.3137254901960784</v>
      </c>
      <c r="S43" s="142">
        <v>0.5243362831858407</v>
      </c>
      <c r="T43" s="143">
        <v>0.3135593220338983</v>
      </c>
      <c r="V43" s="370"/>
      <c r="W43" s="139" t="s">
        <v>38</v>
      </c>
      <c r="X43" s="81"/>
      <c r="Y43" s="82"/>
      <c r="Z43" s="82"/>
      <c r="AA43" s="82"/>
      <c r="AB43" s="82"/>
      <c r="AC43" s="83"/>
      <c r="AD43" s="81"/>
      <c r="AE43" s="82"/>
      <c r="AF43" s="83">
        <v>0</v>
      </c>
      <c r="AG43" s="81">
        <v>14</v>
      </c>
      <c r="AH43" s="82">
        <v>11</v>
      </c>
      <c r="AI43" s="140">
        <v>1</v>
      </c>
      <c r="AJ43" s="49">
        <f t="shared" si="4"/>
        <v>0</v>
      </c>
      <c r="AK43" s="47">
        <v>0</v>
      </c>
      <c r="AL43" s="48">
        <v>0</v>
      </c>
      <c r="AM43" s="141">
        <v>0.030501089324618737</v>
      </c>
      <c r="AN43" s="142">
        <v>0.024336283185840708</v>
      </c>
      <c r="AO43" s="143">
        <v>0.00211864406779661</v>
      </c>
    </row>
    <row r="44" spans="1:41" s="150" customFormat="1" ht="13.5" customHeight="1">
      <c r="A44" s="368">
        <v>10</v>
      </c>
      <c r="B44" s="144" t="s">
        <v>39</v>
      </c>
      <c r="C44" s="85">
        <v>1</v>
      </c>
      <c r="D44" s="86"/>
      <c r="E44" s="86">
        <v>1</v>
      </c>
      <c r="F44" s="86"/>
      <c r="G44" s="86">
        <v>1</v>
      </c>
      <c r="H44" s="87"/>
      <c r="I44" s="85">
        <f t="shared" si="2"/>
        <v>3</v>
      </c>
      <c r="J44" s="86">
        <v>4</v>
      </c>
      <c r="K44" s="87">
        <v>3</v>
      </c>
      <c r="L44" s="85">
        <v>166</v>
      </c>
      <c r="M44" s="86">
        <v>254</v>
      </c>
      <c r="N44" s="146">
        <v>182</v>
      </c>
      <c r="O44" s="91">
        <f t="shared" si="3"/>
        <v>0.5</v>
      </c>
      <c r="P44" s="89">
        <v>0.6666666666666666</v>
      </c>
      <c r="Q44" s="90">
        <v>0.5</v>
      </c>
      <c r="R44" s="147">
        <v>0.3624454148471616</v>
      </c>
      <c r="S44" s="148">
        <v>0.5644444444444444</v>
      </c>
      <c r="T44" s="149">
        <v>0.3855932203389831</v>
      </c>
      <c r="V44" s="368">
        <v>10</v>
      </c>
      <c r="W44" s="144" t="s">
        <v>39</v>
      </c>
      <c r="X44" s="85"/>
      <c r="Y44" s="86"/>
      <c r="Z44" s="86"/>
      <c r="AA44" s="86"/>
      <c r="AB44" s="86"/>
      <c r="AC44" s="87"/>
      <c r="AD44" s="85"/>
      <c r="AE44" s="86"/>
      <c r="AF44" s="87">
        <v>0</v>
      </c>
      <c r="AG44" s="85">
        <v>22</v>
      </c>
      <c r="AH44" s="86">
        <v>10</v>
      </c>
      <c r="AI44" s="146">
        <v>8</v>
      </c>
      <c r="AJ44" s="91">
        <f t="shared" si="4"/>
        <v>0</v>
      </c>
      <c r="AK44" s="89">
        <v>0</v>
      </c>
      <c r="AL44" s="90">
        <v>0</v>
      </c>
      <c r="AM44" s="147">
        <v>0.048034934497816595</v>
      </c>
      <c r="AN44" s="148">
        <v>0.022222222222222223</v>
      </c>
      <c r="AO44" s="149">
        <v>0.01694915254237288</v>
      </c>
    </row>
    <row r="45" spans="1:41" s="150" customFormat="1" ht="13.5" customHeight="1">
      <c r="A45" s="369">
        <v>10</v>
      </c>
      <c r="B45" s="134" t="s">
        <v>40</v>
      </c>
      <c r="C45" s="78"/>
      <c r="D45" s="79"/>
      <c r="E45" s="79"/>
      <c r="F45" s="79"/>
      <c r="G45" s="79">
        <v>1</v>
      </c>
      <c r="H45" s="80"/>
      <c r="I45" s="78">
        <f t="shared" si="2"/>
        <v>1</v>
      </c>
      <c r="J45" s="79">
        <v>2</v>
      </c>
      <c r="K45" s="80">
        <v>7</v>
      </c>
      <c r="L45" s="78">
        <v>142</v>
      </c>
      <c r="M45" s="79">
        <v>211</v>
      </c>
      <c r="N45" s="135">
        <v>164</v>
      </c>
      <c r="O45" s="35">
        <f t="shared" si="3"/>
        <v>0.16666666666666666</v>
      </c>
      <c r="P45" s="33">
        <v>0.3333333333333333</v>
      </c>
      <c r="Q45" s="34">
        <v>1.1666666666666667</v>
      </c>
      <c r="R45" s="136">
        <v>0.3093681917211329</v>
      </c>
      <c r="S45" s="137">
        <v>0.4647577092511013</v>
      </c>
      <c r="T45" s="138">
        <v>0.3474576271186441</v>
      </c>
      <c r="V45" s="369">
        <v>10</v>
      </c>
      <c r="W45" s="134" t="s">
        <v>40</v>
      </c>
      <c r="X45" s="78"/>
      <c r="Y45" s="79"/>
      <c r="Z45" s="79"/>
      <c r="AA45" s="79"/>
      <c r="AB45" s="79"/>
      <c r="AC45" s="80"/>
      <c r="AD45" s="78"/>
      <c r="AE45" s="79"/>
      <c r="AF45" s="80">
        <v>0</v>
      </c>
      <c r="AG45" s="78">
        <v>15</v>
      </c>
      <c r="AH45" s="79">
        <v>9</v>
      </c>
      <c r="AI45" s="135">
        <v>3</v>
      </c>
      <c r="AJ45" s="35">
        <f t="shared" si="4"/>
        <v>0</v>
      </c>
      <c r="AK45" s="33">
        <v>0</v>
      </c>
      <c r="AL45" s="34">
        <v>0</v>
      </c>
      <c r="AM45" s="136">
        <v>0.032679738562091505</v>
      </c>
      <c r="AN45" s="137">
        <v>0.019823788546255508</v>
      </c>
      <c r="AO45" s="138">
        <v>0.006355932203389831</v>
      </c>
    </row>
    <row r="46" spans="1:41" s="150" customFormat="1" ht="13.5" customHeight="1">
      <c r="A46" s="369"/>
      <c r="B46" s="134" t="s">
        <v>41</v>
      </c>
      <c r="C46" s="78">
        <v>3</v>
      </c>
      <c r="D46" s="79"/>
      <c r="E46" s="79"/>
      <c r="F46" s="79">
        <v>1</v>
      </c>
      <c r="G46" s="79">
        <v>1</v>
      </c>
      <c r="H46" s="80"/>
      <c r="I46" s="78">
        <f t="shared" si="2"/>
        <v>5</v>
      </c>
      <c r="J46" s="79">
        <v>2</v>
      </c>
      <c r="K46" s="80">
        <v>2</v>
      </c>
      <c r="L46" s="78">
        <v>159</v>
      </c>
      <c r="M46" s="79">
        <v>281</v>
      </c>
      <c r="N46" s="135">
        <v>186</v>
      </c>
      <c r="O46" s="35">
        <f t="shared" si="3"/>
        <v>0.8333333333333334</v>
      </c>
      <c r="P46" s="33">
        <v>0.3333333333333333</v>
      </c>
      <c r="Q46" s="34">
        <v>0.3333333333333333</v>
      </c>
      <c r="R46" s="136">
        <v>0.34490238611713664</v>
      </c>
      <c r="S46" s="137">
        <v>0.623059866962306</v>
      </c>
      <c r="T46" s="138">
        <v>0.3940677966101695</v>
      </c>
      <c r="V46" s="369"/>
      <c r="W46" s="134" t="s">
        <v>41</v>
      </c>
      <c r="X46" s="78"/>
      <c r="Y46" s="79"/>
      <c r="Z46" s="79"/>
      <c r="AA46" s="79"/>
      <c r="AB46" s="79"/>
      <c r="AC46" s="80"/>
      <c r="AD46" s="78"/>
      <c r="AE46" s="79"/>
      <c r="AF46" s="80">
        <v>0</v>
      </c>
      <c r="AG46" s="78">
        <v>18</v>
      </c>
      <c r="AH46" s="79">
        <v>10</v>
      </c>
      <c r="AI46" s="135">
        <v>10</v>
      </c>
      <c r="AJ46" s="35">
        <f t="shared" si="4"/>
        <v>0</v>
      </c>
      <c r="AK46" s="33">
        <v>0</v>
      </c>
      <c r="AL46" s="34">
        <v>0</v>
      </c>
      <c r="AM46" s="136">
        <v>0.039045553145336226</v>
      </c>
      <c r="AN46" s="137">
        <v>0.022172949002217297</v>
      </c>
      <c r="AO46" s="138">
        <v>0.0211864406779661</v>
      </c>
    </row>
    <row r="47" spans="1:41" s="150" customFormat="1" ht="13.5" customHeight="1">
      <c r="A47" s="370"/>
      <c r="B47" s="139" t="s">
        <v>42</v>
      </c>
      <c r="C47" s="81"/>
      <c r="D47" s="82"/>
      <c r="E47" s="82"/>
      <c r="F47" s="82">
        <v>1</v>
      </c>
      <c r="G47" s="82"/>
      <c r="H47" s="83"/>
      <c r="I47" s="81">
        <f t="shared" si="2"/>
        <v>1</v>
      </c>
      <c r="J47" s="82">
        <v>2</v>
      </c>
      <c r="K47" s="83">
        <v>6</v>
      </c>
      <c r="L47" s="81">
        <v>177</v>
      </c>
      <c r="M47" s="82">
        <v>257</v>
      </c>
      <c r="N47" s="140">
        <v>202</v>
      </c>
      <c r="O47" s="49">
        <f t="shared" si="3"/>
        <v>0.16666666666666666</v>
      </c>
      <c r="P47" s="47">
        <v>0.3333333333333333</v>
      </c>
      <c r="Q47" s="48">
        <v>1</v>
      </c>
      <c r="R47" s="141">
        <v>0.3847826086956522</v>
      </c>
      <c r="S47" s="142">
        <v>0.5673289183222958</v>
      </c>
      <c r="T47" s="143">
        <v>0.4279661016949153</v>
      </c>
      <c r="V47" s="370"/>
      <c r="W47" s="139" t="s">
        <v>42</v>
      </c>
      <c r="X47" s="81"/>
      <c r="Y47" s="82"/>
      <c r="Z47" s="82"/>
      <c r="AA47" s="82"/>
      <c r="AB47" s="82"/>
      <c r="AC47" s="83"/>
      <c r="AD47" s="81"/>
      <c r="AE47" s="82"/>
      <c r="AF47" s="83">
        <v>0</v>
      </c>
      <c r="AG47" s="81">
        <v>20</v>
      </c>
      <c r="AH47" s="82">
        <v>8</v>
      </c>
      <c r="AI47" s="140">
        <v>4</v>
      </c>
      <c r="AJ47" s="49">
        <f t="shared" si="4"/>
        <v>0</v>
      </c>
      <c r="AK47" s="47">
        <v>0</v>
      </c>
      <c r="AL47" s="48">
        <v>0</v>
      </c>
      <c r="AM47" s="141">
        <v>0.043478260869565216</v>
      </c>
      <c r="AN47" s="142">
        <v>0.017660044150110375</v>
      </c>
      <c r="AO47" s="143">
        <v>0.00847457627118644</v>
      </c>
    </row>
    <row r="48" spans="1:41" s="150" customFormat="1" ht="13.5" customHeight="1">
      <c r="A48" s="368">
        <v>11</v>
      </c>
      <c r="B48" s="144" t="s">
        <v>43</v>
      </c>
      <c r="C48" s="85"/>
      <c r="D48" s="86"/>
      <c r="E48" s="86"/>
      <c r="F48" s="86"/>
      <c r="G48" s="86"/>
      <c r="H48" s="87"/>
      <c r="I48" s="85">
        <f t="shared" si="2"/>
        <v>0</v>
      </c>
      <c r="J48" s="86">
        <v>9</v>
      </c>
      <c r="K48" s="87">
        <v>3</v>
      </c>
      <c r="L48" s="85">
        <v>172</v>
      </c>
      <c r="M48" s="86">
        <v>268</v>
      </c>
      <c r="N48" s="146">
        <v>182</v>
      </c>
      <c r="O48" s="91">
        <f t="shared" si="3"/>
        <v>0</v>
      </c>
      <c r="P48" s="89">
        <v>1.5</v>
      </c>
      <c r="Q48" s="90">
        <v>0.5</v>
      </c>
      <c r="R48" s="147">
        <v>0.3722943722943723</v>
      </c>
      <c r="S48" s="148">
        <v>0.5903083700440529</v>
      </c>
      <c r="T48" s="149">
        <v>0.3855932203389831</v>
      </c>
      <c r="V48" s="368">
        <v>11</v>
      </c>
      <c r="W48" s="144" t="s">
        <v>43</v>
      </c>
      <c r="X48" s="85"/>
      <c r="Y48" s="86"/>
      <c r="Z48" s="86"/>
      <c r="AA48" s="86"/>
      <c r="AB48" s="86"/>
      <c r="AC48" s="87"/>
      <c r="AD48" s="85"/>
      <c r="AE48" s="86"/>
      <c r="AF48" s="87">
        <v>0</v>
      </c>
      <c r="AG48" s="85">
        <v>16</v>
      </c>
      <c r="AH48" s="86">
        <v>11</v>
      </c>
      <c r="AI48" s="146">
        <v>4</v>
      </c>
      <c r="AJ48" s="91">
        <f t="shared" si="4"/>
        <v>0</v>
      </c>
      <c r="AK48" s="89">
        <v>0</v>
      </c>
      <c r="AL48" s="90">
        <v>0</v>
      </c>
      <c r="AM48" s="147">
        <v>0.03463203463203463</v>
      </c>
      <c r="AN48" s="148">
        <v>0.024229074889867842</v>
      </c>
      <c r="AO48" s="149">
        <v>0.00847457627118644</v>
      </c>
    </row>
    <row r="49" spans="1:41" s="150" customFormat="1" ht="13.5" customHeight="1">
      <c r="A49" s="369">
        <v>11</v>
      </c>
      <c r="B49" s="134" t="s">
        <v>44</v>
      </c>
      <c r="C49" s="78"/>
      <c r="D49" s="79"/>
      <c r="E49" s="79">
        <v>1</v>
      </c>
      <c r="F49" s="79"/>
      <c r="G49" s="79"/>
      <c r="H49" s="80"/>
      <c r="I49" s="78">
        <f t="shared" si="2"/>
        <v>1</v>
      </c>
      <c r="J49" s="79">
        <v>13</v>
      </c>
      <c r="K49" s="80">
        <v>2</v>
      </c>
      <c r="L49" s="78">
        <v>183</v>
      </c>
      <c r="M49" s="79">
        <v>296</v>
      </c>
      <c r="N49" s="135">
        <v>191</v>
      </c>
      <c r="O49" s="35">
        <f t="shared" si="3"/>
        <v>0.16666666666666666</v>
      </c>
      <c r="P49" s="33">
        <v>2.1666666666666665</v>
      </c>
      <c r="Q49" s="34">
        <v>0.3333333333333333</v>
      </c>
      <c r="R49" s="136">
        <v>0.39869281045751637</v>
      </c>
      <c r="S49" s="137">
        <v>0.6519823788546255</v>
      </c>
      <c r="T49" s="138">
        <v>0.4046610169491525</v>
      </c>
      <c r="V49" s="369">
        <v>11</v>
      </c>
      <c r="W49" s="134" t="s">
        <v>44</v>
      </c>
      <c r="X49" s="78"/>
      <c r="Y49" s="79"/>
      <c r="Z49" s="79"/>
      <c r="AA49" s="79"/>
      <c r="AB49" s="79"/>
      <c r="AC49" s="80"/>
      <c r="AD49" s="78"/>
      <c r="AE49" s="79"/>
      <c r="AF49" s="80">
        <v>0</v>
      </c>
      <c r="AG49" s="78">
        <v>16</v>
      </c>
      <c r="AH49" s="79">
        <v>8</v>
      </c>
      <c r="AI49" s="135">
        <v>11</v>
      </c>
      <c r="AJ49" s="35">
        <f t="shared" si="4"/>
        <v>0</v>
      </c>
      <c r="AK49" s="33">
        <v>0</v>
      </c>
      <c r="AL49" s="34">
        <v>0</v>
      </c>
      <c r="AM49" s="136">
        <v>0.034858387799564274</v>
      </c>
      <c r="AN49" s="137">
        <v>0.01762114537444934</v>
      </c>
      <c r="AO49" s="138">
        <v>0.023305084745762712</v>
      </c>
    </row>
    <row r="50" spans="1:41" s="150" customFormat="1" ht="13.5" customHeight="1">
      <c r="A50" s="369"/>
      <c r="B50" s="134" t="s">
        <v>45</v>
      </c>
      <c r="C50" s="78"/>
      <c r="D50" s="79"/>
      <c r="E50" s="79"/>
      <c r="F50" s="79"/>
      <c r="G50" s="79"/>
      <c r="H50" s="80"/>
      <c r="I50" s="78">
        <f t="shared" si="2"/>
        <v>0</v>
      </c>
      <c r="J50" s="79">
        <v>8</v>
      </c>
      <c r="K50" s="80">
        <v>4</v>
      </c>
      <c r="L50" s="78">
        <v>167</v>
      </c>
      <c r="M50" s="79">
        <v>316</v>
      </c>
      <c r="N50" s="135">
        <v>186</v>
      </c>
      <c r="O50" s="35">
        <f t="shared" si="3"/>
        <v>0</v>
      </c>
      <c r="P50" s="33">
        <v>1.3333333333333333</v>
      </c>
      <c r="Q50" s="34">
        <v>0.6666666666666666</v>
      </c>
      <c r="R50" s="136">
        <v>0.3630434782608696</v>
      </c>
      <c r="S50" s="137">
        <v>0.6929824561403509</v>
      </c>
      <c r="T50" s="138">
        <v>0.3940677966101695</v>
      </c>
      <c r="V50" s="369"/>
      <c r="W50" s="134" t="s">
        <v>45</v>
      </c>
      <c r="X50" s="78"/>
      <c r="Y50" s="79"/>
      <c r="Z50" s="79"/>
      <c r="AA50" s="79"/>
      <c r="AB50" s="79"/>
      <c r="AC50" s="80"/>
      <c r="AD50" s="78"/>
      <c r="AE50" s="79"/>
      <c r="AF50" s="80">
        <v>0</v>
      </c>
      <c r="AG50" s="78">
        <v>12</v>
      </c>
      <c r="AH50" s="79">
        <v>9</v>
      </c>
      <c r="AI50" s="135">
        <v>5</v>
      </c>
      <c r="AJ50" s="35">
        <f t="shared" si="4"/>
        <v>0</v>
      </c>
      <c r="AK50" s="33">
        <v>0</v>
      </c>
      <c r="AL50" s="34">
        <v>0</v>
      </c>
      <c r="AM50" s="136">
        <v>0.02608695652173913</v>
      </c>
      <c r="AN50" s="137">
        <v>0.019736842105263157</v>
      </c>
      <c r="AO50" s="138">
        <v>0.01059322033898305</v>
      </c>
    </row>
    <row r="51" spans="1:41" s="150" customFormat="1" ht="13.5" customHeight="1">
      <c r="A51" s="369"/>
      <c r="B51" s="134" t="s">
        <v>46</v>
      </c>
      <c r="C51" s="78"/>
      <c r="D51" s="79"/>
      <c r="E51" s="79"/>
      <c r="F51" s="79"/>
      <c r="G51" s="79">
        <v>1</v>
      </c>
      <c r="H51" s="80"/>
      <c r="I51" s="78">
        <f t="shared" si="2"/>
        <v>1</v>
      </c>
      <c r="J51" s="79">
        <v>6</v>
      </c>
      <c r="K51" s="80">
        <v>3</v>
      </c>
      <c r="L51" s="78">
        <v>167</v>
      </c>
      <c r="M51" s="79">
        <v>266</v>
      </c>
      <c r="N51" s="135">
        <v>204</v>
      </c>
      <c r="O51" s="35">
        <f t="shared" si="3"/>
        <v>0.16666666666666666</v>
      </c>
      <c r="P51" s="33">
        <v>1</v>
      </c>
      <c r="Q51" s="34">
        <v>0.5</v>
      </c>
      <c r="R51" s="136">
        <v>0.36147186147186144</v>
      </c>
      <c r="S51" s="137">
        <v>0.5833333333333334</v>
      </c>
      <c r="T51" s="138">
        <v>0.4322033898305085</v>
      </c>
      <c r="V51" s="369"/>
      <c r="W51" s="134" t="s">
        <v>46</v>
      </c>
      <c r="X51" s="78"/>
      <c r="Y51" s="79"/>
      <c r="Z51" s="79"/>
      <c r="AA51" s="79"/>
      <c r="AB51" s="79"/>
      <c r="AC51" s="80"/>
      <c r="AD51" s="78"/>
      <c r="AE51" s="79"/>
      <c r="AF51" s="80">
        <v>0</v>
      </c>
      <c r="AG51" s="78">
        <v>16</v>
      </c>
      <c r="AH51" s="79">
        <v>10</v>
      </c>
      <c r="AI51" s="135">
        <v>4</v>
      </c>
      <c r="AJ51" s="35">
        <f t="shared" si="4"/>
        <v>0</v>
      </c>
      <c r="AK51" s="33">
        <v>0</v>
      </c>
      <c r="AL51" s="34">
        <v>0</v>
      </c>
      <c r="AM51" s="136">
        <v>0.03463203463203463</v>
      </c>
      <c r="AN51" s="137">
        <v>0.021929824561403508</v>
      </c>
      <c r="AO51" s="138">
        <v>0.00847457627118644</v>
      </c>
    </row>
    <row r="52" spans="1:41" s="150" customFormat="1" ht="13.5" customHeight="1">
      <c r="A52" s="370"/>
      <c r="B52" s="139" t="s">
        <v>47</v>
      </c>
      <c r="C52" s="81"/>
      <c r="D52" s="82"/>
      <c r="E52" s="82"/>
      <c r="F52" s="82"/>
      <c r="G52" s="82"/>
      <c r="H52" s="83"/>
      <c r="I52" s="81">
        <f t="shared" si="2"/>
        <v>0</v>
      </c>
      <c r="J52" s="82">
        <v>8</v>
      </c>
      <c r="K52" s="83">
        <v>10</v>
      </c>
      <c r="L52" s="81">
        <v>224</v>
      </c>
      <c r="M52" s="82">
        <v>273</v>
      </c>
      <c r="N52" s="140">
        <v>183</v>
      </c>
      <c r="O52" s="49">
        <f t="shared" si="3"/>
        <v>0</v>
      </c>
      <c r="P52" s="47">
        <v>1.3333333333333333</v>
      </c>
      <c r="Q52" s="48">
        <v>1.6666666666666667</v>
      </c>
      <c r="R52" s="141">
        <v>0.48484848484848486</v>
      </c>
      <c r="S52" s="142">
        <v>0.6</v>
      </c>
      <c r="T52" s="143">
        <v>0.3877118644067797</v>
      </c>
      <c r="V52" s="370"/>
      <c r="W52" s="139" t="s">
        <v>47</v>
      </c>
      <c r="X52" s="81"/>
      <c r="Y52" s="82"/>
      <c r="Z52" s="82"/>
      <c r="AA52" s="82"/>
      <c r="AB52" s="82"/>
      <c r="AC52" s="83"/>
      <c r="AD52" s="81"/>
      <c r="AE52" s="82"/>
      <c r="AF52" s="83">
        <v>0</v>
      </c>
      <c r="AG52" s="81">
        <v>9</v>
      </c>
      <c r="AH52" s="82">
        <v>9</v>
      </c>
      <c r="AI52" s="140">
        <v>6</v>
      </c>
      <c r="AJ52" s="49">
        <f t="shared" si="4"/>
        <v>0</v>
      </c>
      <c r="AK52" s="47">
        <v>0</v>
      </c>
      <c r="AL52" s="48">
        <v>0</v>
      </c>
      <c r="AM52" s="141">
        <v>0.01948051948051948</v>
      </c>
      <c r="AN52" s="142">
        <v>0.01978021978021978</v>
      </c>
      <c r="AO52" s="143">
        <v>0.012711864406779662</v>
      </c>
    </row>
    <row r="53" spans="1:41" s="150" customFormat="1" ht="13.5" customHeight="1">
      <c r="A53" s="368">
        <v>12</v>
      </c>
      <c r="B53" s="144" t="s">
        <v>48</v>
      </c>
      <c r="C53" s="85">
        <v>1</v>
      </c>
      <c r="D53" s="86"/>
      <c r="E53" s="86">
        <v>1</v>
      </c>
      <c r="F53" s="86"/>
      <c r="G53" s="86"/>
      <c r="H53" s="87"/>
      <c r="I53" s="85">
        <f t="shared" si="2"/>
        <v>2</v>
      </c>
      <c r="J53" s="86">
        <v>10</v>
      </c>
      <c r="K53" s="87">
        <v>8</v>
      </c>
      <c r="L53" s="85">
        <v>203</v>
      </c>
      <c r="M53" s="86">
        <v>255</v>
      </c>
      <c r="N53" s="146">
        <v>218</v>
      </c>
      <c r="O53" s="91">
        <f t="shared" si="3"/>
        <v>0.3333333333333333</v>
      </c>
      <c r="P53" s="89">
        <v>1.6666666666666667</v>
      </c>
      <c r="Q53" s="90">
        <v>1.3333333333333333</v>
      </c>
      <c r="R53" s="147">
        <v>0.4422657952069717</v>
      </c>
      <c r="S53" s="137">
        <v>0.5629139072847682</v>
      </c>
      <c r="T53" s="138">
        <v>0.461864406779661</v>
      </c>
      <c r="V53" s="368">
        <v>12</v>
      </c>
      <c r="W53" s="144" t="s">
        <v>48</v>
      </c>
      <c r="X53" s="85"/>
      <c r="Y53" s="86"/>
      <c r="Z53" s="86"/>
      <c r="AA53" s="86"/>
      <c r="AB53" s="86"/>
      <c r="AC53" s="87"/>
      <c r="AD53" s="85"/>
      <c r="AE53" s="86"/>
      <c r="AF53" s="87">
        <v>0</v>
      </c>
      <c r="AG53" s="85">
        <v>6</v>
      </c>
      <c r="AH53" s="86">
        <v>7</v>
      </c>
      <c r="AI53" s="146">
        <v>3</v>
      </c>
      <c r="AJ53" s="91">
        <f t="shared" si="4"/>
        <v>0</v>
      </c>
      <c r="AK53" s="89">
        <v>0</v>
      </c>
      <c r="AL53" s="90">
        <v>0</v>
      </c>
      <c r="AM53" s="147">
        <v>0.013071895424836602</v>
      </c>
      <c r="AN53" s="137">
        <v>0.01545253863134658</v>
      </c>
      <c r="AO53" s="138">
        <v>0.006355932203389831</v>
      </c>
    </row>
    <row r="54" spans="1:41" s="150" customFormat="1" ht="13.5" customHeight="1">
      <c r="A54" s="369"/>
      <c r="B54" s="134" t="s">
        <v>49</v>
      </c>
      <c r="C54" s="78"/>
      <c r="D54" s="79"/>
      <c r="E54" s="79"/>
      <c r="F54" s="79"/>
      <c r="G54" s="79">
        <v>1</v>
      </c>
      <c r="H54" s="80"/>
      <c r="I54" s="78">
        <f t="shared" si="2"/>
        <v>1</v>
      </c>
      <c r="J54" s="79">
        <v>8</v>
      </c>
      <c r="K54" s="80">
        <v>7</v>
      </c>
      <c r="L54" s="78">
        <v>213</v>
      </c>
      <c r="M54" s="79">
        <v>293</v>
      </c>
      <c r="N54" s="135">
        <v>185</v>
      </c>
      <c r="O54" s="35">
        <f t="shared" si="3"/>
        <v>0.16666666666666666</v>
      </c>
      <c r="P54" s="33">
        <v>1.3333333333333333</v>
      </c>
      <c r="Q54" s="34">
        <v>1.1666666666666667</v>
      </c>
      <c r="R54" s="136">
        <v>0.4650655021834061</v>
      </c>
      <c r="S54" s="137">
        <v>0.6453744493392071</v>
      </c>
      <c r="T54" s="138">
        <v>0.3919491525423729</v>
      </c>
      <c r="V54" s="369"/>
      <c r="W54" s="134" t="s">
        <v>49</v>
      </c>
      <c r="X54" s="78"/>
      <c r="Y54" s="79"/>
      <c r="Z54" s="79"/>
      <c r="AA54" s="79"/>
      <c r="AB54" s="79"/>
      <c r="AC54" s="80"/>
      <c r="AD54" s="78"/>
      <c r="AE54" s="79"/>
      <c r="AF54" s="80">
        <v>0</v>
      </c>
      <c r="AG54" s="78">
        <v>12</v>
      </c>
      <c r="AH54" s="79">
        <v>6</v>
      </c>
      <c r="AI54" s="135">
        <v>5</v>
      </c>
      <c r="AJ54" s="35">
        <f t="shared" si="4"/>
        <v>0</v>
      </c>
      <c r="AK54" s="33">
        <v>0</v>
      </c>
      <c r="AL54" s="34">
        <v>0</v>
      </c>
      <c r="AM54" s="136">
        <v>0.026200873362445413</v>
      </c>
      <c r="AN54" s="137">
        <v>0.013215859030837005</v>
      </c>
      <c r="AO54" s="138">
        <v>0.01059322033898305</v>
      </c>
    </row>
    <row r="55" spans="1:41" s="150" customFormat="1" ht="13.5" customHeight="1">
      <c r="A55" s="369"/>
      <c r="B55" s="134" t="s">
        <v>50</v>
      </c>
      <c r="C55" s="78">
        <v>1</v>
      </c>
      <c r="D55" s="79"/>
      <c r="E55" s="79"/>
      <c r="F55" s="79"/>
      <c r="G55" s="79"/>
      <c r="H55" s="80"/>
      <c r="I55" s="78">
        <f t="shared" si="2"/>
        <v>1</v>
      </c>
      <c r="J55" s="79">
        <v>8</v>
      </c>
      <c r="K55" s="80">
        <v>8</v>
      </c>
      <c r="L55" s="78">
        <v>216</v>
      </c>
      <c r="M55" s="79">
        <v>299</v>
      </c>
      <c r="N55" s="135">
        <v>138</v>
      </c>
      <c r="O55" s="35">
        <f t="shared" si="3"/>
        <v>0.16666666666666666</v>
      </c>
      <c r="P55" s="33">
        <v>1.3333333333333333</v>
      </c>
      <c r="Q55" s="34">
        <v>1.3333333333333333</v>
      </c>
      <c r="R55" s="136">
        <v>0.47058823529411764</v>
      </c>
      <c r="S55" s="137">
        <v>0.6557017543859649</v>
      </c>
      <c r="T55" s="138">
        <v>0.2917547568710359</v>
      </c>
      <c r="V55" s="369"/>
      <c r="W55" s="134" t="s">
        <v>50</v>
      </c>
      <c r="X55" s="78"/>
      <c r="Y55" s="79"/>
      <c r="Z55" s="79"/>
      <c r="AA55" s="79"/>
      <c r="AB55" s="79"/>
      <c r="AC55" s="80"/>
      <c r="AD55" s="78"/>
      <c r="AE55" s="79"/>
      <c r="AF55" s="80">
        <v>0</v>
      </c>
      <c r="AG55" s="78">
        <v>15</v>
      </c>
      <c r="AH55" s="79">
        <v>6</v>
      </c>
      <c r="AI55" s="135">
        <v>9</v>
      </c>
      <c r="AJ55" s="35">
        <f t="shared" si="4"/>
        <v>0</v>
      </c>
      <c r="AK55" s="33">
        <v>0</v>
      </c>
      <c r="AL55" s="34">
        <v>0</v>
      </c>
      <c r="AM55" s="136">
        <v>0.032679738562091505</v>
      </c>
      <c r="AN55" s="137">
        <v>0.013157894736842105</v>
      </c>
      <c r="AO55" s="138">
        <v>0.019027484143763214</v>
      </c>
    </row>
    <row r="56" spans="1:41" s="150" customFormat="1" ht="13.5" customHeight="1">
      <c r="A56" s="369"/>
      <c r="B56" s="134" t="s">
        <v>51</v>
      </c>
      <c r="C56" s="78"/>
      <c r="D56" s="79"/>
      <c r="E56" s="79"/>
      <c r="F56" s="79"/>
      <c r="G56" s="79"/>
      <c r="H56" s="80"/>
      <c r="I56" s="78">
        <f t="shared" si="2"/>
        <v>0</v>
      </c>
      <c r="J56" s="79">
        <v>5</v>
      </c>
      <c r="K56" s="80">
        <v>5</v>
      </c>
      <c r="L56" s="78">
        <v>225</v>
      </c>
      <c r="M56" s="79">
        <v>237</v>
      </c>
      <c r="N56" s="135">
        <v>121</v>
      </c>
      <c r="O56" s="35">
        <f t="shared" si="3"/>
        <v>0</v>
      </c>
      <c r="P56" s="33">
        <v>0.8333333333333334</v>
      </c>
      <c r="Q56" s="34">
        <v>0.8333333333333334</v>
      </c>
      <c r="R56" s="136">
        <v>0.4934210526315789</v>
      </c>
      <c r="S56" s="137">
        <v>0.5254988913525499</v>
      </c>
      <c r="T56" s="138">
        <v>0.2574468085106383</v>
      </c>
      <c r="V56" s="369"/>
      <c r="W56" s="134" t="s">
        <v>51</v>
      </c>
      <c r="X56" s="78"/>
      <c r="Y56" s="79"/>
      <c r="Z56" s="79"/>
      <c r="AA56" s="79"/>
      <c r="AB56" s="79"/>
      <c r="AC56" s="80"/>
      <c r="AD56" s="78"/>
      <c r="AE56" s="79"/>
      <c r="AF56" s="80">
        <v>0</v>
      </c>
      <c r="AG56" s="78">
        <v>16</v>
      </c>
      <c r="AH56" s="79">
        <v>2</v>
      </c>
      <c r="AI56" s="135">
        <v>10</v>
      </c>
      <c r="AJ56" s="35">
        <f t="shared" si="4"/>
        <v>0</v>
      </c>
      <c r="AK56" s="33">
        <v>0</v>
      </c>
      <c r="AL56" s="34">
        <v>0</v>
      </c>
      <c r="AM56" s="136">
        <v>0.03508771929824561</v>
      </c>
      <c r="AN56" s="137">
        <v>0.004434589800443459</v>
      </c>
      <c r="AO56" s="138">
        <v>0.02127659574468085</v>
      </c>
    </row>
    <row r="57" spans="1:41" s="150" customFormat="1" ht="15.75" customHeight="1">
      <c r="A57" s="375" t="s">
        <v>61</v>
      </c>
      <c r="B57" s="378"/>
      <c r="C57" s="92">
        <f aca="true" t="shared" si="5" ref="C57:I57">SUM(C5:C56)</f>
        <v>6</v>
      </c>
      <c r="D57" s="93">
        <f t="shared" si="5"/>
        <v>0</v>
      </c>
      <c r="E57" s="93">
        <f t="shared" si="5"/>
        <v>46</v>
      </c>
      <c r="F57" s="93">
        <f t="shared" si="5"/>
        <v>7</v>
      </c>
      <c r="G57" s="93">
        <f t="shared" si="5"/>
        <v>51</v>
      </c>
      <c r="H57" s="94">
        <f t="shared" si="5"/>
        <v>7</v>
      </c>
      <c r="I57" s="92">
        <f t="shared" si="5"/>
        <v>117</v>
      </c>
      <c r="J57" s="93">
        <v>274</v>
      </c>
      <c r="K57" s="94">
        <v>142</v>
      </c>
      <c r="L57" s="92">
        <f>SUM(L5:L56)</f>
        <v>9462</v>
      </c>
      <c r="M57" s="93">
        <f>SUM(M5:M56)</f>
        <v>9505</v>
      </c>
      <c r="N57" s="151">
        <v>7077</v>
      </c>
      <c r="O57" s="101">
        <f t="shared" si="3"/>
        <v>19.5</v>
      </c>
      <c r="P57" s="99">
        <v>45.666666666666664</v>
      </c>
      <c r="Q57" s="100">
        <v>23.666666666666668</v>
      </c>
      <c r="R57" s="101">
        <f>SUM(R5:R56)</f>
        <v>20.731263391343</v>
      </c>
      <c r="S57" s="99">
        <f>SUM(S5:S56)</f>
        <v>21.621202948780027</v>
      </c>
      <c r="T57" s="152">
        <v>15.02547770700637</v>
      </c>
      <c r="V57" s="375" t="s">
        <v>61</v>
      </c>
      <c r="W57" s="378"/>
      <c r="X57" s="92">
        <f aca="true" t="shared" si="6" ref="X57:AC57">SUM(X5:X56)</f>
        <v>0</v>
      </c>
      <c r="Y57" s="93">
        <f t="shared" si="6"/>
        <v>0</v>
      </c>
      <c r="Z57" s="93">
        <f t="shared" si="6"/>
        <v>0</v>
      </c>
      <c r="AA57" s="93">
        <f t="shared" si="6"/>
        <v>0</v>
      </c>
      <c r="AB57" s="93">
        <f t="shared" si="6"/>
        <v>0</v>
      </c>
      <c r="AC57" s="94">
        <f t="shared" si="6"/>
        <v>0</v>
      </c>
      <c r="AD57" s="92">
        <f>SUM(X57:AC57)</f>
        <v>0</v>
      </c>
      <c r="AE57" s="93">
        <v>0</v>
      </c>
      <c r="AF57" s="94">
        <v>0</v>
      </c>
      <c r="AG57" s="92">
        <f>SUM(AG5:AG56)</f>
        <v>487</v>
      </c>
      <c r="AH57" s="93">
        <f>SUM(AH5:AH56)</f>
        <v>294</v>
      </c>
      <c r="AI57" s="151">
        <v>321</v>
      </c>
      <c r="AJ57" s="101">
        <f t="shared" si="4"/>
        <v>0</v>
      </c>
      <c r="AK57" s="99">
        <v>0</v>
      </c>
      <c r="AL57" s="100">
        <v>0</v>
      </c>
      <c r="AM57" s="101">
        <f>SUM(AM5:AM56)</f>
        <v>1.0627555686657812</v>
      </c>
      <c r="AN57" s="99">
        <f>SUM(AN5:AN56)</f>
        <v>0.6763902730055114</v>
      </c>
      <c r="AO57" s="152">
        <v>0.6815286624203821</v>
      </c>
    </row>
    <row r="58" spans="20:41" ht="13.5" customHeight="1">
      <c r="T58" s="155"/>
      <c r="W58" s="154" t="s">
        <v>115</v>
      </c>
      <c r="AO58" s="155"/>
    </row>
    <row r="59" ht="10.5">
      <c r="W59" s="3"/>
    </row>
  </sheetData>
  <mergeCells count="40">
    <mergeCell ref="V31:V34"/>
    <mergeCell ref="V5:V8"/>
    <mergeCell ref="V9:V12"/>
    <mergeCell ref="V13:V17"/>
    <mergeCell ref="V18:V21"/>
    <mergeCell ref="V27:V30"/>
    <mergeCell ref="V22:V26"/>
    <mergeCell ref="V57:W57"/>
    <mergeCell ref="V53:V56"/>
    <mergeCell ref="V35:V39"/>
    <mergeCell ref="V40:V43"/>
    <mergeCell ref="V44:V47"/>
    <mergeCell ref="V48:V52"/>
    <mergeCell ref="AJ2:AO2"/>
    <mergeCell ref="X3:AC3"/>
    <mergeCell ref="AD3:AF3"/>
    <mergeCell ref="AG3:AI3"/>
    <mergeCell ref="AJ3:AL3"/>
    <mergeCell ref="AM3:AO3"/>
    <mergeCell ref="X2:AI2"/>
    <mergeCell ref="C2:N2"/>
    <mergeCell ref="O2:T2"/>
    <mergeCell ref="C3:H3"/>
    <mergeCell ref="I3:K3"/>
    <mergeCell ref="L3:N3"/>
    <mergeCell ref="O3:Q3"/>
    <mergeCell ref="R3:T3"/>
    <mergeCell ref="A5:A8"/>
    <mergeCell ref="A9:A12"/>
    <mergeCell ref="A13:A17"/>
    <mergeCell ref="A18:A21"/>
    <mergeCell ref="A22:A26"/>
    <mergeCell ref="A57:B57"/>
    <mergeCell ref="A31:A34"/>
    <mergeCell ref="A35:A39"/>
    <mergeCell ref="A40:A43"/>
    <mergeCell ref="A44:A47"/>
    <mergeCell ref="A48:A52"/>
    <mergeCell ref="A53:A56"/>
    <mergeCell ref="A27:A30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X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3.625" style="1" customWidth="1"/>
    <col min="3" max="8" width="4.375" style="1" customWidth="1"/>
    <col min="9" max="11" width="6.625" style="1" bestFit="1" customWidth="1"/>
    <col min="12" max="20" width="6.125" style="1" customWidth="1"/>
    <col min="21" max="16384" width="9.00390625" style="1" customWidth="1"/>
  </cols>
  <sheetData>
    <row r="1" s="5" customFormat="1" ht="24.75" customHeight="1">
      <c r="A1" s="106" t="s">
        <v>83</v>
      </c>
    </row>
    <row r="2" spans="1:20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77" t="s">
        <v>84</v>
      </c>
      <c r="P2" s="355"/>
      <c r="Q2" s="355"/>
      <c r="R2" s="355"/>
      <c r="S2" s="355"/>
      <c r="T2" s="356"/>
    </row>
    <row r="3" spans="1:20" s="109" customFormat="1" ht="18" customHeight="1">
      <c r="A3" s="110"/>
      <c r="B3" s="111"/>
      <c r="C3" s="359" t="s">
        <v>110</v>
      </c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63" t="s">
        <v>58</v>
      </c>
      <c r="P3" s="364"/>
      <c r="Q3" s="364"/>
      <c r="R3" s="343" t="s">
        <v>59</v>
      </c>
      <c r="S3" s="344"/>
      <c r="T3" s="345"/>
    </row>
    <row r="4" spans="1:20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112">
        <v>2007</v>
      </c>
      <c r="M4" s="113">
        <v>2006</v>
      </c>
      <c r="N4" s="127">
        <v>2005</v>
      </c>
      <c r="O4" s="112">
        <v>2007</v>
      </c>
      <c r="P4" s="113">
        <v>2006</v>
      </c>
      <c r="Q4" s="114">
        <v>2005</v>
      </c>
      <c r="R4" s="112">
        <v>2007</v>
      </c>
      <c r="S4" s="113">
        <v>2006</v>
      </c>
      <c r="T4" s="128">
        <v>2005</v>
      </c>
    </row>
    <row r="5" spans="1:22" s="119" customFormat="1" ht="13.5" customHeight="1">
      <c r="A5" s="374">
        <v>1</v>
      </c>
      <c r="B5" s="129" t="s">
        <v>0</v>
      </c>
      <c r="C5" s="12"/>
      <c r="D5" s="13"/>
      <c r="E5" s="13"/>
      <c r="F5" s="13"/>
      <c r="G5" s="13"/>
      <c r="H5" s="14"/>
      <c r="I5" s="12">
        <f>SUM(C5:H5)</f>
        <v>0</v>
      </c>
      <c r="J5" s="13">
        <v>0</v>
      </c>
      <c r="K5" s="14">
        <v>0</v>
      </c>
      <c r="L5" s="74">
        <v>1</v>
      </c>
      <c r="M5" s="75">
        <v>0</v>
      </c>
      <c r="N5" s="130">
        <v>0</v>
      </c>
      <c r="O5" s="21">
        <f aca="true" t="shared" si="0" ref="O5:O36">I5/6</f>
        <v>0</v>
      </c>
      <c r="P5" s="19">
        <v>0</v>
      </c>
      <c r="Q5" s="20">
        <v>0</v>
      </c>
      <c r="R5" s="131">
        <v>0.0022172949002217295</v>
      </c>
      <c r="S5" s="132">
        <v>0</v>
      </c>
      <c r="T5" s="133">
        <v>0</v>
      </c>
      <c r="V5" s="287"/>
    </row>
    <row r="6" spans="1:22" s="119" customFormat="1" ht="13.5" customHeight="1">
      <c r="A6" s="369"/>
      <c r="B6" s="134" t="s">
        <v>1</v>
      </c>
      <c r="C6" s="26"/>
      <c r="D6" s="27"/>
      <c r="E6" s="27"/>
      <c r="F6" s="27"/>
      <c r="G6" s="27"/>
      <c r="H6" s="28"/>
      <c r="I6" s="26">
        <f aca="true" t="shared" si="1" ref="I6:I36">SUM(C6:H6)</f>
        <v>0</v>
      </c>
      <c r="J6" s="27">
        <v>0</v>
      </c>
      <c r="K6" s="28">
        <v>0</v>
      </c>
      <c r="L6" s="78">
        <v>1</v>
      </c>
      <c r="M6" s="79">
        <v>0</v>
      </c>
      <c r="N6" s="135">
        <v>0</v>
      </c>
      <c r="O6" s="35">
        <f t="shared" si="0"/>
        <v>0</v>
      </c>
      <c r="P6" s="33">
        <v>0</v>
      </c>
      <c r="Q6" s="34">
        <v>0</v>
      </c>
      <c r="R6" s="136">
        <v>0.0022271714922048997</v>
      </c>
      <c r="S6" s="137">
        <v>0</v>
      </c>
      <c r="T6" s="138">
        <v>0</v>
      </c>
      <c r="V6" s="287"/>
    </row>
    <row r="7" spans="1:22" s="119" customFormat="1" ht="13.5" customHeight="1">
      <c r="A7" s="369"/>
      <c r="B7" s="134" t="s">
        <v>2</v>
      </c>
      <c r="C7" s="26"/>
      <c r="D7" s="27"/>
      <c r="E7" s="27"/>
      <c r="F7" s="27"/>
      <c r="G7" s="27"/>
      <c r="H7" s="28"/>
      <c r="I7" s="26">
        <f t="shared" si="1"/>
        <v>0</v>
      </c>
      <c r="J7" s="27">
        <v>0</v>
      </c>
      <c r="K7" s="28">
        <v>0</v>
      </c>
      <c r="L7" s="78">
        <v>3</v>
      </c>
      <c r="M7" s="79">
        <v>0</v>
      </c>
      <c r="N7" s="135">
        <v>0</v>
      </c>
      <c r="O7" s="35">
        <f t="shared" si="0"/>
        <v>0</v>
      </c>
      <c r="P7" s="33">
        <v>0</v>
      </c>
      <c r="Q7" s="34">
        <v>0</v>
      </c>
      <c r="R7" s="136">
        <v>0.0066518847006651885</v>
      </c>
      <c r="S7" s="137">
        <v>0</v>
      </c>
      <c r="T7" s="138">
        <v>0</v>
      </c>
      <c r="V7" s="287"/>
    </row>
    <row r="8" spans="1:22" s="119" customFormat="1" ht="13.5" customHeight="1">
      <c r="A8" s="370"/>
      <c r="B8" s="134" t="s">
        <v>3</v>
      </c>
      <c r="C8" s="26"/>
      <c r="D8" s="27"/>
      <c r="E8" s="27"/>
      <c r="F8" s="27"/>
      <c r="G8" s="27"/>
      <c r="H8" s="28"/>
      <c r="I8" s="26">
        <f t="shared" si="1"/>
        <v>0</v>
      </c>
      <c r="J8" s="27">
        <v>0</v>
      </c>
      <c r="K8" s="28">
        <v>0</v>
      </c>
      <c r="L8" s="78">
        <v>1</v>
      </c>
      <c r="M8" s="79">
        <v>0</v>
      </c>
      <c r="N8" s="135">
        <v>0</v>
      </c>
      <c r="O8" s="35">
        <f t="shared" si="0"/>
        <v>0</v>
      </c>
      <c r="P8" s="33">
        <v>0</v>
      </c>
      <c r="Q8" s="34">
        <v>0</v>
      </c>
      <c r="R8" s="136">
        <v>0.002232142857142857</v>
      </c>
      <c r="S8" s="137">
        <v>0</v>
      </c>
      <c r="T8" s="138">
        <v>0</v>
      </c>
      <c r="V8" s="287"/>
    </row>
    <row r="9" spans="1:22" s="119" customFormat="1" ht="13.5" customHeight="1">
      <c r="A9" s="368">
        <v>2</v>
      </c>
      <c r="B9" s="144" t="s">
        <v>4</v>
      </c>
      <c r="C9" s="218"/>
      <c r="D9" s="253"/>
      <c r="E9" s="253"/>
      <c r="F9" s="253"/>
      <c r="G9" s="253"/>
      <c r="H9" s="254"/>
      <c r="I9" s="218">
        <f t="shared" si="1"/>
        <v>0</v>
      </c>
      <c r="J9" s="253">
        <v>0</v>
      </c>
      <c r="K9" s="254">
        <v>0</v>
      </c>
      <c r="L9" s="85">
        <v>2</v>
      </c>
      <c r="M9" s="86">
        <v>0</v>
      </c>
      <c r="N9" s="146">
        <v>0</v>
      </c>
      <c r="O9" s="91">
        <f t="shared" si="0"/>
        <v>0</v>
      </c>
      <c r="P9" s="89">
        <v>0</v>
      </c>
      <c r="Q9" s="90">
        <v>0</v>
      </c>
      <c r="R9" s="147">
        <v>0.0044742729306487695</v>
      </c>
      <c r="S9" s="148">
        <v>0</v>
      </c>
      <c r="T9" s="149">
        <v>0</v>
      </c>
      <c r="V9" s="287"/>
    </row>
    <row r="10" spans="1:24" s="145" customFormat="1" ht="13.5" customHeight="1">
      <c r="A10" s="369">
        <v>2</v>
      </c>
      <c r="B10" s="134" t="s">
        <v>5</v>
      </c>
      <c r="C10" s="29"/>
      <c r="D10" s="30"/>
      <c r="E10" s="30"/>
      <c r="F10" s="30"/>
      <c r="G10" s="30"/>
      <c r="H10" s="54"/>
      <c r="I10" s="29">
        <f t="shared" si="1"/>
        <v>0</v>
      </c>
      <c r="J10" s="30">
        <v>0</v>
      </c>
      <c r="K10" s="54">
        <v>0</v>
      </c>
      <c r="L10" s="29">
        <v>1</v>
      </c>
      <c r="M10" s="30">
        <v>1</v>
      </c>
      <c r="N10" s="31">
        <v>0</v>
      </c>
      <c r="O10" s="57">
        <f t="shared" si="0"/>
        <v>0</v>
      </c>
      <c r="P10" s="55">
        <v>0</v>
      </c>
      <c r="Q10" s="56">
        <v>0</v>
      </c>
      <c r="R10" s="36">
        <v>0.002207505518763797</v>
      </c>
      <c r="S10" s="37">
        <v>0.0026041666666666665</v>
      </c>
      <c r="T10" s="38">
        <v>0</v>
      </c>
      <c r="U10" s="119"/>
      <c r="V10" s="269"/>
      <c r="X10" s="119"/>
    </row>
    <row r="11" spans="1:24" s="145" customFormat="1" ht="13.5" customHeight="1">
      <c r="A11" s="369"/>
      <c r="B11" s="134" t="s">
        <v>6</v>
      </c>
      <c r="C11" s="29"/>
      <c r="D11" s="30"/>
      <c r="E11" s="30"/>
      <c r="F11" s="30"/>
      <c r="G11" s="30"/>
      <c r="H11" s="54"/>
      <c r="I11" s="29">
        <f t="shared" si="1"/>
        <v>0</v>
      </c>
      <c r="J11" s="30">
        <v>0</v>
      </c>
      <c r="K11" s="54">
        <v>0</v>
      </c>
      <c r="L11" s="29">
        <v>1</v>
      </c>
      <c r="M11" s="30">
        <v>0</v>
      </c>
      <c r="N11" s="31">
        <v>0</v>
      </c>
      <c r="O11" s="57">
        <f t="shared" si="0"/>
        <v>0</v>
      </c>
      <c r="P11" s="55">
        <v>0</v>
      </c>
      <c r="Q11" s="56">
        <v>0</v>
      </c>
      <c r="R11" s="36">
        <v>0.0022026431718061676</v>
      </c>
      <c r="S11" s="37">
        <v>0</v>
      </c>
      <c r="T11" s="38">
        <v>0</v>
      </c>
      <c r="U11" s="119"/>
      <c r="V11" s="269"/>
      <c r="X11" s="119"/>
    </row>
    <row r="12" spans="1:24" s="145" customFormat="1" ht="13.5" customHeight="1">
      <c r="A12" s="370"/>
      <c r="B12" s="139" t="s">
        <v>7</v>
      </c>
      <c r="C12" s="43"/>
      <c r="D12" s="44"/>
      <c r="E12" s="44"/>
      <c r="F12" s="44"/>
      <c r="G12" s="44"/>
      <c r="H12" s="62"/>
      <c r="I12" s="43">
        <f t="shared" si="1"/>
        <v>0</v>
      </c>
      <c r="J12" s="44">
        <v>0</v>
      </c>
      <c r="K12" s="62">
        <v>0</v>
      </c>
      <c r="L12" s="43">
        <v>1</v>
      </c>
      <c r="M12" s="44">
        <v>0</v>
      </c>
      <c r="N12" s="45">
        <v>0</v>
      </c>
      <c r="O12" s="65">
        <f t="shared" si="0"/>
        <v>0</v>
      </c>
      <c r="P12" s="63">
        <v>0</v>
      </c>
      <c r="Q12" s="64">
        <v>0</v>
      </c>
      <c r="R12" s="50">
        <v>0.002207505518763797</v>
      </c>
      <c r="S12" s="51">
        <v>0</v>
      </c>
      <c r="T12" s="52">
        <v>0</v>
      </c>
      <c r="U12" s="119"/>
      <c r="V12" s="269"/>
      <c r="X12" s="119"/>
    </row>
    <row r="13" spans="1:24" s="145" customFormat="1" ht="13.5" customHeight="1">
      <c r="A13" s="368">
        <v>3</v>
      </c>
      <c r="B13" s="144" t="s">
        <v>8</v>
      </c>
      <c r="C13" s="66"/>
      <c r="D13" s="67"/>
      <c r="E13" s="67"/>
      <c r="F13" s="67"/>
      <c r="G13" s="67"/>
      <c r="H13" s="68"/>
      <c r="I13" s="66">
        <f t="shared" si="1"/>
        <v>0</v>
      </c>
      <c r="J13" s="67">
        <v>0</v>
      </c>
      <c r="K13" s="68">
        <v>0</v>
      </c>
      <c r="L13" s="66">
        <v>2</v>
      </c>
      <c r="M13" s="67">
        <v>0</v>
      </c>
      <c r="N13" s="69">
        <v>0</v>
      </c>
      <c r="O13" s="72">
        <f t="shared" si="0"/>
        <v>0</v>
      </c>
      <c r="P13" s="70">
        <v>0</v>
      </c>
      <c r="Q13" s="71">
        <v>0</v>
      </c>
      <c r="R13" s="73">
        <v>0.004424778761061947</v>
      </c>
      <c r="S13" s="58">
        <v>0</v>
      </c>
      <c r="T13" s="59">
        <v>0</v>
      </c>
      <c r="U13" s="119"/>
      <c r="V13" s="269"/>
      <c r="X13" s="119"/>
    </row>
    <row r="14" spans="1:24" s="145" customFormat="1" ht="13.5" customHeight="1">
      <c r="A14" s="369">
        <v>3</v>
      </c>
      <c r="B14" s="134" t="s">
        <v>9</v>
      </c>
      <c r="C14" s="29"/>
      <c r="D14" s="30"/>
      <c r="E14" s="30"/>
      <c r="F14" s="30"/>
      <c r="G14" s="30"/>
      <c r="H14" s="54"/>
      <c r="I14" s="29">
        <f t="shared" si="1"/>
        <v>0</v>
      </c>
      <c r="J14" s="30">
        <v>0</v>
      </c>
      <c r="K14" s="54">
        <v>0</v>
      </c>
      <c r="L14" s="29">
        <v>0</v>
      </c>
      <c r="M14" s="30">
        <v>1</v>
      </c>
      <c r="N14" s="31">
        <v>0</v>
      </c>
      <c r="O14" s="57">
        <f t="shared" si="0"/>
        <v>0</v>
      </c>
      <c r="P14" s="55">
        <v>0</v>
      </c>
      <c r="Q14" s="56">
        <v>0</v>
      </c>
      <c r="R14" s="36">
        <v>0</v>
      </c>
      <c r="S14" s="37">
        <v>0.002617801047120419</v>
      </c>
      <c r="T14" s="38">
        <v>0</v>
      </c>
      <c r="U14" s="119"/>
      <c r="V14" s="269"/>
      <c r="X14" s="119"/>
    </row>
    <row r="15" spans="1:24" s="145" customFormat="1" ht="13.5" customHeight="1">
      <c r="A15" s="369"/>
      <c r="B15" s="134" t="s">
        <v>10</v>
      </c>
      <c r="C15" s="29"/>
      <c r="D15" s="30"/>
      <c r="E15" s="30"/>
      <c r="F15" s="30"/>
      <c r="G15" s="30"/>
      <c r="H15" s="54"/>
      <c r="I15" s="29">
        <f t="shared" si="1"/>
        <v>0</v>
      </c>
      <c r="J15" s="30">
        <v>0</v>
      </c>
      <c r="K15" s="54">
        <v>0</v>
      </c>
      <c r="L15" s="29">
        <v>9</v>
      </c>
      <c r="M15" s="30">
        <v>0</v>
      </c>
      <c r="N15" s="31">
        <v>0</v>
      </c>
      <c r="O15" s="57">
        <f t="shared" si="0"/>
        <v>0</v>
      </c>
      <c r="P15" s="55">
        <v>0</v>
      </c>
      <c r="Q15" s="56">
        <v>0</v>
      </c>
      <c r="R15" s="36">
        <v>0.019867549668874173</v>
      </c>
      <c r="S15" s="37">
        <v>0</v>
      </c>
      <c r="T15" s="38">
        <v>0</v>
      </c>
      <c r="U15" s="119"/>
      <c r="V15" s="269"/>
      <c r="X15" s="119"/>
    </row>
    <row r="16" spans="1:24" s="145" customFormat="1" ht="13.5" customHeight="1">
      <c r="A16" s="369"/>
      <c r="B16" s="134" t="s">
        <v>11</v>
      </c>
      <c r="C16" s="29"/>
      <c r="D16" s="30"/>
      <c r="E16" s="30"/>
      <c r="F16" s="30"/>
      <c r="G16" s="30"/>
      <c r="H16" s="54"/>
      <c r="I16" s="29">
        <f t="shared" si="1"/>
        <v>0</v>
      </c>
      <c r="J16" s="30">
        <v>0</v>
      </c>
      <c r="K16" s="54">
        <v>0</v>
      </c>
      <c r="L16" s="29">
        <v>9</v>
      </c>
      <c r="M16" s="30">
        <v>0</v>
      </c>
      <c r="N16" s="31">
        <v>0</v>
      </c>
      <c r="O16" s="57">
        <f t="shared" si="0"/>
        <v>0</v>
      </c>
      <c r="P16" s="55">
        <v>0</v>
      </c>
      <c r="Q16" s="56">
        <v>0</v>
      </c>
      <c r="R16" s="36">
        <v>0.02</v>
      </c>
      <c r="S16" s="37">
        <v>0</v>
      </c>
      <c r="T16" s="38">
        <v>0</v>
      </c>
      <c r="U16" s="119"/>
      <c r="V16" s="269"/>
      <c r="X16" s="119"/>
    </row>
    <row r="17" spans="1:24" s="145" customFormat="1" ht="13.5" customHeight="1">
      <c r="A17" s="370"/>
      <c r="B17" s="139" t="s">
        <v>12</v>
      </c>
      <c r="C17" s="43"/>
      <c r="D17" s="44"/>
      <c r="E17" s="44"/>
      <c r="F17" s="44"/>
      <c r="G17" s="44"/>
      <c r="H17" s="62"/>
      <c r="I17" s="43">
        <f t="shared" si="1"/>
        <v>0</v>
      </c>
      <c r="J17" s="44">
        <v>0</v>
      </c>
      <c r="K17" s="62">
        <v>0</v>
      </c>
      <c r="L17" s="43">
        <v>11</v>
      </c>
      <c r="M17" s="44">
        <v>1</v>
      </c>
      <c r="N17" s="45">
        <v>0</v>
      </c>
      <c r="O17" s="65">
        <f t="shared" si="0"/>
        <v>0</v>
      </c>
      <c r="P17" s="63">
        <v>0</v>
      </c>
      <c r="Q17" s="64">
        <v>0</v>
      </c>
      <c r="R17" s="50">
        <v>0.024390243902439025</v>
      </c>
      <c r="S17" s="51">
        <v>0.0024154589371980675</v>
      </c>
      <c r="T17" s="52">
        <v>0</v>
      </c>
      <c r="U17" s="119"/>
      <c r="V17" s="269"/>
      <c r="X17" s="119"/>
    </row>
    <row r="18" spans="1:24" s="150" customFormat="1" ht="13.5" customHeight="1">
      <c r="A18" s="368">
        <v>4</v>
      </c>
      <c r="B18" s="144" t="s">
        <v>13</v>
      </c>
      <c r="C18" s="85"/>
      <c r="D18" s="86"/>
      <c r="E18" s="86"/>
      <c r="F18" s="86"/>
      <c r="G18" s="86"/>
      <c r="H18" s="87"/>
      <c r="I18" s="85">
        <f t="shared" si="1"/>
        <v>0</v>
      </c>
      <c r="J18" s="86">
        <v>0</v>
      </c>
      <c r="K18" s="87">
        <v>0</v>
      </c>
      <c r="L18" s="85">
        <v>5</v>
      </c>
      <c r="M18" s="86">
        <v>0</v>
      </c>
      <c r="N18" s="146">
        <v>0</v>
      </c>
      <c r="O18" s="91">
        <f t="shared" si="0"/>
        <v>0</v>
      </c>
      <c r="P18" s="89">
        <v>0</v>
      </c>
      <c r="Q18" s="90">
        <v>0</v>
      </c>
      <c r="R18" s="147">
        <v>0.011086474501108648</v>
      </c>
      <c r="S18" s="148">
        <v>0</v>
      </c>
      <c r="T18" s="149">
        <v>0</v>
      </c>
      <c r="U18" s="119"/>
      <c r="V18" s="288"/>
      <c r="X18" s="119"/>
    </row>
    <row r="19" spans="1:24" s="150" customFormat="1" ht="13.5" customHeight="1">
      <c r="A19" s="369"/>
      <c r="B19" s="134" t="s">
        <v>14</v>
      </c>
      <c r="C19" s="78"/>
      <c r="D19" s="79"/>
      <c r="E19" s="79"/>
      <c r="F19" s="79"/>
      <c r="G19" s="79"/>
      <c r="H19" s="80"/>
      <c r="I19" s="78">
        <f t="shared" si="1"/>
        <v>0</v>
      </c>
      <c r="J19" s="79">
        <v>0</v>
      </c>
      <c r="K19" s="80">
        <v>0</v>
      </c>
      <c r="L19" s="78">
        <v>14</v>
      </c>
      <c r="M19" s="79">
        <v>3</v>
      </c>
      <c r="N19" s="135">
        <v>1</v>
      </c>
      <c r="O19" s="35">
        <f t="shared" si="0"/>
        <v>0</v>
      </c>
      <c r="P19" s="33">
        <v>0</v>
      </c>
      <c r="Q19" s="34">
        <v>0</v>
      </c>
      <c r="R19" s="136">
        <v>0.03125</v>
      </c>
      <c r="S19" s="137">
        <v>0.006928406466512702</v>
      </c>
      <c r="T19" s="138">
        <v>0.0021231422505307855</v>
      </c>
      <c r="U19" s="119"/>
      <c r="V19" s="288"/>
      <c r="X19" s="119"/>
    </row>
    <row r="20" spans="1:24" s="150" customFormat="1" ht="13.5" customHeight="1">
      <c r="A20" s="369"/>
      <c r="B20" s="134" t="s">
        <v>15</v>
      </c>
      <c r="C20" s="78"/>
      <c r="D20" s="79"/>
      <c r="E20" s="79"/>
      <c r="F20" s="79"/>
      <c r="G20" s="79"/>
      <c r="H20" s="80"/>
      <c r="I20" s="78">
        <f t="shared" si="1"/>
        <v>0</v>
      </c>
      <c r="J20" s="79">
        <v>0</v>
      </c>
      <c r="K20" s="80">
        <v>0</v>
      </c>
      <c r="L20" s="78">
        <v>39</v>
      </c>
      <c r="M20" s="79">
        <v>1</v>
      </c>
      <c r="N20" s="135">
        <v>0</v>
      </c>
      <c r="O20" s="35">
        <f t="shared" si="0"/>
        <v>0</v>
      </c>
      <c r="P20" s="33">
        <v>0</v>
      </c>
      <c r="Q20" s="34">
        <v>0</v>
      </c>
      <c r="R20" s="136">
        <v>0.08685968819599109</v>
      </c>
      <c r="S20" s="137">
        <v>0.0022675736961451248</v>
      </c>
      <c r="T20" s="138">
        <v>0</v>
      </c>
      <c r="U20" s="119"/>
      <c r="V20" s="288"/>
      <c r="X20" s="119"/>
    </row>
    <row r="21" spans="1:24" s="150" customFormat="1" ht="13.5" customHeight="1">
      <c r="A21" s="370"/>
      <c r="B21" s="139" t="s">
        <v>16</v>
      </c>
      <c r="C21" s="81"/>
      <c r="D21" s="82"/>
      <c r="E21" s="82"/>
      <c r="F21" s="82"/>
      <c r="G21" s="82"/>
      <c r="H21" s="83"/>
      <c r="I21" s="81">
        <f t="shared" si="1"/>
        <v>0</v>
      </c>
      <c r="J21" s="82">
        <v>0</v>
      </c>
      <c r="K21" s="83">
        <v>0</v>
      </c>
      <c r="L21" s="81">
        <v>23</v>
      </c>
      <c r="M21" s="82">
        <v>3</v>
      </c>
      <c r="N21" s="140">
        <v>0</v>
      </c>
      <c r="O21" s="49">
        <f t="shared" si="0"/>
        <v>0</v>
      </c>
      <c r="P21" s="47">
        <v>0</v>
      </c>
      <c r="Q21" s="48">
        <v>0</v>
      </c>
      <c r="R21" s="141">
        <v>0.050997782705099776</v>
      </c>
      <c r="S21" s="142">
        <v>0.006802721088435374</v>
      </c>
      <c r="T21" s="143">
        <v>0</v>
      </c>
      <c r="U21" s="119"/>
      <c r="V21" s="288"/>
      <c r="X21" s="119"/>
    </row>
    <row r="22" spans="1:24" s="150" customFormat="1" ht="13.5" customHeight="1">
      <c r="A22" s="368">
        <v>5</v>
      </c>
      <c r="B22" s="144" t="s">
        <v>17</v>
      </c>
      <c r="C22" s="85"/>
      <c r="D22" s="86"/>
      <c r="E22" s="86"/>
      <c r="F22" s="86"/>
      <c r="G22" s="86"/>
      <c r="H22" s="87"/>
      <c r="I22" s="85">
        <f t="shared" si="1"/>
        <v>0</v>
      </c>
      <c r="J22" s="86">
        <v>0</v>
      </c>
      <c r="K22" s="87">
        <v>0</v>
      </c>
      <c r="L22" s="85">
        <v>25</v>
      </c>
      <c r="M22" s="86">
        <v>2</v>
      </c>
      <c r="N22" s="146">
        <v>0</v>
      </c>
      <c r="O22" s="91">
        <f t="shared" si="0"/>
        <v>0</v>
      </c>
      <c r="P22" s="89">
        <v>0</v>
      </c>
      <c r="Q22" s="90">
        <v>0</v>
      </c>
      <c r="R22" s="147">
        <v>0.05518763796909492</v>
      </c>
      <c r="S22" s="148">
        <v>0.004524886877828055</v>
      </c>
      <c r="T22" s="149">
        <v>0</v>
      </c>
      <c r="U22" s="119"/>
      <c r="V22" s="288"/>
      <c r="X22" s="119"/>
    </row>
    <row r="23" spans="1:24" s="150" customFormat="1" ht="13.5" customHeight="1">
      <c r="A23" s="369"/>
      <c r="B23" s="134" t="s">
        <v>18</v>
      </c>
      <c r="C23" s="78"/>
      <c r="D23" s="79"/>
      <c r="E23" s="79"/>
      <c r="F23" s="79"/>
      <c r="G23" s="79"/>
      <c r="H23" s="80"/>
      <c r="I23" s="78">
        <f t="shared" si="1"/>
        <v>0</v>
      </c>
      <c r="J23" s="79">
        <v>0</v>
      </c>
      <c r="K23" s="80">
        <v>0</v>
      </c>
      <c r="L23" s="78">
        <v>53</v>
      </c>
      <c r="M23" s="79">
        <v>1</v>
      </c>
      <c r="N23" s="135">
        <v>0</v>
      </c>
      <c r="O23" s="35">
        <f t="shared" si="0"/>
        <v>0</v>
      </c>
      <c r="P23" s="33">
        <v>0</v>
      </c>
      <c r="Q23" s="34">
        <v>0</v>
      </c>
      <c r="R23" s="136">
        <v>0.11699779249448124</v>
      </c>
      <c r="S23" s="137">
        <v>0.0022471910112359553</v>
      </c>
      <c r="T23" s="138">
        <v>0</v>
      </c>
      <c r="U23" s="119"/>
      <c r="V23" s="288"/>
      <c r="X23" s="119"/>
    </row>
    <row r="24" spans="1:24" s="150" customFormat="1" ht="13.5" customHeight="1">
      <c r="A24" s="369"/>
      <c r="B24" s="134" t="s">
        <v>19</v>
      </c>
      <c r="C24" s="78"/>
      <c r="D24" s="79"/>
      <c r="E24" s="79"/>
      <c r="F24" s="79"/>
      <c r="G24" s="79"/>
      <c r="H24" s="80"/>
      <c r="I24" s="78">
        <f t="shared" si="1"/>
        <v>0</v>
      </c>
      <c r="J24" s="79">
        <v>0</v>
      </c>
      <c r="K24" s="80">
        <v>0</v>
      </c>
      <c r="L24" s="78">
        <v>68</v>
      </c>
      <c r="M24" s="79">
        <v>3</v>
      </c>
      <c r="N24" s="135">
        <v>0</v>
      </c>
      <c r="O24" s="35">
        <f t="shared" si="0"/>
        <v>0</v>
      </c>
      <c r="P24" s="33">
        <v>0</v>
      </c>
      <c r="Q24" s="34">
        <v>0</v>
      </c>
      <c r="R24" s="136">
        <v>0.14977973568281938</v>
      </c>
      <c r="S24" s="137">
        <v>0.006711409395973154</v>
      </c>
      <c r="T24" s="138">
        <v>0</v>
      </c>
      <c r="U24" s="119"/>
      <c r="V24" s="288"/>
      <c r="X24" s="119"/>
    </row>
    <row r="25" spans="1:24" s="150" customFormat="1" ht="13.5" customHeight="1">
      <c r="A25" s="369"/>
      <c r="B25" s="134" t="s">
        <v>20</v>
      </c>
      <c r="C25" s="78"/>
      <c r="D25" s="79"/>
      <c r="E25" s="79"/>
      <c r="F25" s="79"/>
      <c r="G25" s="79"/>
      <c r="H25" s="80"/>
      <c r="I25" s="78">
        <f t="shared" si="1"/>
        <v>0</v>
      </c>
      <c r="J25" s="79">
        <v>0</v>
      </c>
      <c r="K25" s="80">
        <v>0</v>
      </c>
      <c r="L25" s="78">
        <v>82</v>
      </c>
      <c r="M25" s="79">
        <v>1</v>
      </c>
      <c r="N25" s="135">
        <v>0</v>
      </c>
      <c r="O25" s="35">
        <f t="shared" si="0"/>
        <v>0</v>
      </c>
      <c r="P25" s="33">
        <v>0</v>
      </c>
      <c r="Q25" s="34">
        <v>0</v>
      </c>
      <c r="R25" s="136">
        <v>0.17943107221006566</v>
      </c>
      <c r="S25" s="137">
        <v>0.0022271714922048997</v>
      </c>
      <c r="T25" s="138">
        <v>0</v>
      </c>
      <c r="U25" s="119"/>
      <c r="V25" s="288"/>
      <c r="X25" s="119"/>
    </row>
    <row r="26" spans="1:24" s="150" customFormat="1" ht="13.5" customHeight="1">
      <c r="A26" s="370"/>
      <c r="B26" s="139" t="s">
        <v>21</v>
      </c>
      <c r="C26" s="81"/>
      <c r="D26" s="82"/>
      <c r="E26" s="82"/>
      <c r="F26" s="82"/>
      <c r="G26" s="82"/>
      <c r="H26" s="83"/>
      <c r="I26" s="81">
        <f t="shared" si="1"/>
        <v>0</v>
      </c>
      <c r="J26" s="82">
        <v>0</v>
      </c>
      <c r="K26" s="83">
        <v>0</v>
      </c>
      <c r="L26" s="81">
        <v>65</v>
      </c>
      <c r="M26" s="82">
        <v>0</v>
      </c>
      <c r="N26" s="140">
        <v>0</v>
      </c>
      <c r="O26" s="49">
        <f t="shared" si="0"/>
        <v>0</v>
      </c>
      <c r="P26" s="47">
        <v>0</v>
      </c>
      <c r="Q26" s="48">
        <v>0</v>
      </c>
      <c r="R26" s="141">
        <v>0.14161220043572983</v>
      </c>
      <c r="S26" s="142">
        <v>0</v>
      </c>
      <c r="T26" s="143">
        <v>0</v>
      </c>
      <c r="U26" s="119"/>
      <c r="V26" s="288"/>
      <c r="X26" s="119"/>
    </row>
    <row r="27" spans="1:24" s="150" customFormat="1" ht="13.5" customHeight="1">
      <c r="A27" s="369">
        <v>6</v>
      </c>
      <c r="B27" s="134" t="s">
        <v>22</v>
      </c>
      <c r="C27" s="78"/>
      <c r="D27" s="79">
        <v>1</v>
      </c>
      <c r="E27" s="79"/>
      <c r="F27" s="79"/>
      <c r="G27" s="79"/>
      <c r="H27" s="80"/>
      <c r="I27" s="78">
        <f t="shared" si="1"/>
        <v>1</v>
      </c>
      <c r="J27" s="79">
        <v>0</v>
      </c>
      <c r="K27" s="80">
        <v>0</v>
      </c>
      <c r="L27" s="78">
        <v>50</v>
      </c>
      <c r="M27" s="79">
        <v>3</v>
      </c>
      <c r="N27" s="135">
        <v>0</v>
      </c>
      <c r="O27" s="35">
        <f t="shared" si="0"/>
        <v>0.16666666666666666</v>
      </c>
      <c r="P27" s="33">
        <v>0</v>
      </c>
      <c r="Q27" s="34">
        <v>0</v>
      </c>
      <c r="R27" s="136">
        <v>0.10845986984815618</v>
      </c>
      <c r="S27" s="137">
        <v>0.00663716814159292</v>
      </c>
      <c r="T27" s="138">
        <v>0</v>
      </c>
      <c r="U27" s="119"/>
      <c r="V27" s="288"/>
      <c r="X27" s="119"/>
    </row>
    <row r="28" spans="1:24" s="150" customFormat="1" ht="13.5" customHeight="1">
      <c r="A28" s="369"/>
      <c r="B28" s="134" t="s">
        <v>23</v>
      </c>
      <c r="C28" s="78"/>
      <c r="D28" s="79"/>
      <c r="E28" s="79"/>
      <c r="F28" s="79"/>
      <c r="G28" s="79"/>
      <c r="H28" s="80"/>
      <c r="I28" s="78">
        <f t="shared" si="1"/>
        <v>0</v>
      </c>
      <c r="J28" s="79">
        <v>0</v>
      </c>
      <c r="K28" s="80">
        <v>0</v>
      </c>
      <c r="L28" s="78">
        <v>47</v>
      </c>
      <c r="M28" s="79">
        <v>1</v>
      </c>
      <c r="N28" s="135">
        <v>0</v>
      </c>
      <c r="O28" s="35">
        <f t="shared" si="0"/>
        <v>0</v>
      </c>
      <c r="P28" s="33">
        <v>0</v>
      </c>
      <c r="Q28" s="34">
        <v>0</v>
      </c>
      <c r="R28" s="136">
        <v>0.10129310344827586</v>
      </c>
      <c r="S28" s="137">
        <v>0.002207505518763797</v>
      </c>
      <c r="T28" s="138">
        <v>0</v>
      </c>
      <c r="U28" s="119"/>
      <c r="V28" s="288"/>
      <c r="X28" s="119"/>
    </row>
    <row r="29" spans="1:24" s="150" customFormat="1" ht="13.5" customHeight="1">
      <c r="A29" s="369"/>
      <c r="B29" s="134" t="s">
        <v>24</v>
      </c>
      <c r="C29" s="78"/>
      <c r="D29" s="79"/>
      <c r="E29" s="79"/>
      <c r="F29" s="79"/>
      <c r="G29" s="79"/>
      <c r="H29" s="80"/>
      <c r="I29" s="78">
        <f t="shared" si="1"/>
        <v>0</v>
      </c>
      <c r="J29" s="79">
        <v>0</v>
      </c>
      <c r="K29" s="80">
        <v>0</v>
      </c>
      <c r="L29" s="78">
        <v>42</v>
      </c>
      <c r="M29" s="79">
        <v>0</v>
      </c>
      <c r="N29" s="135">
        <v>0</v>
      </c>
      <c r="O29" s="35">
        <f t="shared" si="0"/>
        <v>0</v>
      </c>
      <c r="P29" s="33">
        <v>0</v>
      </c>
      <c r="Q29" s="34">
        <v>0</v>
      </c>
      <c r="R29" s="136">
        <v>0.09051724137931035</v>
      </c>
      <c r="S29" s="137">
        <v>0</v>
      </c>
      <c r="T29" s="138">
        <v>0</v>
      </c>
      <c r="U29" s="119"/>
      <c r="V29" s="288"/>
      <c r="X29" s="119"/>
    </row>
    <row r="30" spans="1:24" s="150" customFormat="1" ht="13.5" customHeight="1">
      <c r="A30" s="370"/>
      <c r="B30" s="139" t="s">
        <v>25</v>
      </c>
      <c r="C30" s="81"/>
      <c r="D30" s="82"/>
      <c r="E30" s="82"/>
      <c r="F30" s="82"/>
      <c r="G30" s="82"/>
      <c r="H30" s="83"/>
      <c r="I30" s="81">
        <f t="shared" si="1"/>
        <v>0</v>
      </c>
      <c r="J30" s="82">
        <v>0</v>
      </c>
      <c r="K30" s="83">
        <v>0</v>
      </c>
      <c r="L30" s="81">
        <v>35</v>
      </c>
      <c r="M30" s="82">
        <v>0</v>
      </c>
      <c r="N30" s="140">
        <v>0</v>
      </c>
      <c r="O30" s="49">
        <f t="shared" si="0"/>
        <v>0</v>
      </c>
      <c r="P30" s="47">
        <v>0</v>
      </c>
      <c r="Q30" s="48">
        <v>0</v>
      </c>
      <c r="R30" s="141">
        <v>0.07510729613733906</v>
      </c>
      <c r="S30" s="142">
        <v>0</v>
      </c>
      <c r="T30" s="143">
        <v>0</v>
      </c>
      <c r="U30" s="119"/>
      <c r="V30" s="288"/>
      <c r="X30" s="119"/>
    </row>
    <row r="31" spans="1:24" s="150" customFormat="1" ht="13.5" customHeight="1">
      <c r="A31" s="368">
        <v>7</v>
      </c>
      <c r="B31" s="144" t="s">
        <v>26</v>
      </c>
      <c r="C31" s="85"/>
      <c r="D31" s="86"/>
      <c r="E31" s="86"/>
      <c r="F31" s="86"/>
      <c r="G31" s="86"/>
      <c r="H31" s="87"/>
      <c r="I31" s="85">
        <f t="shared" si="1"/>
        <v>0</v>
      </c>
      <c r="J31" s="86">
        <v>0</v>
      </c>
      <c r="K31" s="87">
        <v>0</v>
      </c>
      <c r="L31" s="85">
        <v>26</v>
      </c>
      <c r="M31" s="86">
        <v>1</v>
      </c>
      <c r="N31" s="146">
        <v>0</v>
      </c>
      <c r="O31" s="91">
        <f t="shared" si="0"/>
        <v>0</v>
      </c>
      <c r="P31" s="89">
        <v>0</v>
      </c>
      <c r="Q31" s="90">
        <v>0</v>
      </c>
      <c r="R31" s="147">
        <v>0.05591397849462366</v>
      </c>
      <c r="S31" s="148">
        <v>0.0022222222222222222</v>
      </c>
      <c r="T31" s="149">
        <v>0</v>
      </c>
      <c r="U31" s="119"/>
      <c r="V31" s="288"/>
      <c r="X31" s="119"/>
    </row>
    <row r="32" spans="1:24" s="150" customFormat="1" ht="13.5" customHeight="1">
      <c r="A32" s="369"/>
      <c r="B32" s="134" t="s">
        <v>27</v>
      </c>
      <c r="C32" s="78"/>
      <c r="D32" s="79"/>
      <c r="E32" s="79"/>
      <c r="F32" s="79"/>
      <c r="G32" s="79"/>
      <c r="H32" s="80"/>
      <c r="I32" s="78">
        <f t="shared" si="1"/>
        <v>0</v>
      </c>
      <c r="J32" s="79">
        <v>0</v>
      </c>
      <c r="K32" s="80">
        <v>0</v>
      </c>
      <c r="L32" s="78">
        <v>12</v>
      </c>
      <c r="M32" s="79">
        <v>0</v>
      </c>
      <c r="N32" s="135">
        <v>1</v>
      </c>
      <c r="O32" s="35">
        <f t="shared" si="0"/>
        <v>0</v>
      </c>
      <c r="P32" s="33">
        <v>0</v>
      </c>
      <c r="Q32" s="34">
        <v>0</v>
      </c>
      <c r="R32" s="136">
        <v>0.025974025974025976</v>
      </c>
      <c r="S32" s="137">
        <v>0</v>
      </c>
      <c r="T32" s="138">
        <v>0.00211864406779661</v>
      </c>
      <c r="U32" s="119"/>
      <c r="V32" s="288"/>
      <c r="X32" s="119"/>
    </row>
    <row r="33" spans="1:24" s="150" customFormat="1" ht="13.5" customHeight="1">
      <c r="A33" s="369"/>
      <c r="B33" s="134" t="s">
        <v>28</v>
      </c>
      <c r="C33" s="78"/>
      <c r="D33" s="79"/>
      <c r="E33" s="79"/>
      <c r="F33" s="79"/>
      <c r="G33" s="79"/>
      <c r="H33" s="80"/>
      <c r="I33" s="78">
        <f t="shared" si="1"/>
        <v>0</v>
      </c>
      <c r="J33" s="79">
        <v>0</v>
      </c>
      <c r="K33" s="80">
        <v>0</v>
      </c>
      <c r="L33" s="78">
        <v>28</v>
      </c>
      <c r="M33" s="79">
        <v>0</v>
      </c>
      <c r="N33" s="135">
        <v>0</v>
      </c>
      <c r="O33" s="35">
        <f t="shared" si="0"/>
        <v>0</v>
      </c>
      <c r="P33" s="33">
        <v>0</v>
      </c>
      <c r="Q33" s="34">
        <v>0</v>
      </c>
      <c r="R33" s="136">
        <v>0.060085836909871244</v>
      </c>
      <c r="S33" s="137">
        <v>0</v>
      </c>
      <c r="T33" s="138">
        <v>0</v>
      </c>
      <c r="U33" s="119"/>
      <c r="V33" s="288"/>
      <c r="X33" s="119"/>
    </row>
    <row r="34" spans="1:24" s="150" customFormat="1" ht="13.5" customHeight="1">
      <c r="A34" s="370"/>
      <c r="B34" s="139" t="s">
        <v>29</v>
      </c>
      <c r="C34" s="81"/>
      <c r="D34" s="82"/>
      <c r="E34" s="82"/>
      <c r="F34" s="82"/>
      <c r="G34" s="82"/>
      <c r="H34" s="83"/>
      <c r="I34" s="81">
        <f t="shared" si="1"/>
        <v>0</v>
      </c>
      <c r="J34" s="82">
        <v>0</v>
      </c>
      <c r="K34" s="83">
        <v>0</v>
      </c>
      <c r="L34" s="81">
        <v>33</v>
      </c>
      <c r="M34" s="82">
        <v>1</v>
      </c>
      <c r="N34" s="140">
        <v>1</v>
      </c>
      <c r="O34" s="49">
        <f t="shared" si="0"/>
        <v>0</v>
      </c>
      <c r="P34" s="47">
        <v>0</v>
      </c>
      <c r="Q34" s="48">
        <v>0</v>
      </c>
      <c r="R34" s="141">
        <v>0.07096774193548387</v>
      </c>
      <c r="S34" s="142">
        <v>0.0022172949002217295</v>
      </c>
      <c r="T34" s="143">
        <v>0.00211864406779661</v>
      </c>
      <c r="U34" s="119"/>
      <c r="V34" s="288"/>
      <c r="X34" s="119"/>
    </row>
    <row r="35" spans="1:24" s="150" customFormat="1" ht="13.5" customHeight="1">
      <c r="A35" s="368">
        <v>8</v>
      </c>
      <c r="B35" s="144" t="s">
        <v>30</v>
      </c>
      <c r="C35" s="85"/>
      <c r="D35" s="86"/>
      <c r="E35" s="86"/>
      <c r="F35" s="86"/>
      <c r="G35" s="86"/>
      <c r="H35" s="87"/>
      <c r="I35" s="85">
        <f t="shared" si="1"/>
        <v>0</v>
      </c>
      <c r="J35" s="86">
        <v>0</v>
      </c>
      <c r="K35" s="87">
        <v>0</v>
      </c>
      <c r="L35" s="85">
        <v>20</v>
      </c>
      <c r="M35" s="86">
        <v>1</v>
      </c>
      <c r="N35" s="146">
        <v>0</v>
      </c>
      <c r="O35" s="91">
        <f t="shared" si="0"/>
        <v>0</v>
      </c>
      <c r="P35" s="89">
        <v>0</v>
      </c>
      <c r="Q35" s="90">
        <v>0</v>
      </c>
      <c r="R35" s="147">
        <v>0.043478260869565216</v>
      </c>
      <c r="S35" s="148">
        <v>0.0022123893805309734</v>
      </c>
      <c r="T35" s="149">
        <v>0</v>
      </c>
      <c r="U35" s="119"/>
      <c r="V35" s="288"/>
      <c r="X35" s="119"/>
    </row>
    <row r="36" spans="1:24" s="150" customFormat="1" ht="13.5" customHeight="1">
      <c r="A36" s="369">
        <v>8</v>
      </c>
      <c r="B36" s="134" t="s">
        <v>31</v>
      </c>
      <c r="C36" s="78"/>
      <c r="D36" s="79"/>
      <c r="E36" s="79"/>
      <c r="F36" s="79"/>
      <c r="G36" s="79"/>
      <c r="H36" s="80"/>
      <c r="I36" s="78">
        <f t="shared" si="1"/>
        <v>0</v>
      </c>
      <c r="J36" s="79">
        <v>0</v>
      </c>
      <c r="K36" s="80">
        <v>0</v>
      </c>
      <c r="L36" s="78">
        <v>11</v>
      </c>
      <c r="M36" s="79">
        <v>3</v>
      </c>
      <c r="N36" s="135">
        <v>0</v>
      </c>
      <c r="O36" s="35">
        <f t="shared" si="0"/>
        <v>0</v>
      </c>
      <c r="P36" s="33">
        <v>0</v>
      </c>
      <c r="Q36" s="34">
        <v>0</v>
      </c>
      <c r="R36" s="136">
        <v>0.024070021881838075</v>
      </c>
      <c r="S36" s="137">
        <v>0.0066518847006651885</v>
      </c>
      <c r="T36" s="138">
        <v>0</v>
      </c>
      <c r="U36" s="119"/>
      <c r="V36" s="288"/>
      <c r="X36" s="119"/>
    </row>
    <row r="37" spans="1:24" s="150" customFormat="1" ht="13.5" customHeight="1">
      <c r="A37" s="369"/>
      <c r="B37" s="134" t="s">
        <v>32</v>
      </c>
      <c r="C37" s="78"/>
      <c r="D37" s="79"/>
      <c r="E37" s="79"/>
      <c r="F37" s="79">
        <v>1</v>
      </c>
      <c r="G37" s="79"/>
      <c r="H37" s="80"/>
      <c r="I37" s="78">
        <f aca="true" t="shared" si="2" ref="I37:I57">SUM(C37:H37)</f>
        <v>1</v>
      </c>
      <c r="J37" s="79">
        <v>0</v>
      </c>
      <c r="K37" s="80">
        <v>0</v>
      </c>
      <c r="L37" s="78">
        <v>22</v>
      </c>
      <c r="M37" s="79">
        <v>0</v>
      </c>
      <c r="N37" s="135">
        <v>0</v>
      </c>
      <c r="O37" s="35">
        <f aca="true" t="shared" si="3" ref="O37:O57">I37/6</f>
        <v>0.16666666666666666</v>
      </c>
      <c r="P37" s="33">
        <v>0</v>
      </c>
      <c r="Q37" s="34">
        <v>0</v>
      </c>
      <c r="R37" s="136">
        <v>0.047619047619047616</v>
      </c>
      <c r="S37" s="137">
        <v>0</v>
      </c>
      <c r="T37" s="138">
        <v>0</v>
      </c>
      <c r="U37" s="119"/>
      <c r="V37" s="288"/>
      <c r="X37" s="119"/>
    </row>
    <row r="38" spans="1:24" s="150" customFormat="1" ht="13.5" customHeight="1">
      <c r="A38" s="369"/>
      <c r="B38" s="134" t="s">
        <v>33</v>
      </c>
      <c r="C38" s="78"/>
      <c r="D38" s="79"/>
      <c r="E38" s="79"/>
      <c r="F38" s="79"/>
      <c r="G38" s="79"/>
      <c r="H38" s="80"/>
      <c r="I38" s="78">
        <f t="shared" si="2"/>
        <v>0</v>
      </c>
      <c r="J38" s="79">
        <v>0</v>
      </c>
      <c r="K38" s="80">
        <v>0</v>
      </c>
      <c r="L38" s="78">
        <v>12</v>
      </c>
      <c r="M38" s="79">
        <v>1</v>
      </c>
      <c r="N38" s="135">
        <v>0</v>
      </c>
      <c r="O38" s="35">
        <f t="shared" si="3"/>
        <v>0</v>
      </c>
      <c r="P38" s="33">
        <v>0</v>
      </c>
      <c r="Q38" s="34">
        <v>0</v>
      </c>
      <c r="R38" s="136">
        <v>0.02591792656587473</v>
      </c>
      <c r="S38" s="137">
        <v>0.0022123893805309734</v>
      </c>
      <c r="T38" s="138">
        <v>0</v>
      </c>
      <c r="U38" s="119"/>
      <c r="V38" s="288"/>
      <c r="X38" s="119"/>
    </row>
    <row r="39" spans="1:24" s="150" customFormat="1" ht="13.5" customHeight="1">
      <c r="A39" s="370"/>
      <c r="B39" s="139" t="s">
        <v>34</v>
      </c>
      <c r="C39" s="81"/>
      <c r="D39" s="82"/>
      <c r="E39" s="82"/>
      <c r="F39" s="82"/>
      <c r="G39" s="82"/>
      <c r="H39" s="83"/>
      <c r="I39" s="81">
        <f t="shared" si="2"/>
        <v>0</v>
      </c>
      <c r="J39" s="82">
        <v>0</v>
      </c>
      <c r="K39" s="83">
        <v>0</v>
      </c>
      <c r="L39" s="81">
        <v>11</v>
      </c>
      <c r="M39" s="82">
        <v>0</v>
      </c>
      <c r="N39" s="140">
        <v>1</v>
      </c>
      <c r="O39" s="49">
        <f t="shared" si="3"/>
        <v>0</v>
      </c>
      <c r="P39" s="47">
        <v>0</v>
      </c>
      <c r="Q39" s="48">
        <v>0</v>
      </c>
      <c r="R39" s="141">
        <v>0.023809523809523808</v>
      </c>
      <c r="S39" s="142">
        <v>0</v>
      </c>
      <c r="T39" s="143">
        <v>0.00211864406779661</v>
      </c>
      <c r="U39" s="119"/>
      <c r="V39" s="288"/>
      <c r="X39" s="119"/>
    </row>
    <row r="40" spans="1:24" s="150" customFormat="1" ht="13.5" customHeight="1">
      <c r="A40" s="368">
        <v>9</v>
      </c>
      <c r="B40" s="144" t="s">
        <v>35</v>
      </c>
      <c r="C40" s="85"/>
      <c r="D40" s="86"/>
      <c r="E40" s="86"/>
      <c r="F40" s="86"/>
      <c r="G40" s="86">
        <v>1</v>
      </c>
      <c r="H40" s="87"/>
      <c r="I40" s="85">
        <f t="shared" si="2"/>
        <v>1</v>
      </c>
      <c r="J40" s="86">
        <v>0</v>
      </c>
      <c r="K40" s="87">
        <v>0</v>
      </c>
      <c r="L40" s="85">
        <v>6</v>
      </c>
      <c r="M40" s="86">
        <v>0</v>
      </c>
      <c r="N40" s="146">
        <v>0</v>
      </c>
      <c r="O40" s="91">
        <f t="shared" si="3"/>
        <v>0.16666666666666666</v>
      </c>
      <c r="P40" s="89">
        <v>0</v>
      </c>
      <c r="Q40" s="90">
        <v>0</v>
      </c>
      <c r="R40" s="147">
        <v>0.013043478260869565</v>
      </c>
      <c r="S40" s="148">
        <v>0</v>
      </c>
      <c r="T40" s="149">
        <v>0</v>
      </c>
      <c r="U40" s="119"/>
      <c r="V40" s="288"/>
      <c r="X40" s="119"/>
    </row>
    <row r="41" spans="1:24" s="150" customFormat="1" ht="13.5" customHeight="1">
      <c r="A41" s="369"/>
      <c r="B41" s="134" t="s">
        <v>36</v>
      </c>
      <c r="C41" s="78"/>
      <c r="D41" s="79"/>
      <c r="E41" s="79"/>
      <c r="F41" s="79"/>
      <c r="G41" s="79"/>
      <c r="H41" s="80"/>
      <c r="I41" s="78">
        <f t="shared" si="2"/>
        <v>0</v>
      </c>
      <c r="J41" s="79">
        <v>0</v>
      </c>
      <c r="K41" s="80">
        <v>0</v>
      </c>
      <c r="L41" s="78">
        <v>6</v>
      </c>
      <c r="M41" s="79">
        <v>0</v>
      </c>
      <c r="N41" s="135">
        <v>0</v>
      </c>
      <c r="O41" s="35">
        <f t="shared" si="3"/>
        <v>0</v>
      </c>
      <c r="P41" s="33">
        <v>0</v>
      </c>
      <c r="Q41" s="34">
        <v>0</v>
      </c>
      <c r="R41" s="136">
        <v>0.013015184381778741</v>
      </c>
      <c r="S41" s="137">
        <v>0</v>
      </c>
      <c r="T41" s="138">
        <v>0</v>
      </c>
      <c r="U41" s="119"/>
      <c r="V41" s="288"/>
      <c r="X41" s="119"/>
    </row>
    <row r="42" spans="1:24" s="150" customFormat="1" ht="13.5" customHeight="1">
      <c r="A42" s="369"/>
      <c r="B42" s="134" t="s">
        <v>37</v>
      </c>
      <c r="C42" s="78"/>
      <c r="D42" s="79"/>
      <c r="E42" s="79"/>
      <c r="F42" s="79"/>
      <c r="G42" s="79">
        <v>2</v>
      </c>
      <c r="H42" s="80"/>
      <c r="I42" s="78">
        <f t="shared" si="2"/>
        <v>2</v>
      </c>
      <c r="J42" s="79">
        <v>0</v>
      </c>
      <c r="K42" s="80">
        <v>0</v>
      </c>
      <c r="L42" s="78">
        <v>10</v>
      </c>
      <c r="M42" s="79">
        <v>0</v>
      </c>
      <c r="N42" s="135">
        <v>0</v>
      </c>
      <c r="O42" s="35">
        <f t="shared" si="3"/>
        <v>0.3333333333333333</v>
      </c>
      <c r="P42" s="33">
        <v>0</v>
      </c>
      <c r="Q42" s="34">
        <v>0</v>
      </c>
      <c r="R42" s="136">
        <v>0.02178649237472767</v>
      </c>
      <c r="S42" s="137">
        <v>0</v>
      </c>
      <c r="T42" s="138">
        <v>0</v>
      </c>
      <c r="U42" s="119"/>
      <c r="V42" s="288"/>
      <c r="X42" s="119"/>
    </row>
    <row r="43" spans="1:24" s="150" customFormat="1" ht="13.5" customHeight="1">
      <c r="A43" s="370"/>
      <c r="B43" s="139" t="s">
        <v>38</v>
      </c>
      <c r="C43" s="81"/>
      <c r="D43" s="82"/>
      <c r="E43" s="82"/>
      <c r="F43" s="82"/>
      <c r="G43" s="82"/>
      <c r="H43" s="83"/>
      <c r="I43" s="81">
        <f t="shared" si="2"/>
        <v>0</v>
      </c>
      <c r="J43" s="82">
        <v>0</v>
      </c>
      <c r="K43" s="83">
        <v>0</v>
      </c>
      <c r="L43" s="81">
        <v>2</v>
      </c>
      <c r="M43" s="82">
        <v>2</v>
      </c>
      <c r="N43" s="140">
        <v>1</v>
      </c>
      <c r="O43" s="49">
        <f t="shared" si="3"/>
        <v>0</v>
      </c>
      <c r="P43" s="47">
        <v>0</v>
      </c>
      <c r="Q43" s="48">
        <v>0</v>
      </c>
      <c r="R43" s="141">
        <v>0.004357298474945534</v>
      </c>
      <c r="S43" s="142">
        <v>0.004424778761061947</v>
      </c>
      <c r="T43" s="143">
        <v>0.00211864406779661</v>
      </c>
      <c r="U43" s="119"/>
      <c r="V43" s="288"/>
      <c r="X43" s="119"/>
    </row>
    <row r="44" spans="1:24" s="150" customFormat="1" ht="13.5" customHeight="1">
      <c r="A44" s="368">
        <v>10</v>
      </c>
      <c r="B44" s="144" t="s">
        <v>39</v>
      </c>
      <c r="C44" s="85"/>
      <c r="D44" s="86"/>
      <c r="E44" s="86"/>
      <c r="F44" s="86"/>
      <c r="G44" s="86">
        <v>1</v>
      </c>
      <c r="H44" s="87"/>
      <c r="I44" s="85">
        <f t="shared" si="2"/>
        <v>1</v>
      </c>
      <c r="J44" s="86">
        <v>0</v>
      </c>
      <c r="K44" s="87">
        <v>0</v>
      </c>
      <c r="L44" s="85">
        <v>4</v>
      </c>
      <c r="M44" s="86">
        <v>1</v>
      </c>
      <c r="N44" s="146">
        <v>0</v>
      </c>
      <c r="O44" s="91">
        <f t="shared" si="3"/>
        <v>0.16666666666666666</v>
      </c>
      <c r="P44" s="89">
        <v>0</v>
      </c>
      <c r="Q44" s="90">
        <v>0</v>
      </c>
      <c r="R44" s="147">
        <v>0.008733624454148471</v>
      </c>
      <c r="S44" s="148">
        <v>0.0022222222222222222</v>
      </c>
      <c r="T44" s="149">
        <v>0</v>
      </c>
      <c r="U44" s="119"/>
      <c r="V44" s="288"/>
      <c r="X44" s="119"/>
    </row>
    <row r="45" spans="1:24" s="150" customFormat="1" ht="13.5" customHeight="1">
      <c r="A45" s="369">
        <v>10</v>
      </c>
      <c r="B45" s="134" t="s">
        <v>40</v>
      </c>
      <c r="C45" s="78"/>
      <c r="D45" s="79"/>
      <c r="E45" s="79"/>
      <c r="F45" s="79"/>
      <c r="G45" s="79"/>
      <c r="H45" s="80"/>
      <c r="I45" s="78">
        <f t="shared" si="2"/>
        <v>0</v>
      </c>
      <c r="J45" s="79">
        <v>0</v>
      </c>
      <c r="K45" s="80">
        <v>0</v>
      </c>
      <c r="L45" s="78">
        <v>2</v>
      </c>
      <c r="M45" s="79">
        <v>0</v>
      </c>
      <c r="N45" s="135">
        <v>0</v>
      </c>
      <c r="O45" s="35">
        <f t="shared" si="3"/>
        <v>0</v>
      </c>
      <c r="P45" s="33">
        <v>0</v>
      </c>
      <c r="Q45" s="34">
        <v>0</v>
      </c>
      <c r="R45" s="136">
        <v>0.004357298474945534</v>
      </c>
      <c r="S45" s="137">
        <v>0</v>
      </c>
      <c r="T45" s="138">
        <v>0</v>
      </c>
      <c r="U45" s="119"/>
      <c r="V45" s="288"/>
      <c r="X45" s="119"/>
    </row>
    <row r="46" spans="1:24" s="150" customFormat="1" ht="13.5" customHeight="1">
      <c r="A46" s="369"/>
      <c r="B46" s="134" t="s">
        <v>41</v>
      </c>
      <c r="C46" s="78"/>
      <c r="D46" s="79"/>
      <c r="E46" s="79"/>
      <c r="F46" s="79"/>
      <c r="G46" s="79"/>
      <c r="H46" s="80"/>
      <c r="I46" s="78">
        <f t="shared" si="2"/>
        <v>0</v>
      </c>
      <c r="J46" s="79">
        <v>0</v>
      </c>
      <c r="K46" s="80">
        <v>0</v>
      </c>
      <c r="L46" s="78">
        <v>8</v>
      </c>
      <c r="M46" s="79">
        <v>0</v>
      </c>
      <c r="N46" s="135">
        <v>0</v>
      </c>
      <c r="O46" s="35">
        <f t="shared" si="3"/>
        <v>0</v>
      </c>
      <c r="P46" s="33">
        <v>0</v>
      </c>
      <c r="Q46" s="34">
        <v>0</v>
      </c>
      <c r="R46" s="136">
        <v>0.01735357917570499</v>
      </c>
      <c r="S46" s="137">
        <v>0</v>
      </c>
      <c r="T46" s="138">
        <v>0</v>
      </c>
      <c r="U46" s="119"/>
      <c r="V46" s="288"/>
      <c r="X46" s="119"/>
    </row>
    <row r="47" spans="1:24" s="150" customFormat="1" ht="13.5" customHeight="1">
      <c r="A47" s="370"/>
      <c r="B47" s="139" t="s">
        <v>42</v>
      </c>
      <c r="C47" s="81"/>
      <c r="D47" s="82"/>
      <c r="E47" s="82"/>
      <c r="F47" s="82"/>
      <c r="G47" s="82"/>
      <c r="H47" s="83"/>
      <c r="I47" s="81">
        <f t="shared" si="2"/>
        <v>0</v>
      </c>
      <c r="J47" s="82">
        <v>0</v>
      </c>
      <c r="K47" s="83">
        <v>0</v>
      </c>
      <c r="L47" s="81">
        <v>8</v>
      </c>
      <c r="M47" s="82">
        <v>0</v>
      </c>
      <c r="N47" s="140">
        <v>0</v>
      </c>
      <c r="O47" s="49">
        <f t="shared" si="3"/>
        <v>0</v>
      </c>
      <c r="P47" s="47">
        <v>0</v>
      </c>
      <c r="Q47" s="48">
        <v>0</v>
      </c>
      <c r="R47" s="141">
        <v>0.017391304347826087</v>
      </c>
      <c r="S47" s="142">
        <v>0</v>
      </c>
      <c r="T47" s="143">
        <v>0</v>
      </c>
      <c r="U47" s="119"/>
      <c r="V47" s="288"/>
      <c r="X47" s="119"/>
    </row>
    <row r="48" spans="1:24" s="150" customFormat="1" ht="13.5" customHeight="1">
      <c r="A48" s="368">
        <v>11</v>
      </c>
      <c r="B48" s="144" t="s">
        <v>43</v>
      </c>
      <c r="C48" s="85"/>
      <c r="D48" s="86"/>
      <c r="E48" s="86"/>
      <c r="F48" s="86"/>
      <c r="G48" s="86"/>
      <c r="H48" s="87"/>
      <c r="I48" s="85">
        <f t="shared" si="2"/>
        <v>0</v>
      </c>
      <c r="J48" s="86">
        <v>0</v>
      </c>
      <c r="K48" s="87">
        <v>0</v>
      </c>
      <c r="L48" s="85">
        <v>7</v>
      </c>
      <c r="M48" s="86">
        <v>0</v>
      </c>
      <c r="N48" s="146">
        <v>0</v>
      </c>
      <c r="O48" s="91">
        <f t="shared" si="3"/>
        <v>0</v>
      </c>
      <c r="P48" s="89">
        <v>0</v>
      </c>
      <c r="Q48" s="90">
        <v>0</v>
      </c>
      <c r="R48" s="147">
        <v>0.015151515151515152</v>
      </c>
      <c r="S48" s="148">
        <v>0</v>
      </c>
      <c r="T48" s="149">
        <v>0</v>
      </c>
      <c r="U48" s="119"/>
      <c r="V48" s="288"/>
      <c r="X48" s="119"/>
    </row>
    <row r="49" spans="1:24" s="150" customFormat="1" ht="13.5" customHeight="1">
      <c r="A49" s="369">
        <v>11</v>
      </c>
      <c r="B49" s="134" t="s">
        <v>44</v>
      </c>
      <c r="C49" s="78"/>
      <c r="D49" s="79"/>
      <c r="E49" s="79"/>
      <c r="F49" s="79"/>
      <c r="G49" s="79"/>
      <c r="H49" s="80"/>
      <c r="I49" s="78">
        <f t="shared" si="2"/>
        <v>0</v>
      </c>
      <c r="J49" s="79">
        <v>0</v>
      </c>
      <c r="K49" s="80">
        <v>0</v>
      </c>
      <c r="L49" s="78">
        <v>3</v>
      </c>
      <c r="M49" s="79">
        <v>0</v>
      </c>
      <c r="N49" s="135">
        <v>0</v>
      </c>
      <c r="O49" s="35">
        <f t="shared" si="3"/>
        <v>0</v>
      </c>
      <c r="P49" s="33">
        <v>0</v>
      </c>
      <c r="Q49" s="34">
        <v>0</v>
      </c>
      <c r="R49" s="136">
        <v>0.006535947712418301</v>
      </c>
      <c r="S49" s="137">
        <v>0</v>
      </c>
      <c r="T49" s="138">
        <v>0</v>
      </c>
      <c r="U49" s="119"/>
      <c r="V49" s="288"/>
      <c r="X49" s="119"/>
    </row>
    <row r="50" spans="1:24" s="150" customFormat="1" ht="13.5" customHeight="1">
      <c r="A50" s="369"/>
      <c r="B50" s="134" t="s">
        <v>45</v>
      </c>
      <c r="C50" s="78"/>
      <c r="D50" s="79"/>
      <c r="E50" s="79"/>
      <c r="F50" s="79"/>
      <c r="G50" s="79"/>
      <c r="H50" s="80"/>
      <c r="I50" s="78">
        <f t="shared" si="2"/>
        <v>0</v>
      </c>
      <c r="J50" s="79">
        <v>0</v>
      </c>
      <c r="K50" s="80">
        <v>0</v>
      </c>
      <c r="L50" s="78">
        <v>2</v>
      </c>
      <c r="M50" s="79">
        <v>0</v>
      </c>
      <c r="N50" s="135">
        <v>0</v>
      </c>
      <c r="O50" s="35">
        <f t="shared" si="3"/>
        <v>0</v>
      </c>
      <c r="P50" s="33">
        <v>0</v>
      </c>
      <c r="Q50" s="34">
        <v>0</v>
      </c>
      <c r="R50" s="136">
        <v>0.004347826086956522</v>
      </c>
      <c r="S50" s="137">
        <v>0</v>
      </c>
      <c r="T50" s="138">
        <v>0</v>
      </c>
      <c r="U50" s="119"/>
      <c r="V50" s="288"/>
      <c r="X50" s="119"/>
    </row>
    <row r="51" spans="1:24" s="150" customFormat="1" ht="13.5" customHeight="1">
      <c r="A51" s="369"/>
      <c r="B51" s="134" t="s">
        <v>46</v>
      </c>
      <c r="C51" s="78"/>
      <c r="D51" s="79"/>
      <c r="E51" s="79"/>
      <c r="F51" s="79"/>
      <c r="G51" s="79"/>
      <c r="H51" s="80"/>
      <c r="I51" s="78">
        <f t="shared" si="2"/>
        <v>0</v>
      </c>
      <c r="J51" s="79">
        <v>0</v>
      </c>
      <c r="K51" s="80">
        <v>0</v>
      </c>
      <c r="L51" s="78">
        <v>3</v>
      </c>
      <c r="M51" s="79">
        <v>1</v>
      </c>
      <c r="N51" s="135">
        <v>0</v>
      </c>
      <c r="O51" s="35">
        <f t="shared" si="3"/>
        <v>0</v>
      </c>
      <c r="P51" s="33">
        <v>0</v>
      </c>
      <c r="Q51" s="34">
        <v>0</v>
      </c>
      <c r="R51" s="136">
        <v>0.006493506493506494</v>
      </c>
      <c r="S51" s="137">
        <v>0.0021929824561403508</v>
      </c>
      <c r="T51" s="138">
        <v>0</v>
      </c>
      <c r="U51" s="119"/>
      <c r="V51" s="288"/>
      <c r="X51" s="119"/>
    </row>
    <row r="52" spans="1:24" s="150" customFormat="1" ht="13.5" customHeight="1">
      <c r="A52" s="370"/>
      <c r="B52" s="139" t="s">
        <v>47</v>
      </c>
      <c r="C52" s="81"/>
      <c r="D52" s="82"/>
      <c r="E52" s="82"/>
      <c r="F52" s="82"/>
      <c r="G52" s="82"/>
      <c r="H52" s="83"/>
      <c r="I52" s="81">
        <f t="shared" si="2"/>
        <v>0</v>
      </c>
      <c r="J52" s="82">
        <v>0</v>
      </c>
      <c r="K52" s="83">
        <v>0</v>
      </c>
      <c r="L52" s="81">
        <v>3</v>
      </c>
      <c r="M52" s="82">
        <v>2</v>
      </c>
      <c r="N52" s="140">
        <v>1</v>
      </c>
      <c r="O52" s="49">
        <f t="shared" si="3"/>
        <v>0</v>
      </c>
      <c r="P52" s="47">
        <v>0</v>
      </c>
      <c r="Q52" s="48">
        <v>0</v>
      </c>
      <c r="R52" s="141">
        <v>0.006493506493506494</v>
      </c>
      <c r="S52" s="142">
        <v>0.004395604395604396</v>
      </c>
      <c r="T52" s="143">
        <v>0.00211864406779661</v>
      </c>
      <c r="U52" s="119"/>
      <c r="V52" s="288"/>
      <c r="X52" s="119"/>
    </row>
    <row r="53" spans="1:24" s="150" customFormat="1" ht="13.5" customHeight="1">
      <c r="A53" s="368">
        <v>12</v>
      </c>
      <c r="B53" s="144" t="s">
        <v>48</v>
      </c>
      <c r="C53" s="85"/>
      <c r="D53" s="86"/>
      <c r="E53" s="86"/>
      <c r="F53" s="86"/>
      <c r="G53" s="86"/>
      <c r="H53" s="87"/>
      <c r="I53" s="85">
        <f t="shared" si="2"/>
        <v>0</v>
      </c>
      <c r="J53" s="86">
        <v>0</v>
      </c>
      <c r="K53" s="87">
        <v>0</v>
      </c>
      <c r="L53" s="85">
        <v>4</v>
      </c>
      <c r="M53" s="86">
        <v>1</v>
      </c>
      <c r="N53" s="146">
        <v>0</v>
      </c>
      <c r="O53" s="91">
        <f t="shared" si="3"/>
        <v>0</v>
      </c>
      <c r="P53" s="89">
        <v>0</v>
      </c>
      <c r="Q53" s="90">
        <v>0</v>
      </c>
      <c r="R53" s="147">
        <v>0.008714596949891068</v>
      </c>
      <c r="S53" s="137">
        <v>0.002207505518763797</v>
      </c>
      <c r="T53" s="138">
        <v>0</v>
      </c>
      <c r="U53" s="119"/>
      <c r="V53" s="288"/>
      <c r="X53" s="119"/>
    </row>
    <row r="54" spans="1:24" s="150" customFormat="1" ht="13.5" customHeight="1">
      <c r="A54" s="369"/>
      <c r="B54" s="134" t="s">
        <v>49</v>
      </c>
      <c r="C54" s="78"/>
      <c r="D54" s="79"/>
      <c r="E54" s="79"/>
      <c r="F54" s="79"/>
      <c r="G54" s="79"/>
      <c r="H54" s="80"/>
      <c r="I54" s="78">
        <f t="shared" si="2"/>
        <v>0</v>
      </c>
      <c r="J54" s="79">
        <v>0</v>
      </c>
      <c r="K54" s="80">
        <v>0</v>
      </c>
      <c r="L54" s="78">
        <v>6</v>
      </c>
      <c r="M54" s="79">
        <v>0</v>
      </c>
      <c r="N54" s="135">
        <v>1</v>
      </c>
      <c r="O54" s="35">
        <f t="shared" si="3"/>
        <v>0</v>
      </c>
      <c r="P54" s="33">
        <v>0</v>
      </c>
      <c r="Q54" s="34">
        <v>0</v>
      </c>
      <c r="R54" s="136">
        <v>0.013100436681222707</v>
      </c>
      <c r="S54" s="137">
        <v>0</v>
      </c>
      <c r="T54" s="138">
        <v>0.00211864406779661</v>
      </c>
      <c r="U54" s="119"/>
      <c r="V54" s="288"/>
      <c r="X54" s="119"/>
    </row>
    <row r="55" spans="1:24" s="150" customFormat="1" ht="13.5" customHeight="1">
      <c r="A55" s="369"/>
      <c r="B55" s="134" t="s">
        <v>50</v>
      </c>
      <c r="C55" s="78"/>
      <c r="D55" s="79"/>
      <c r="E55" s="79"/>
      <c r="F55" s="79"/>
      <c r="G55" s="79"/>
      <c r="H55" s="80"/>
      <c r="I55" s="78">
        <f t="shared" si="2"/>
        <v>0</v>
      </c>
      <c r="J55" s="79">
        <v>0</v>
      </c>
      <c r="K55" s="80">
        <v>0</v>
      </c>
      <c r="L55" s="78">
        <v>9</v>
      </c>
      <c r="M55" s="79">
        <v>3</v>
      </c>
      <c r="N55" s="135">
        <v>0</v>
      </c>
      <c r="O55" s="35">
        <f t="shared" si="3"/>
        <v>0</v>
      </c>
      <c r="P55" s="33">
        <v>0</v>
      </c>
      <c r="Q55" s="34">
        <v>0</v>
      </c>
      <c r="R55" s="136">
        <v>0.0196078431372549</v>
      </c>
      <c r="S55" s="137">
        <v>0.006578947368421052</v>
      </c>
      <c r="T55" s="138">
        <v>0</v>
      </c>
      <c r="U55" s="119"/>
      <c r="V55" s="288"/>
      <c r="X55" s="119"/>
    </row>
    <row r="56" spans="1:24" s="150" customFormat="1" ht="13.5" customHeight="1">
      <c r="A56" s="369"/>
      <c r="B56" s="134" t="s">
        <v>51</v>
      </c>
      <c r="C56" s="78"/>
      <c r="D56" s="79"/>
      <c r="E56" s="79"/>
      <c r="F56" s="79"/>
      <c r="G56" s="79"/>
      <c r="H56" s="80"/>
      <c r="I56" s="78">
        <f t="shared" si="2"/>
        <v>0</v>
      </c>
      <c r="J56" s="79">
        <v>0</v>
      </c>
      <c r="K56" s="80">
        <v>0</v>
      </c>
      <c r="L56" s="78">
        <v>2</v>
      </c>
      <c r="M56" s="79">
        <v>1</v>
      </c>
      <c r="N56" s="135">
        <v>0</v>
      </c>
      <c r="O56" s="35">
        <f t="shared" si="3"/>
        <v>0</v>
      </c>
      <c r="P56" s="33">
        <v>0</v>
      </c>
      <c r="Q56" s="34">
        <v>0</v>
      </c>
      <c r="R56" s="136">
        <v>0.0043859649122807015</v>
      </c>
      <c r="S56" s="137">
        <v>0.0022172949002217295</v>
      </c>
      <c r="T56" s="138">
        <v>0</v>
      </c>
      <c r="U56" s="119"/>
      <c r="V56" s="288"/>
      <c r="X56" s="119"/>
    </row>
    <row r="57" spans="1:20" s="150" customFormat="1" ht="15.75" customHeight="1">
      <c r="A57" s="375" t="s">
        <v>61</v>
      </c>
      <c r="B57" s="378"/>
      <c r="C57" s="92">
        <f aca="true" t="shared" si="4" ref="C57:H57">SUM(C5:C56)</f>
        <v>0</v>
      </c>
      <c r="D57" s="93">
        <f t="shared" si="4"/>
        <v>1</v>
      </c>
      <c r="E57" s="93">
        <f t="shared" si="4"/>
        <v>0</v>
      </c>
      <c r="F57" s="93">
        <f t="shared" si="4"/>
        <v>1</v>
      </c>
      <c r="G57" s="93">
        <f t="shared" si="4"/>
        <v>4</v>
      </c>
      <c r="H57" s="94">
        <f t="shared" si="4"/>
        <v>0</v>
      </c>
      <c r="I57" s="92">
        <f t="shared" si="2"/>
        <v>6</v>
      </c>
      <c r="J57" s="93">
        <v>0</v>
      </c>
      <c r="K57" s="94">
        <v>0</v>
      </c>
      <c r="L57" s="92">
        <f>SUM(L5:L56)</f>
        <v>850</v>
      </c>
      <c r="M57" s="93">
        <f>SUM(M5:M56)</f>
        <v>39</v>
      </c>
      <c r="N57" s="151">
        <v>7</v>
      </c>
      <c r="O57" s="101">
        <f t="shared" si="3"/>
        <v>1</v>
      </c>
      <c r="P57" s="99">
        <v>0</v>
      </c>
      <c r="Q57" s="100">
        <v>0</v>
      </c>
      <c r="R57" s="101">
        <f>SUM(R5:R56)</f>
        <v>1.8543886560534173</v>
      </c>
      <c r="S57" s="99">
        <f>SUM(S5:S56)</f>
        <v>0.08794697654628371</v>
      </c>
      <c r="T57" s="152">
        <v>0.014861995753715499</v>
      </c>
    </row>
    <row r="58" spans="2:20" ht="13.5" customHeight="1">
      <c r="B58" s="154" t="s">
        <v>115</v>
      </c>
      <c r="T58" s="155"/>
    </row>
    <row r="59" ht="10.5">
      <c r="B59" s="3"/>
    </row>
  </sheetData>
  <mergeCells count="20">
    <mergeCell ref="A13:A17"/>
    <mergeCell ref="A18:A21"/>
    <mergeCell ref="A22:A26"/>
    <mergeCell ref="C2:N2"/>
    <mergeCell ref="A5:A8"/>
    <mergeCell ref="A9:A12"/>
    <mergeCell ref="O2:T2"/>
    <mergeCell ref="C3:H3"/>
    <mergeCell ref="I3:K3"/>
    <mergeCell ref="L3:N3"/>
    <mergeCell ref="O3:Q3"/>
    <mergeCell ref="R3:T3"/>
    <mergeCell ref="A27:A30"/>
    <mergeCell ref="A57:B57"/>
    <mergeCell ref="A53:A56"/>
    <mergeCell ref="A31:A34"/>
    <mergeCell ref="A35:A39"/>
    <mergeCell ref="A40:A43"/>
    <mergeCell ref="A44:A47"/>
    <mergeCell ref="A48:A52"/>
  </mergeCells>
  <printOptions/>
  <pageMargins left="5.56" right="0.3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42"/>
  </sheetPr>
  <dimension ref="A1:AB65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6" t="s">
        <v>94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5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108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108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304" t="s">
        <v>54</v>
      </c>
      <c r="B4" s="314" t="s">
        <v>55</v>
      </c>
      <c r="C4" s="305" t="s">
        <v>93</v>
      </c>
      <c r="D4" s="306" t="s">
        <v>95</v>
      </c>
      <c r="E4" s="306" t="s">
        <v>96</v>
      </c>
      <c r="F4" s="306" t="s">
        <v>52</v>
      </c>
      <c r="G4" s="306" t="s">
        <v>97</v>
      </c>
      <c r="H4" s="306" t="s">
        <v>98</v>
      </c>
      <c r="I4" s="307" t="s">
        <v>99</v>
      </c>
      <c r="J4" s="252" t="s">
        <v>111</v>
      </c>
      <c r="K4" s="308" t="s">
        <v>106</v>
      </c>
      <c r="L4" s="309" t="s">
        <v>101</v>
      </c>
      <c r="M4" s="252" t="s">
        <v>111</v>
      </c>
      <c r="N4" s="310" t="s">
        <v>106</v>
      </c>
      <c r="O4" s="311" t="s">
        <v>101</v>
      </c>
      <c r="P4" s="305" t="s">
        <v>93</v>
      </c>
      <c r="Q4" s="306" t="s">
        <v>95</v>
      </c>
      <c r="R4" s="306" t="s">
        <v>96</v>
      </c>
      <c r="S4" s="306" t="s">
        <v>52</v>
      </c>
      <c r="T4" s="306" t="s">
        <v>97</v>
      </c>
      <c r="U4" s="306" t="s">
        <v>98</v>
      </c>
      <c r="V4" s="307" t="s">
        <v>99</v>
      </c>
      <c r="W4" s="252" t="s">
        <v>111</v>
      </c>
      <c r="X4" s="308" t="s">
        <v>106</v>
      </c>
      <c r="Y4" s="309" t="s">
        <v>101</v>
      </c>
      <c r="Z4" s="252" t="s">
        <v>111</v>
      </c>
      <c r="AA4" s="310" t="s">
        <v>106</v>
      </c>
      <c r="AB4" s="312" t="s">
        <v>101</v>
      </c>
    </row>
    <row r="5" spans="1:28" s="313" customFormat="1" ht="13.5" customHeight="1">
      <c r="A5" s="374">
        <v>9</v>
      </c>
      <c r="B5" s="129">
        <v>36</v>
      </c>
      <c r="C5" s="315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7">
        <v>0</v>
      </c>
      <c r="J5" s="315">
        <v>0</v>
      </c>
      <c r="K5" s="316">
        <v>1</v>
      </c>
      <c r="L5" s="317">
        <v>2</v>
      </c>
      <c r="M5" s="315">
        <v>109</v>
      </c>
      <c r="N5" s="324">
        <v>84</v>
      </c>
      <c r="O5" s="325">
        <v>46</v>
      </c>
      <c r="P5" s="333">
        <f>C5/3</f>
        <v>0</v>
      </c>
      <c r="Q5" s="132">
        <f>D5/6</f>
        <v>0</v>
      </c>
      <c r="R5" s="132">
        <f>E5/5</f>
        <v>0</v>
      </c>
      <c r="S5" s="132">
        <f>F5/11</f>
        <v>0</v>
      </c>
      <c r="T5" s="132">
        <f aca="true" t="shared" si="0" ref="T5:V9">G5/4</f>
        <v>0</v>
      </c>
      <c r="U5" s="132">
        <f t="shared" si="0"/>
        <v>0</v>
      </c>
      <c r="V5" s="330">
        <f t="shared" si="0"/>
        <v>0</v>
      </c>
      <c r="W5" s="131">
        <f>J5/37</f>
        <v>0</v>
      </c>
      <c r="X5" s="132"/>
      <c r="Y5" s="330"/>
      <c r="Z5" s="131"/>
      <c r="AA5" s="23"/>
      <c r="AB5" s="24"/>
    </row>
    <row r="6" spans="1:28" s="313" customFormat="1" ht="13.5" customHeight="1">
      <c r="A6" s="369"/>
      <c r="B6" s="134">
        <v>37</v>
      </c>
      <c r="C6" s="318">
        <v>0</v>
      </c>
      <c r="D6" s="319">
        <v>0</v>
      </c>
      <c r="E6" s="319">
        <v>0</v>
      </c>
      <c r="F6" s="319">
        <v>3</v>
      </c>
      <c r="G6" s="319">
        <v>0</v>
      </c>
      <c r="H6" s="319">
        <v>0</v>
      </c>
      <c r="I6" s="320">
        <v>0</v>
      </c>
      <c r="J6" s="318">
        <v>3</v>
      </c>
      <c r="K6" s="319">
        <v>0</v>
      </c>
      <c r="L6" s="320">
        <v>0</v>
      </c>
      <c r="M6" s="318">
        <v>129</v>
      </c>
      <c r="N6" s="326">
        <v>115</v>
      </c>
      <c r="O6" s="327">
        <v>45</v>
      </c>
      <c r="P6" s="334">
        <f>C6/3</f>
        <v>0</v>
      </c>
      <c r="Q6" s="137">
        <f>D6/6</f>
        <v>0</v>
      </c>
      <c r="R6" s="137">
        <f>E6/5</f>
        <v>0</v>
      </c>
      <c r="S6" s="137">
        <f>F6/11</f>
        <v>0.2727272727272727</v>
      </c>
      <c r="T6" s="137">
        <f t="shared" si="0"/>
        <v>0</v>
      </c>
      <c r="U6" s="137">
        <f t="shared" si="0"/>
        <v>0</v>
      </c>
      <c r="V6" s="331">
        <f t="shared" si="0"/>
        <v>0</v>
      </c>
      <c r="W6" s="136">
        <f>J6/37</f>
        <v>0.08108108108108109</v>
      </c>
      <c r="X6" s="137"/>
      <c r="Y6" s="331"/>
      <c r="Z6" s="136"/>
      <c r="AA6" s="37"/>
      <c r="AB6" s="38"/>
    </row>
    <row r="7" spans="1:28" s="313" customFormat="1" ht="13.5" customHeight="1">
      <c r="A7" s="369"/>
      <c r="B7" s="134">
        <v>38</v>
      </c>
      <c r="C7" s="318">
        <v>0</v>
      </c>
      <c r="D7" s="319">
        <v>0</v>
      </c>
      <c r="E7" s="319">
        <v>0</v>
      </c>
      <c r="F7" s="319">
        <v>0</v>
      </c>
      <c r="G7" s="319">
        <v>0</v>
      </c>
      <c r="H7" s="319">
        <v>0</v>
      </c>
      <c r="I7" s="320">
        <v>0</v>
      </c>
      <c r="J7" s="318">
        <v>0</v>
      </c>
      <c r="K7" s="319">
        <v>1</v>
      </c>
      <c r="L7" s="320">
        <v>0</v>
      </c>
      <c r="M7" s="318">
        <v>120</v>
      </c>
      <c r="N7" s="326">
        <v>80</v>
      </c>
      <c r="O7" s="327">
        <v>34</v>
      </c>
      <c r="P7" s="334">
        <f>C7/3</f>
        <v>0</v>
      </c>
      <c r="Q7" s="137">
        <f>D7/6</f>
        <v>0</v>
      </c>
      <c r="R7" s="137">
        <f>E7/5</f>
        <v>0</v>
      </c>
      <c r="S7" s="137">
        <f>F7/11</f>
        <v>0</v>
      </c>
      <c r="T7" s="137">
        <f t="shared" si="0"/>
        <v>0</v>
      </c>
      <c r="U7" s="137">
        <f t="shared" si="0"/>
        <v>0</v>
      </c>
      <c r="V7" s="331">
        <f t="shared" si="0"/>
        <v>0</v>
      </c>
      <c r="W7" s="136">
        <f>J7/37</f>
        <v>0</v>
      </c>
      <c r="X7" s="137"/>
      <c r="Y7" s="331"/>
      <c r="Z7" s="136"/>
      <c r="AA7" s="37"/>
      <c r="AB7" s="38"/>
    </row>
    <row r="8" spans="1:28" s="313" customFormat="1" ht="13.5" customHeight="1">
      <c r="A8" s="370"/>
      <c r="B8" s="139">
        <v>39</v>
      </c>
      <c r="C8" s="321">
        <v>0</v>
      </c>
      <c r="D8" s="322">
        <v>0</v>
      </c>
      <c r="E8" s="322">
        <v>0</v>
      </c>
      <c r="F8" s="322">
        <v>2</v>
      </c>
      <c r="G8" s="322">
        <v>0</v>
      </c>
      <c r="H8" s="322">
        <v>0</v>
      </c>
      <c r="I8" s="323">
        <v>0</v>
      </c>
      <c r="J8" s="321">
        <v>2</v>
      </c>
      <c r="K8" s="322">
        <v>0</v>
      </c>
      <c r="L8" s="323">
        <v>0</v>
      </c>
      <c r="M8" s="321">
        <v>128</v>
      </c>
      <c r="N8" s="328">
        <v>177</v>
      </c>
      <c r="O8" s="329">
        <v>46</v>
      </c>
      <c r="P8" s="335">
        <f>C8/3</f>
        <v>0</v>
      </c>
      <c r="Q8" s="142">
        <f>D8/6</f>
        <v>0</v>
      </c>
      <c r="R8" s="142">
        <f>E8/5</f>
        <v>0</v>
      </c>
      <c r="S8" s="142">
        <f>F8/11</f>
        <v>0.18181818181818182</v>
      </c>
      <c r="T8" s="142">
        <f t="shared" si="0"/>
        <v>0</v>
      </c>
      <c r="U8" s="142">
        <f t="shared" si="0"/>
        <v>0</v>
      </c>
      <c r="V8" s="332">
        <f t="shared" si="0"/>
        <v>0</v>
      </c>
      <c r="W8" s="141">
        <f>J8/37</f>
        <v>0.05405405405405406</v>
      </c>
      <c r="X8" s="142"/>
      <c r="Y8" s="332"/>
      <c r="Z8" s="141"/>
      <c r="AA8" s="51"/>
      <c r="AB8" s="52"/>
    </row>
    <row r="9" spans="1:28" s="10" customFormat="1" ht="13.5" customHeight="1">
      <c r="A9" s="341">
        <v>10</v>
      </c>
      <c r="B9" s="25">
        <v>40</v>
      </c>
      <c r="C9" s="26">
        <v>0</v>
      </c>
      <c r="D9" s="27">
        <v>0</v>
      </c>
      <c r="E9" s="27">
        <v>0</v>
      </c>
      <c r="F9" s="27">
        <v>4</v>
      </c>
      <c r="G9" s="27">
        <v>0</v>
      </c>
      <c r="H9" s="27">
        <v>0</v>
      </c>
      <c r="I9" s="28">
        <v>0</v>
      </c>
      <c r="J9" s="26">
        <v>4</v>
      </c>
      <c r="K9" s="27">
        <v>2</v>
      </c>
      <c r="L9" s="28">
        <v>0</v>
      </c>
      <c r="M9" s="29">
        <v>111</v>
      </c>
      <c r="N9" s="30">
        <v>251</v>
      </c>
      <c r="O9" s="31">
        <v>93</v>
      </c>
      <c r="P9" s="32">
        <f>C9/3</f>
        <v>0</v>
      </c>
      <c r="Q9" s="33">
        <f>D9/6</f>
        <v>0</v>
      </c>
      <c r="R9" s="33">
        <f>E9/5</f>
        <v>0</v>
      </c>
      <c r="S9" s="33">
        <f>F9/11</f>
        <v>0.36363636363636365</v>
      </c>
      <c r="T9" s="33">
        <f t="shared" si="0"/>
        <v>0</v>
      </c>
      <c r="U9" s="33">
        <f t="shared" si="0"/>
        <v>0</v>
      </c>
      <c r="V9" s="34">
        <f t="shared" si="0"/>
        <v>0</v>
      </c>
      <c r="W9" s="35">
        <f>J9/37</f>
        <v>0.10810810810810811</v>
      </c>
      <c r="X9" s="33">
        <f>K9/37</f>
        <v>0.05405405405405406</v>
      </c>
      <c r="Y9" s="34">
        <f>L9/37</f>
        <v>0</v>
      </c>
      <c r="Z9" s="36"/>
      <c r="AA9" s="37"/>
      <c r="AB9" s="38"/>
    </row>
    <row r="10" spans="1:28" s="10" customFormat="1" ht="13.5" customHeight="1">
      <c r="A10" s="341"/>
      <c r="B10" s="25">
        <v>41</v>
      </c>
      <c r="C10" s="26">
        <v>0</v>
      </c>
      <c r="D10" s="27">
        <v>0</v>
      </c>
      <c r="E10" s="27">
        <v>0</v>
      </c>
      <c r="F10" s="27">
        <v>1</v>
      </c>
      <c r="G10" s="27">
        <v>0</v>
      </c>
      <c r="H10" s="27">
        <v>0</v>
      </c>
      <c r="I10" s="28">
        <v>0</v>
      </c>
      <c r="J10" s="26">
        <v>1</v>
      </c>
      <c r="K10" s="27">
        <v>1</v>
      </c>
      <c r="L10" s="28">
        <v>0</v>
      </c>
      <c r="M10" s="29">
        <v>136</v>
      </c>
      <c r="N10" s="30">
        <v>223</v>
      </c>
      <c r="O10" s="31">
        <v>86</v>
      </c>
      <c r="P10" s="32">
        <f aca="true" t="shared" si="1" ref="P10:P57">C10/3</f>
        <v>0</v>
      </c>
      <c r="Q10" s="33">
        <f aca="true" t="shared" si="2" ref="Q10:Q57">D10/6</f>
        <v>0</v>
      </c>
      <c r="R10" s="33">
        <f aca="true" t="shared" si="3" ref="R10:R57">E10/5</f>
        <v>0</v>
      </c>
      <c r="S10" s="33">
        <f aca="true" t="shared" si="4" ref="S10:S57">F10/11</f>
        <v>0.09090909090909091</v>
      </c>
      <c r="T10" s="33">
        <f aca="true" t="shared" si="5" ref="T10:V57">G10/4</f>
        <v>0</v>
      </c>
      <c r="U10" s="33">
        <f t="shared" si="5"/>
        <v>0</v>
      </c>
      <c r="V10" s="34">
        <f t="shared" si="5"/>
        <v>0</v>
      </c>
      <c r="W10" s="35">
        <f aca="true" t="shared" si="6" ref="W10:W57">J10/37</f>
        <v>0.02702702702702703</v>
      </c>
      <c r="X10" s="33">
        <f aca="true" t="shared" si="7" ref="X10:X57">K10/37</f>
        <v>0.02702702702702703</v>
      </c>
      <c r="Y10" s="34">
        <f aca="true" t="shared" si="8" ref="Y10:Y57">L10/37</f>
        <v>0</v>
      </c>
      <c r="Z10" s="36"/>
      <c r="AA10" s="37"/>
      <c r="AB10" s="38"/>
    </row>
    <row r="11" spans="1:28" s="10" customFormat="1" ht="13.5" customHeight="1">
      <c r="A11" s="341"/>
      <c r="B11" s="25">
        <v>42</v>
      </c>
      <c r="C11" s="26">
        <v>0</v>
      </c>
      <c r="D11" s="27">
        <v>0</v>
      </c>
      <c r="E11" s="27">
        <v>0</v>
      </c>
      <c r="F11" s="27">
        <v>3</v>
      </c>
      <c r="G11" s="27">
        <v>0</v>
      </c>
      <c r="H11" s="27">
        <v>0</v>
      </c>
      <c r="I11" s="28">
        <v>0</v>
      </c>
      <c r="J11" s="26">
        <v>3</v>
      </c>
      <c r="K11" s="27">
        <v>3</v>
      </c>
      <c r="L11" s="28">
        <v>0</v>
      </c>
      <c r="M11" s="29">
        <v>155</v>
      </c>
      <c r="N11" s="30">
        <v>316</v>
      </c>
      <c r="O11" s="31">
        <v>84</v>
      </c>
      <c r="P11" s="32">
        <f t="shared" si="1"/>
        <v>0</v>
      </c>
      <c r="Q11" s="33">
        <f t="shared" si="2"/>
        <v>0</v>
      </c>
      <c r="R11" s="33">
        <f t="shared" si="3"/>
        <v>0</v>
      </c>
      <c r="S11" s="33">
        <f t="shared" si="4"/>
        <v>0.2727272727272727</v>
      </c>
      <c r="T11" s="33">
        <f t="shared" si="5"/>
        <v>0</v>
      </c>
      <c r="U11" s="33">
        <f t="shared" si="5"/>
        <v>0</v>
      </c>
      <c r="V11" s="34">
        <f t="shared" si="5"/>
        <v>0</v>
      </c>
      <c r="W11" s="35">
        <f t="shared" si="6"/>
        <v>0.08108108108108109</v>
      </c>
      <c r="X11" s="33">
        <f t="shared" si="7"/>
        <v>0.08108108108108109</v>
      </c>
      <c r="Y11" s="34">
        <f t="shared" si="8"/>
        <v>0</v>
      </c>
      <c r="Z11" s="36"/>
      <c r="AA11" s="37"/>
      <c r="AB11" s="38"/>
    </row>
    <row r="12" spans="1:28" s="10" customFormat="1" ht="13.5" customHeight="1">
      <c r="A12" s="349"/>
      <c r="B12" s="39">
        <v>43</v>
      </c>
      <c r="C12" s="40">
        <v>0</v>
      </c>
      <c r="D12" s="41">
        <v>2</v>
      </c>
      <c r="E12" s="41">
        <v>1</v>
      </c>
      <c r="F12" s="41">
        <v>2</v>
      </c>
      <c r="G12" s="41">
        <v>0</v>
      </c>
      <c r="H12" s="41">
        <v>0</v>
      </c>
      <c r="I12" s="42">
        <v>0</v>
      </c>
      <c r="J12" s="40">
        <v>5</v>
      </c>
      <c r="K12" s="41">
        <v>5</v>
      </c>
      <c r="L12" s="42">
        <v>0</v>
      </c>
      <c r="M12" s="43">
        <v>181</v>
      </c>
      <c r="N12" s="44">
        <v>428</v>
      </c>
      <c r="O12" s="45">
        <v>129</v>
      </c>
      <c r="P12" s="46">
        <f t="shared" si="1"/>
        <v>0</v>
      </c>
      <c r="Q12" s="47">
        <f t="shared" si="2"/>
        <v>0.3333333333333333</v>
      </c>
      <c r="R12" s="47">
        <f t="shared" si="3"/>
        <v>0.2</v>
      </c>
      <c r="S12" s="47">
        <f t="shared" si="4"/>
        <v>0.18181818181818182</v>
      </c>
      <c r="T12" s="47">
        <f t="shared" si="5"/>
        <v>0</v>
      </c>
      <c r="U12" s="47">
        <f t="shared" si="5"/>
        <v>0</v>
      </c>
      <c r="V12" s="48">
        <f t="shared" si="5"/>
        <v>0</v>
      </c>
      <c r="W12" s="49">
        <f t="shared" si="6"/>
        <v>0.13513513513513514</v>
      </c>
      <c r="X12" s="47">
        <f t="shared" si="7"/>
        <v>0.13513513513513514</v>
      </c>
      <c r="Y12" s="48">
        <f t="shared" si="8"/>
        <v>0</v>
      </c>
      <c r="Z12" s="50"/>
      <c r="AA12" s="51"/>
      <c r="AB12" s="52"/>
    </row>
    <row r="13" spans="1:28" s="10" customFormat="1" ht="13.5" customHeight="1">
      <c r="A13" s="350">
        <v>11</v>
      </c>
      <c r="B13" s="84">
        <v>44</v>
      </c>
      <c r="C13" s="218">
        <v>0</v>
      </c>
      <c r="D13" s="253">
        <v>0</v>
      </c>
      <c r="E13" s="253">
        <v>1</v>
      </c>
      <c r="F13" s="253">
        <v>2</v>
      </c>
      <c r="G13" s="253">
        <v>0</v>
      </c>
      <c r="H13" s="253">
        <v>0</v>
      </c>
      <c r="I13" s="254">
        <v>0</v>
      </c>
      <c r="J13" s="218">
        <v>3</v>
      </c>
      <c r="K13" s="253">
        <v>2</v>
      </c>
      <c r="L13" s="254">
        <v>0</v>
      </c>
      <c r="M13" s="66">
        <v>218</v>
      </c>
      <c r="N13" s="67">
        <v>507</v>
      </c>
      <c r="O13" s="69">
        <v>162</v>
      </c>
      <c r="P13" s="88">
        <f t="shared" si="1"/>
        <v>0</v>
      </c>
      <c r="Q13" s="89">
        <f t="shared" si="2"/>
        <v>0</v>
      </c>
      <c r="R13" s="89">
        <f t="shared" si="3"/>
        <v>0.2</v>
      </c>
      <c r="S13" s="89">
        <f t="shared" si="4"/>
        <v>0.18181818181818182</v>
      </c>
      <c r="T13" s="89">
        <f t="shared" si="5"/>
        <v>0</v>
      </c>
      <c r="U13" s="89">
        <f t="shared" si="5"/>
        <v>0</v>
      </c>
      <c r="V13" s="90">
        <f t="shared" si="5"/>
        <v>0</v>
      </c>
      <c r="W13" s="91">
        <f t="shared" si="6"/>
        <v>0.08108108108108109</v>
      </c>
      <c r="X13" s="89">
        <f t="shared" si="7"/>
        <v>0.05405405405405406</v>
      </c>
      <c r="Y13" s="90">
        <f t="shared" si="8"/>
        <v>0</v>
      </c>
      <c r="Z13" s="73"/>
      <c r="AA13" s="58"/>
      <c r="AB13" s="59"/>
    </row>
    <row r="14" spans="1:28" s="60" customFormat="1" ht="13.5" customHeight="1">
      <c r="A14" s="351"/>
      <c r="B14" s="53">
        <v>45</v>
      </c>
      <c r="C14" s="29">
        <v>0</v>
      </c>
      <c r="D14" s="30">
        <v>0</v>
      </c>
      <c r="E14" s="30">
        <v>0</v>
      </c>
      <c r="F14" s="30">
        <v>4</v>
      </c>
      <c r="G14" s="30">
        <v>0</v>
      </c>
      <c r="H14" s="30">
        <v>0</v>
      </c>
      <c r="I14" s="54">
        <v>0</v>
      </c>
      <c r="J14" s="26">
        <v>4</v>
      </c>
      <c r="K14" s="30">
        <v>2</v>
      </c>
      <c r="L14" s="54">
        <v>1</v>
      </c>
      <c r="M14" s="29">
        <v>302</v>
      </c>
      <c r="N14" s="30">
        <v>733</v>
      </c>
      <c r="O14" s="31">
        <v>167</v>
      </c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0.36363636363636365</v>
      </c>
      <c r="T14" s="33">
        <f t="shared" si="5"/>
        <v>0</v>
      </c>
      <c r="U14" s="33">
        <f t="shared" si="5"/>
        <v>0</v>
      </c>
      <c r="V14" s="34">
        <f t="shared" si="5"/>
        <v>0</v>
      </c>
      <c r="W14" s="35">
        <f t="shared" si="6"/>
        <v>0.10810810810810811</v>
      </c>
      <c r="X14" s="55">
        <f t="shared" si="7"/>
        <v>0.05405405405405406</v>
      </c>
      <c r="Y14" s="56">
        <f t="shared" si="8"/>
        <v>0.02702702702702703</v>
      </c>
      <c r="Z14" s="36"/>
      <c r="AA14" s="37"/>
      <c r="AB14" s="38"/>
    </row>
    <row r="15" spans="1:28" s="60" customFormat="1" ht="13.5" customHeight="1">
      <c r="A15" s="351"/>
      <c r="B15" s="53">
        <v>46</v>
      </c>
      <c r="C15" s="29">
        <v>0</v>
      </c>
      <c r="D15" s="30">
        <v>0</v>
      </c>
      <c r="E15" s="30">
        <v>0</v>
      </c>
      <c r="F15" s="30">
        <v>1</v>
      </c>
      <c r="G15" s="30">
        <v>1</v>
      </c>
      <c r="H15" s="30">
        <v>0</v>
      </c>
      <c r="I15" s="54">
        <v>2</v>
      </c>
      <c r="J15" s="26">
        <v>4</v>
      </c>
      <c r="K15" s="30">
        <v>2</v>
      </c>
      <c r="L15" s="54">
        <v>3</v>
      </c>
      <c r="M15" s="29">
        <v>475</v>
      </c>
      <c r="N15" s="30">
        <v>956</v>
      </c>
      <c r="O15" s="31">
        <v>376</v>
      </c>
      <c r="P15" s="32">
        <f t="shared" si="1"/>
        <v>0</v>
      </c>
      <c r="Q15" s="33">
        <f t="shared" si="2"/>
        <v>0</v>
      </c>
      <c r="R15" s="33">
        <f t="shared" si="3"/>
        <v>0</v>
      </c>
      <c r="S15" s="33">
        <f t="shared" si="4"/>
        <v>0.09090909090909091</v>
      </c>
      <c r="T15" s="33">
        <f t="shared" si="5"/>
        <v>0.25</v>
      </c>
      <c r="U15" s="33">
        <f t="shared" si="5"/>
        <v>0</v>
      </c>
      <c r="V15" s="34">
        <f t="shared" si="5"/>
        <v>0.5</v>
      </c>
      <c r="W15" s="35">
        <f t="shared" si="6"/>
        <v>0.10810810810810811</v>
      </c>
      <c r="X15" s="55">
        <f t="shared" si="7"/>
        <v>0.05405405405405406</v>
      </c>
      <c r="Y15" s="56">
        <f t="shared" si="8"/>
        <v>0.08108108108108109</v>
      </c>
      <c r="Z15" s="36"/>
      <c r="AA15" s="37"/>
      <c r="AB15" s="38"/>
    </row>
    <row r="16" spans="1:28" s="60" customFormat="1" ht="13.5" customHeight="1">
      <c r="A16" s="353"/>
      <c r="B16" s="61">
        <v>47</v>
      </c>
      <c r="C16" s="43">
        <v>0</v>
      </c>
      <c r="D16" s="44">
        <v>0</v>
      </c>
      <c r="E16" s="44">
        <v>1</v>
      </c>
      <c r="F16" s="44">
        <v>2</v>
      </c>
      <c r="G16" s="44">
        <v>0</v>
      </c>
      <c r="H16" s="44">
        <v>0</v>
      </c>
      <c r="I16" s="62">
        <v>0</v>
      </c>
      <c r="J16" s="40">
        <v>3</v>
      </c>
      <c r="K16" s="44">
        <v>7</v>
      </c>
      <c r="L16" s="62">
        <v>1</v>
      </c>
      <c r="M16" s="43">
        <v>632</v>
      </c>
      <c r="N16" s="44">
        <v>1044</v>
      </c>
      <c r="O16" s="45">
        <v>504</v>
      </c>
      <c r="P16" s="46">
        <f t="shared" si="1"/>
        <v>0</v>
      </c>
      <c r="Q16" s="47">
        <f t="shared" si="2"/>
        <v>0</v>
      </c>
      <c r="R16" s="47">
        <f t="shared" si="3"/>
        <v>0.2</v>
      </c>
      <c r="S16" s="47">
        <f t="shared" si="4"/>
        <v>0.18181818181818182</v>
      </c>
      <c r="T16" s="47">
        <f t="shared" si="5"/>
        <v>0</v>
      </c>
      <c r="U16" s="47">
        <f t="shared" si="5"/>
        <v>0</v>
      </c>
      <c r="V16" s="48">
        <f t="shared" si="5"/>
        <v>0</v>
      </c>
      <c r="W16" s="49">
        <f t="shared" si="6"/>
        <v>0.08108108108108109</v>
      </c>
      <c r="X16" s="63">
        <f t="shared" si="7"/>
        <v>0.1891891891891892</v>
      </c>
      <c r="Y16" s="64">
        <f t="shared" si="8"/>
        <v>0.02702702702702703</v>
      </c>
      <c r="Z16" s="50"/>
      <c r="AA16" s="51"/>
      <c r="AB16" s="52"/>
    </row>
    <row r="17" spans="1:28" s="60" customFormat="1" ht="13.5" customHeight="1">
      <c r="A17" s="350">
        <v>12</v>
      </c>
      <c r="B17" s="53">
        <v>48</v>
      </c>
      <c r="C17" s="29">
        <v>0</v>
      </c>
      <c r="D17" s="30">
        <v>0</v>
      </c>
      <c r="E17" s="30">
        <v>5</v>
      </c>
      <c r="F17" s="30">
        <v>2</v>
      </c>
      <c r="G17" s="30">
        <v>0</v>
      </c>
      <c r="H17" s="30">
        <v>0</v>
      </c>
      <c r="I17" s="54">
        <v>0</v>
      </c>
      <c r="J17" s="26">
        <v>7</v>
      </c>
      <c r="K17" s="30">
        <v>8</v>
      </c>
      <c r="L17" s="54">
        <v>1</v>
      </c>
      <c r="M17" s="29">
        <v>1087</v>
      </c>
      <c r="N17" s="30">
        <v>1531</v>
      </c>
      <c r="O17" s="31">
        <v>545</v>
      </c>
      <c r="P17" s="32">
        <f t="shared" si="1"/>
        <v>0</v>
      </c>
      <c r="Q17" s="33">
        <f t="shared" si="2"/>
        <v>0</v>
      </c>
      <c r="R17" s="33">
        <f t="shared" si="3"/>
        <v>1</v>
      </c>
      <c r="S17" s="33">
        <f t="shared" si="4"/>
        <v>0.18181818181818182</v>
      </c>
      <c r="T17" s="33">
        <f t="shared" si="5"/>
        <v>0</v>
      </c>
      <c r="U17" s="33">
        <f t="shared" si="5"/>
        <v>0</v>
      </c>
      <c r="V17" s="34">
        <f t="shared" si="5"/>
        <v>0</v>
      </c>
      <c r="W17" s="35">
        <f t="shared" si="6"/>
        <v>0.1891891891891892</v>
      </c>
      <c r="X17" s="55">
        <f t="shared" si="7"/>
        <v>0.21621621621621623</v>
      </c>
      <c r="Y17" s="56">
        <f t="shared" si="8"/>
        <v>0.02702702702702703</v>
      </c>
      <c r="Z17" s="36"/>
      <c r="AA17" s="37"/>
      <c r="AB17" s="38"/>
    </row>
    <row r="18" spans="1:28" s="60" customFormat="1" ht="13.5" customHeight="1">
      <c r="A18" s="351"/>
      <c r="B18" s="53">
        <v>49</v>
      </c>
      <c r="C18" s="29">
        <v>0</v>
      </c>
      <c r="D18" s="30">
        <v>1</v>
      </c>
      <c r="E18" s="30">
        <v>6</v>
      </c>
      <c r="F18" s="30">
        <v>4</v>
      </c>
      <c r="G18" s="30">
        <v>1</v>
      </c>
      <c r="H18" s="30">
        <v>0</v>
      </c>
      <c r="I18" s="54">
        <v>0</v>
      </c>
      <c r="J18" s="26">
        <v>12</v>
      </c>
      <c r="K18" s="30">
        <v>10</v>
      </c>
      <c r="L18" s="54">
        <v>0</v>
      </c>
      <c r="M18" s="29">
        <v>1888</v>
      </c>
      <c r="N18" s="30">
        <v>1828</v>
      </c>
      <c r="O18" s="31">
        <v>838</v>
      </c>
      <c r="P18" s="32">
        <f t="shared" si="1"/>
        <v>0</v>
      </c>
      <c r="Q18" s="33">
        <f t="shared" si="2"/>
        <v>0.16666666666666666</v>
      </c>
      <c r="R18" s="33">
        <f t="shared" si="3"/>
        <v>1.2</v>
      </c>
      <c r="S18" s="33">
        <f t="shared" si="4"/>
        <v>0.36363636363636365</v>
      </c>
      <c r="T18" s="33">
        <f t="shared" si="5"/>
        <v>0.25</v>
      </c>
      <c r="U18" s="33">
        <f t="shared" si="5"/>
        <v>0</v>
      </c>
      <c r="V18" s="34">
        <f t="shared" si="5"/>
        <v>0</v>
      </c>
      <c r="W18" s="35">
        <f t="shared" si="6"/>
        <v>0.32432432432432434</v>
      </c>
      <c r="X18" s="55">
        <f t="shared" si="7"/>
        <v>0.2702702702702703</v>
      </c>
      <c r="Y18" s="56">
        <f t="shared" si="8"/>
        <v>0</v>
      </c>
      <c r="Z18" s="36"/>
      <c r="AA18" s="37"/>
      <c r="AB18" s="38"/>
    </row>
    <row r="19" spans="1:28" s="60" customFormat="1" ht="13.5" customHeight="1">
      <c r="A19" s="351"/>
      <c r="B19" s="53">
        <v>50</v>
      </c>
      <c r="C19" s="29">
        <v>0</v>
      </c>
      <c r="D19" s="30">
        <v>3</v>
      </c>
      <c r="E19" s="30">
        <v>4</v>
      </c>
      <c r="F19" s="30">
        <v>5</v>
      </c>
      <c r="G19" s="30">
        <v>0</v>
      </c>
      <c r="H19" s="30">
        <v>0</v>
      </c>
      <c r="I19" s="54">
        <v>0</v>
      </c>
      <c r="J19" s="26">
        <v>12</v>
      </c>
      <c r="K19" s="30">
        <v>17</v>
      </c>
      <c r="L19" s="54">
        <v>2</v>
      </c>
      <c r="M19" s="29">
        <v>2546</v>
      </c>
      <c r="N19" s="30">
        <v>2041</v>
      </c>
      <c r="O19" s="31">
        <v>894</v>
      </c>
      <c r="P19" s="32">
        <f t="shared" si="1"/>
        <v>0</v>
      </c>
      <c r="Q19" s="33">
        <f t="shared" si="2"/>
        <v>0.5</v>
      </c>
      <c r="R19" s="33">
        <f t="shared" si="3"/>
        <v>0.8</v>
      </c>
      <c r="S19" s="33">
        <f t="shared" si="4"/>
        <v>0.45454545454545453</v>
      </c>
      <c r="T19" s="33">
        <f t="shared" si="5"/>
        <v>0</v>
      </c>
      <c r="U19" s="33">
        <f t="shared" si="5"/>
        <v>0</v>
      </c>
      <c r="V19" s="34">
        <f t="shared" si="5"/>
        <v>0</v>
      </c>
      <c r="W19" s="35">
        <f t="shared" si="6"/>
        <v>0.32432432432432434</v>
      </c>
      <c r="X19" s="55">
        <f t="shared" si="7"/>
        <v>0.4594594594594595</v>
      </c>
      <c r="Y19" s="56">
        <f t="shared" si="8"/>
        <v>0.05405405405405406</v>
      </c>
      <c r="Z19" s="36"/>
      <c r="AA19" s="37"/>
      <c r="AB19" s="38"/>
    </row>
    <row r="20" spans="1:28" s="60" customFormat="1" ht="13.5" customHeight="1">
      <c r="A20" s="351"/>
      <c r="B20" s="53">
        <v>51</v>
      </c>
      <c r="C20" s="29">
        <v>0</v>
      </c>
      <c r="D20" s="30">
        <v>3</v>
      </c>
      <c r="E20" s="30">
        <v>4</v>
      </c>
      <c r="F20" s="30">
        <v>6</v>
      </c>
      <c r="G20" s="30">
        <v>0</v>
      </c>
      <c r="H20" s="30">
        <v>0</v>
      </c>
      <c r="I20" s="54">
        <v>0</v>
      </c>
      <c r="J20" s="26">
        <v>13</v>
      </c>
      <c r="K20" s="30">
        <v>15</v>
      </c>
      <c r="L20" s="54">
        <v>11</v>
      </c>
      <c r="M20" s="29">
        <v>3344</v>
      </c>
      <c r="N20" s="30">
        <v>1879</v>
      </c>
      <c r="O20" s="31">
        <v>951</v>
      </c>
      <c r="P20" s="32">
        <f t="shared" si="1"/>
        <v>0</v>
      </c>
      <c r="Q20" s="33">
        <f t="shared" si="2"/>
        <v>0.5</v>
      </c>
      <c r="R20" s="33">
        <f t="shared" si="3"/>
        <v>0.8</v>
      </c>
      <c r="S20" s="33">
        <f t="shared" si="4"/>
        <v>0.5454545454545454</v>
      </c>
      <c r="T20" s="33">
        <f t="shared" si="5"/>
        <v>0</v>
      </c>
      <c r="U20" s="33">
        <f t="shared" si="5"/>
        <v>0</v>
      </c>
      <c r="V20" s="34">
        <f t="shared" si="5"/>
        <v>0</v>
      </c>
      <c r="W20" s="35">
        <f t="shared" si="6"/>
        <v>0.35135135135135137</v>
      </c>
      <c r="X20" s="55">
        <f t="shared" si="7"/>
        <v>0.40540540540540543</v>
      </c>
      <c r="Y20" s="56">
        <f t="shared" si="8"/>
        <v>0.2972972972972973</v>
      </c>
      <c r="Z20" s="36"/>
      <c r="AA20" s="37"/>
      <c r="AB20" s="38"/>
    </row>
    <row r="21" spans="1:28" s="60" customFormat="1" ht="13.5" customHeight="1">
      <c r="A21" s="351"/>
      <c r="B21" s="53">
        <v>52</v>
      </c>
      <c r="C21" s="29">
        <v>0</v>
      </c>
      <c r="D21" s="30">
        <v>4</v>
      </c>
      <c r="E21" s="30">
        <v>10</v>
      </c>
      <c r="F21" s="30">
        <v>12</v>
      </c>
      <c r="G21" s="30">
        <v>2</v>
      </c>
      <c r="H21" s="30">
        <v>0</v>
      </c>
      <c r="I21" s="54">
        <v>0</v>
      </c>
      <c r="J21" s="26">
        <v>28</v>
      </c>
      <c r="K21" s="30">
        <v>24</v>
      </c>
      <c r="L21" s="54">
        <v>10</v>
      </c>
      <c r="M21" s="29">
        <v>4015</v>
      </c>
      <c r="N21" s="30">
        <v>1535</v>
      </c>
      <c r="O21" s="31">
        <v>912</v>
      </c>
      <c r="P21" s="32">
        <f t="shared" si="1"/>
        <v>0</v>
      </c>
      <c r="Q21" s="33">
        <f t="shared" si="2"/>
        <v>0.6666666666666666</v>
      </c>
      <c r="R21" s="33">
        <f t="shared" si="3"/>
        <v>2</v>
      </c>
      <c r="S21" s="33">
        <f t="shared" si="4"/>
        <v>1.0909090909090908</v>
      </c>
      <c r="T21" s="33">
        <f t="shared" si="5"/>
        <v>0.5</v>
      </c>
      <c r="U21" s="33">
        <f t="shared" si="5"/>
        <v>0</v>
      </c>
      <c r="V21" s="34">
        <f t="shared" si="5"/>
        <v>0</v>
      </c>
      <c r="W21" s="35">
        <f t="shared" si="6"/>
        <v>0.7567567567567568</v>
      </c>
      <c r="X21" s="55">
        <f t="shared" si="7"/>
        <v>0.6486486486486487</v>
      </c>
      <c r="Y21" s="56">
        <f t="shared" si="8"/>
        <v>0.2702702702702703</v>
      </c>
      <c r="Z21" s="36"/>
      <c r="AA21" s="37"/>
      <c r="AB21" s="38"/>
    </row>
    <row r="22" spans="1:28" s="60" customFormat="1" ht="13.5" customHeight="1">
      <c r="A22" s="352"/>
      <c r="B22" s="61">
        <v>53</v>
      </c>
      <c r="C22" s="258"/>
      <c r="D22" s="259"/>
      <c r="E22" s="259"/>
      <c r="F22" s="259"/>
      <c r="G22" s="259"/>
      <c r="H22" s="259"/>
      <c r="I22" s="224"/>
      <c r="J22" s="260">
        <f aca="true" t="shared" si="9" ref="J22:J40">SUM(C22:I22)</f>
        <v>0</v>
      </c>
      <c r="K22" s="227">
        <v>0</v>
      </c>
      <c r="L22" s="295">
        <v>8</v>
      </c>
      <c r="M22" s="258"/>
      <c r="N22" s="259"/>
      <c r="O22" s="45">
        <v>554</v>
      </c>
      <c r="P22" s="228">
        <f t="shared" si="1"/>
        <v>0</v>
      </c>
      <c r="Q22" s="225">
        <f t="shared" si="2"/>
        <v>0</v>
      </c>
      <c r="R22" s="225">
        <f t="shared" si="3"/>
        <v>0</v>
      </c>
      <c r="S22" s="225">
        <f t="shared" si="4"/>
        <v>0</v>
      </c>
      <c r="T22" s="225">
        <f t="shared" si="5"/>
        <v>0</v>
      </c>
      <c r="U22" s="225">
        <f t="shared" si="5"/>
        <v>0</v>
      </c>
      <c r="V22" s="226">
        <f t="shared" si="5"/>
        <v>0</v>
      </c>
      <c r="W22" s="261">
        <f t="shared" si="6"/>
        <v>0</v>
      </c>
      <c r="X22" s="294">
        <f t="shared" si="7"/>
        <v>0</v>
      </c>
      <c r="Y22" s="269">
        <f t="shared" si="8"/>
        <v>0.21621621621621623</v>
      </c>
      <c r="Z22" s="251"/>
      <c r="AA22" s="257"/>
      <c r="AB22" s="296"/>
    </row>
    <row r="23" spans="1:28" s="77" customFormat="1" ht="13.5" customHeight="1">
      <c r="A23" s="348">
        <v>1</v>
      </c>
      <c r="B23" s="11" t="s">
        <v>0</v>
      </c>
      <c r="C23" s="74">
        <v>0</v>
      </c>
      <c r="D23" s="75">
        <v>2</v>
      </c>
      <c r="E23" s="75">
        <v>14</v>
      </c>
      <c r="F23" s="75">
        <v>5</v>
      </c>
      <c r="G23" s="75">
        <v>0</v>
      </c>
      <c r="H23" s="75">
        <v>0</v>
      </c>
      <c r="I23" s="76">
        <v>0</v>
      </c>
      <c r="J23" s="12">
        <f t="shared" si="9"/>
        <v>21</v>
      </c>
      <c r="K23" s="75">
        <v>22</v>
      </c>
      <c r="L23" s="76">
        <v>9</v>
      </c>
      <c r="M23" s="15">
        <v>2381</v>
      </c>
      <c r="N23" s="16">
        <v>1178</v>
      </c>
      <c r="O23" s="17">
        <v>600</v>
      </c>
      <c r="P23" s="18">
        <f t="shared" si="1"/>
        <v>0</v>
      </c>
      <c r="Q23" s="19">
        <f t="shared" si="2"/>
        <v>0.3333333333333333</v>
      </c>
      <c r="R23" s="19">
        <f t="shared" si="3"/>
        <v>2.8</v>
      </c>
      <c r="S23" s="19">
        <f t="shared" si="4"/>
        <v>0.45454545454545453</v>
      </c>
      <c r="T23" s="19">
        <f t="shared" si="5"/>
        <v>0</v>
      </c>
      <c r="U23" s="19">
        <f t="shared" si="5"/>
        <v>0</v>
      </c>
      <c r="V23" s="20">
        <f t="shared" si="5"/>
        <v>0</v>
      </c>
      <c r="W23" s="21">
        <f t="shared" si="6"/>
        <v>0.5675675675675675</v>
      </c>
      <c r="X23" s="19">
        <f t="shared" si="7"/>
        <v>0.5945945945945946</v>
      </c>
      <c r="Y23" s="20">
        <f t="shared" si="8"/>
        <v>0.24324324324324326</v>
      </c>
      <c r="Z23" s="22"/>
      <c r="AA23" s="37"/>
      <c r="AB23" s="38"/>
    </row>
    <row r="24" spans="1:28" s="77" customFormat="1" ht="13.5" customHeight="1">
      <c r="A24" s="341"/>
      <c r="B24" s="25" t="s">
        <v>1</v>
      </c>
      <c r="C24" s="78">
        <v>0</v>
      </c>
      <c r="D24" s="79">
        <v>4</v>
      </c>
      <c r="E24" s="79">
        <v>27</v>
      </c>
      <c r="F24" s="79">
        <v>8</v>
      </c>
      <c r="G24" s="79">
        <v>0</v>
      </c>
      <c r="H24" s="79">
        <v>0</v>
      </c>
      <c r="I24" s="80">
        <v>8</v>
      </c>
      <c r="J24" s="26">
        <f t="shared" si="9"/>
        <v>47</v>
      </c>
      <c r="K24" s="79">
        <v>16</v>
      </c>
      <c r="L24" s="80">
        <v>7</v>
      </c>
      <c r="M24" s="29">
        <v>2688</v>
      </c>
      <c r="N24" s="30">
        <v>1017</v>
      </c>
      <c r="O24" s="31">
        <v>427</v>
      </c>
      <c r="P24" s="32">
        <f t="shared" si="1"/>
        <v>0</v>
      </c>
      <c r="Q24" s="33">
        <f t="shared" si="2"/>
        <v>0.6666666666666666</v>
      </c>
      <c r="R24" s="33">
        <f t="shared" si="3"/>
        <v>5.4</v>
      </c>
      <c r="S24" s="33">
        <f t="shared" si="4"/>
        <v>0.7272727272727273</v>
      </c>
      <c r="T24" s="33">
        <f t="shared" si="5"/>
        <v>0</v>
      </c>
      <c r="U24" s="33">
        <f t="shared" si="5"/>
        <v>0</v>
      </c>
      <c r="V24" s="34">
        <f t="shared" si="5"/>
        <v>2</v>
      </c>
      <c r="W24" s="35">
        <f t="shared" si="6"/>
        <v>1.2702702702702702</v>
      </c>
      <c r="X24" s="33">
        <f t="shared" si="7"/>
        <v>0.43243243243243246</v>
      </c>
      <c r="Y24" s="34">
        <f t="shared" si="8"/>
        <v>0.1891891891891892</v>
      </c>
      <c r="Z24" s="36"/>
      <c r="AA24" s="37"/>
      <c r="AB24" s="38"/>
    </row>
    <row r="25" spans="1:28" s="77" customFormat="1" ht="13.5" customHeight="1">
      <c r="A25" s="341"/>
      <c r="B25" s="25" t="s">
        <v>2</v>
      </c>
      <c r="C25" s="78">
        <v>0</v>
      </c>
      <c r="D25" s="79">
        <v>11</v>
      </c>
      <c r="E25" s="79">
        <v>42</v>
      </c>
      <c r="F25" s="79">
        <v>11</v>
      </c>
      <c r="G25" s="79">
        <v>1</v>
      </c>
      <c r="H25" s="79">
        <v>0</v>
      </c>
      <c r="I25" s="80">
        <v>11</v>
      </c>
      <c r="J25" s="26">
        <f t="shared" si="9"/>
        <v>76</v>
      </c>
      <c r="K25" s="79">
        <v>18</v>
      </c>
      <c r="L25" s="80">
        <v>3</v>
      </c>
      <c r="M25" s="29">
        <v>2826</v>
      </c>
      <c r="N25" s="30">
        <v>762</v>
      </c>
      <c r="O25" s="31">
        <v>364</v>
      </c>
      <c r="P25" s="32">
        <f t="shared" si="1"/>
        <v>0</v>
      </c>
      <c r="Q25" s="33">
        <f t="shared" si="2"/>
        <v>1.8333333333333333</v>
      </c>
      <c r="R25" s="33">
        <f t="shared" si="3"/>
        <v>8.4</v>
      </c>
      <c r="S25" s="33">
        <f t="shared" si="4"/>
        <v>1</v>
      </c>
      <c r="T25" s="33">
        <f t="shared" si="5"/>
        <v>0.25</v>
      </c>
      <c r="U25" s="33">
        <f t="shared" si="5"/>
        <v>0</v>
      </c>
      <c r="V25" s="34">
        <f t="shared" si="5"/>
        <v>2.75</v>
      </c>
      <c r="W25" s="35">
        <f t="shared" si="6"/>
        <v>2.054054054054054</v>
      </c>
      <c r="X25" s="33">
        <f t="shared" si="7"/>
        <v>0.4864864864864865</v>
      </c>
      <c r="Y25" s="34">
        <f t="shared" si="8"/>
        <v>0.08108108108108109</v>
      </c>
      <c r="Z25" s="36"/>
      <c r="AA25" s="37"/>
      <c r="AB25" s="38"/>
    </row>
    <row r="26" spans="1:28" s="77" customFormat="1" ht="13.5" customHeight="1">
      <c r="A26" s="349"/>
      <c r="B26" s="39" t="s">
        <v>3</v>
      </c>
      <c r="C26" s="81">
        <v>1</v>
      </c>
      <c r="D26" s="82">
        <v>11</v>
      </c>
      <c r="E26" s="82">
        <v>50</v>
      </c>
      <c r="F26" s="82">
        <v>16</v>
      </c>
      <c r="G26" s="82">
        <v>0</v>
      </c>
      <c r="H26" s="82">
        <v>0</v>
      </c>
      <c r="I26" s="83">
        <v>9</v>
      </c>
      <c r="J26" s="40">
        <f t="shared" si="9"/>
        <v>87</v>
      </c>
      <c r="K26" s="82">
        <v>14</v>
      </c>
      <c r="L26" s="83">
        <v>8</v>
      </c>
      <c r="M26" s="43">
        <v>3267</v>
      </c>
      <c r="N26" s="44">
        <v>676</v>
      </c>
      <c r="O26" s="45">
        <v>304</v>
      </c>
      <c r="P26" s="46">
        <f t="shared" si="1"/>
        <v>0.3333333333333333</v>
      </c>
      <c r="Q26" s="47">
        <f t="shared" si="2"/>
        <v>1.8333333333333333</v>
      </c>
      <c r="R26" s="47">
        <f t="shared" si="3"/>
        <v>10</v>
      </c>
      <c r="S26" s="47">
        <f t="shared" si="4"/>
        <v>1.4545454545454546</v>
      </c>
      <c r="T26" s="47">
        <f t="shared" si="5"/>
        <v>0</v>
      </c>
      <c r="U26" s="47">
        <f t="shared" si="5"/>
        <v>0</v>
      </c>
      <c r="V26" s="48">
        <f t="shared" si="5"/>
        <v>2.25</v>
      </c>
      <c r="W26" s="49">
        <f t="shared" si="6"/>
        <v>2.3513513513513513</v>
      </c>
      <c r="X26" s="47">
        <f t="shared" si="7"/>
        <v>0.3783783783783784</v>
      </c>
      <c r="Y26" s="48">
        <f t="shared" si="8"/>
        <v>0.21621621621621623</v>
      </c>
      <c r="Z26" s="50"/>
      <c r="AA26" s="51"/>
      <c r="AB26" s="52"/>
    </row>
    <row r="27" spans="1:28" s="77" customFormat="1" ht="13.5" customHeight="1">
      <c r="A27" s="340">
        <v>2</v>
      </c>
      <c r="B27" s="25" t="s">
        <v>4</v>
      </c>
      <c r="C27" s="78">
        <v>4</v>
      </c>
      <c r="D27" s="79">
        <v>13</v>
      </c>
      <c r="E27" s="79">
        <v>30</v>
      </c>
      <c r="F27" s="79">
        <v>15</v>
      </c>
      <c r="G27" s="79">
        <v>1</v>
      </c>
      <c r="H27" s="79">
        <v>0</v>
      </c>
      <c r="I27" s="80">
        <v>13</v>
      </c>
      <c r="J27" s="26">
        <f t="shared" si="9"/>
        <v>76</v>
      </c>
      <c r="K27" s="79">
        <v>8</v>
      </c>
      <c r="L27" s="80">
        <v>2</v>
      </c>
      <c r="M27" s="29">
        <v>3141</v>
      </c>
      <c r="N27" s="30">
        <v>564</v>
      </c>
      <c r="O27" s="31">
        <v>256</v>
      </c>
      <c r="P27" s="32">
        <f t="shared" si="1"/>
        <v>1.3333333333333333</v>
      </c>
      <c r="Q27" s="33">
        <f t="shared" si="2"/>
        <v>2.1666666666666665</v>
      </c>
      <c r="R27" s="33">
        <f t="shared" si="3"/>
        <v>6</v>
      </c>
      <c r="S27" s="33">
        <f t="shared" si="4"/>
        <v>1.3636363636363635</v>
      </c>
      <c r="T27" s="33">
        <f t="shared" si="5"/>
        <v>0.25</v>
      </c>
      <c r="U27" s="33">
        <f t="shared" si="5"/>
        <v>0</v>
      </c>
      <c r="V27" s="34">
        <f t="shared" si="5"/>
        <v>3.25</v>
      </c>
      <c r="W27" s="35">
        <f t="shared" si="6"/>
        <v>2.054054054054054</v>
      </c>
      <c r="X27" s="33">
        <f t="shared" si="7"/>
        <v>0.21621621621621623</v>
      </c>
      <c r="Y27" s="34">
        <f t="shared" si="8"/>
        <v>0.05405405405405406</v>
      </c>
      <c r="Z27" s="36"/>
      <c r="AA27" s="37"/>
      <c r="AB27" s="38"/>
    </row>
    <row r="28" spans="1:28" s="77" customFormat="1" ht="13.5" customHeight="1">
      <c r="A28" s="341"/>
      <c r="B28" s="25" t="s">
        <v>5</v>
      </c>
      <c r="C28" s="78">
        <v>0</v>
      </c>
      <c r="D28" s="79">
        <v>11</v>
      </c>
      <c r="E28" s="79">
        <v>18</v>
      </c>
      <c r="F28" s="79">
        <v>19</v>
      </c>
      <c r="G28" s="79">
        <v>0</v>
      </c>
      <c r="H28" s="79">
        <v>0</v>
      </c>
      <c r="I28" s="80">
        <v>2</v>
      </c>
      <c r="J28" s="26">
        <f t="shared" si="9"/>
        <v>50</v>
      </c>
      <c r="K28" s="79">
        <v>8</v>
      </c>
      <c r="L28" s="80">
        <v>3</v>
      </c>
      <c r="M28" s="29">
        <v>2401</v>
      </c>
      <c r="N28" s="30">
        <v>405</v>
      </c>
      <c r="O28" s="31">
        <v>146</v>
      </c>
      <c r="P28" s="32">
        <f t="shared" si="1"/>
        <v>0</v>
      </c>
      <c r="Q28" s="33">
        <f t="shared" si="2"/>
        <v>1.8333333333333333</v>
      </c>
      <c r="R28" s="33">
        <f t="shared" si="3"/>
        <v>3.6</v>
      </c>
      <c r="S28" s="33">
        <f t="shared" si="4"/>
        <v>1.7272727272727273</v>
      </c>
      <c r="T28" s="33">
        <f t="shared" si="5"/>
        <v>0</v>
      </c>
      <c r="U28" s="33">
        <f t="shared" si="5"/>
        <v>0</v>
      </c>
      <c r="V28" s="34">
        <f t="shared" si="5"/>
        <v>0.5</v>
      </c>
      <c r="W28" s="35">
        <f t="shared" si="6"/>
        <v>1.3513513513513513</v>
      </c>
      <c r="X28" s="33">
        <f t="shared" si="7"/>
        <v>0.21621621621621623</v>
      </c>
      <c r="Y28" s="34">
        <f t="shared" si="8"/>
        <v>0.08108108108108109</v>
      </c>
      <c r="Z28" s="36"/>
      <c r="AA28" s="37"/>
      <c r="AB28" s="38"/>
    </row>
    <row r="29" spans="1:28" s="77" customFormat="1" ht="13.5" customHeight="1">
      <c r="A29" s="341"/>
      <c r="B29" s="25" t="s">
        <v>6</v>
      </c>
      <c r="C29" s="78">
        <v>1</v>
      </c>
      <c r="D29" s="79">
        <v>5</v>
      </c>
      <c r="E29" s="79">
        <v>7</v>
      </c>
      <c r="F29" s="79">
        <v>13</v>
      </c>
      <c r="G29" s="79">
        <v>1</v>
      </c>
      <c r="H29" s="79">
        <v>0</v>
      </c>
      <c r="I29" s="80">
        <v>2</v>
      </c>
      <c r="J29" s="26">
        <f t="shared" si="9"/>
        <v>29</v>
      </c>
      <c r="K29" s="79">
        <v>10</v>
      </c>
      <c r="L29" s="80">
        <v>2</v>
      </c>
      <c r="M29" s="29">
        <v>1523</v>
      </c>
      <c r="N29" s="30">
        <v>428</v>
      </c>
      <c r="O29" s="31">
        <v>136</v>
      </c>
      <c r="P29" s="32">
        <f t="shared" si="1"/>
        <v>0.3333333333333333</v>
      </c>
      <c r="Q29" s="33">
        <f t="shared" si="2"/>
        <v>0.8333333333333334</v>
      </c>
      <c r="R29" s="33">
        <f t="shared" si="3"/>
        <v>1.4</v>
      </c>
      <c r="S29" s="33">
        <f t="shared" si="4"/>
        <v>1.1818181818181819</v>
      </c>
      <c r="T29" s="33">
        <f t="shared" si="5"/>
        <v>0.25</v>
      </c>
      <c r="U29" s="33">
        <f t="shared" si="5"/>
        <v>0</v>
      </c>
      <c r="V29" s="34">
        <f t="shared" si="5"/>
        <v>0.5</v>
      </c>
      <c r="W29" s="35">
        <f t="shared" si="6"/>
        <v>0.7837837837837838</v>
      </c>
      <c r="X29" s="33">
        <f t="shared" si="7"/>
        <v>0.2702702702702703</v>
      </c>
      <c r="Y29" s="34">
        <f t="shared" si="8"/>
        <v>0.05405405405405406</v>
      </c>
      <c r="Z29" s="36"/>
      <c r="AA29" s="37"/>
      <c r="AB29" s="38"/>
    </row>
    <row r="30" spans="1:28" s="77" customFormat="1" ht="13.5" customHeight="1">
      <c r="A30" s="349"/>
      <c r="B30" s="25" t="s">
        <v>7</v>
      </c>
      <c r="C30" s="78">
        <v>0</v>
      </c>
      <c r="D30" s="79">
        <v>5</v>
      </c>
      <c r="E30" s="79">
        <v>6</v>
      </c>
      <c r="F30" s="79">
        <v>10</v>
      </c>
      <c r="G30" s="79">
        <v>0</v>
      </c>
      <c r="H30" s="79">
        <v>0</v>
      </c>
      <c r="I30" s="80">
        <v>4</v>
      </c>
      <c r="J30" s="26">
        <f t="shared" si="9"/>
        <v>25</v>
      </c>
      <c r="K30" s="79">
        <v>3</v>
      </c>
      <c r="L30" s="80">
        <v>4</v>
      </c>
      <c r="M30" s="29">
        <v>1214</v>
      </c>
      <c r="N30" s="30">
        <v>379</v>
      </c>
      <c r="O30" s="31">
        <v>99</v>
      </c>
      <c r="P30" s="32">
        <f t="shared" si="1"/>
        <v>0</v>
      </c>
      <c r="Q30" s="33">
        <f t="shared" si="2"/>
        <v>0.8333333333333334</v>
      </c>
      <c r="R30" s="33">
        <f t="shared" si="3"/>
        <v>1.2</v>
      </c>
      <c r="S30" s="33">
        <f t="shared" si="4"/>
        <v>0.9090909090909091</v>
      </c>
      <c r="T30" s="33">
        <f t="shared" si="5"/>
        <v>0</v>
      </c>
      <c r="U30" s="33">
        <f t="shared" si="5"/>
        <v>0</v>
      </c>
      <c r="V30" s="34">
        <f t="shared" si="5"/>
        <v>1</v>
      </c>
      <c r="W30" s="35">
        <f t="shared" si="6"/>
        <v>0.6756756756756757</v>
      </c>
      <c r="X30" s="33">
        <f t="shared" si="7"/>
        <v>0.08108108108108109</v>
      </c>
      <c r="Y30" s="34">
        <f t="shared" si="8"/>
        <v>0.10810810810810811</v>
      </c>
      <c r="Z30" s="36"/>
      <c r="AA30" s="37"/>
      <c r="AB30" s="38"/>
    </row>
    <row r="31" spans="1:28" s="77" customFormat="1" ht="13.5" customHeight="1">
      <c r="A31" s="340">
        <v>3</v>
      </c>
      <c r="B31" s="84" t="s">
        <v>8</v>
      </c>
      <c r="C31" s="85">
        <v>1</v>
      </c>
      <c r="D31" s="86">
        <v>2</v>
      </c>
      <c r="E31" s="86">
        <v>4</v>
      </c>
      <c r="F31" s="86">
        <v>14</v>
      </c>
      <c r="G31" s="86">
        <v>0</v>
      </c>
      <c r="H31" s="86">
        <v>0</v>
      </c>
      <c r="I31" s="87">
        <v>5</v>
      </c>
      <c r="J31" s="218">
        <f t="shared" si="9"/>
        <v>26</v>
      </c>
      <c r="K31" s="86">
        <v>5</v>
      </c>
      <c r="L31" s="87">
        <v>3</v>
      </c>
      <c r="M31" s="66">
        <v>962</v>
      </c>
      <c r="N31" s="67">
        <v>357</v>
      </c>
      <c r="O31" s="69">
        <v>95</v>
      </c>
      <c r="P31" s="88">
        <f t="shared" si="1"/>
        <v>0.3333333333333333</v>
      </c>
      <c r="Q31" s="89">
        <f t="shared" si="2"/>
        <v>0.3333333333333333</v>
      </c>
      <c r="R31" s="89">
        <f t="shared" si="3"/>
        <v>0.8</v>
      </c>
      <c r="S31" s="89">
        <f t="shared" si="4"/>
        <v>1.2727272727272727</v>
      </c>
      <c r="T31" s="89">
        <f t="shared" si="5"/>
        <v>0</v>
      </c>
      <c r="U31" s="89">
        <f t="shared" si="5"/>
        <v>0</v>
      </c>
      <c r="V31" s="90">
        <f t="shared" si="5"/>
        <v>1.25</v>
      </c>
      <c r="W31" s="91">
        <f t="shared" si="6"/>
        <v>0.7027027027027027</v>
      </c>
      <c r="X31" s="89">
        <f t="shared" si="7"/>
        <v>0.13513513513513514</v>
      </c>
      <c r="Y31" s="90">
        <f t="shared" si="8"/>
        <v>0.08108108108108109</v>
      </c>
      <c r="Z31" s="73"/>
      <c r="AA31" s="58"/>
      <c r="AB31" s="59"/>
    </row>
    <row r="32" spans="1:28" s="77" customFormat="1" ht="13.5" customHeight="1">
      <c r="A32" s="341"/>
      <c r="B32" s="25" t="s">
        <v>9</v>
      </c>
      <c r="C32" s="78">
        <v>1</v>
      </c>
      <c r="D32" s="79">
        <v>4</v>
      </c>
      <c r="E32" s="79">
        <v>1</v>
      </c>
      <c r="F32" s="79">
        <v>12</v>
      </c>
      <c r="G32" s="79">
        <v>1</v>
      </c>
      <c r="H32" s="79">
        <v>0</v>
      </c>
      <c r="I32" s="80">
        <v>2</v>
      </c>
      <c r="J32" s="26">
        <f t="shared" si="9"/>
        <v>21</v>
      </c>
      <c r="K32" s="79">
        <v>9</v>
      </c>
      <c r="L32" s="80">
        <v>0</v>
      </c>
      <c r="M32" s="29">
        <v>694</v>
      </c>
      <c r="N32" s="30">
        <v>314</v>
      </c>
      <c r="O32" s="31">
        <v>72</v>
      </c>
      <c r="P32" s="32">
        <f t="shared" si="1"/>
        <v>0.3333333333333333</v>
      </c>
      <c r="Q32" s="33">
        <f t="shared" si="2"/>
        <v>0.6666666666666666</v>
      </c>
      <c r="R32" s="33">
        <f t="shared" si="3"/>
        <v>0.2</v>
      </c>
      <c r="S32" s="33">
        <f t="shared" si="4"/>
        <v>1.0909090909090908</v>
      </c>
      <c r="T32" s="33">
        <f t="shared" si="5"/>
        <v>0.25</v>
      </c>
      <c r="U32" s="33">
        <f t="shared" si="5"/>
        <v>0</v>
      </c>
      <c r="V32" s="34">
        <f t="shared" si="5"/>
        <v>0.5</v>
      </c>
      <c r="W32" s="35">
        <f t="shared" si="6"/>
        <v>0.5675675675675675</v>
      </c>
      <c r="X32" s="33">
        <f t="shared" si="7"/>
        <v>0.24324324324324326</v>
      </c>
      <c r="Y32" s="34">
        <f t="shared" si="8"/>
        <v>0</v>
      </c>
      <c r="Z32" s="36"/>
      <c r="AA32" s="37"/>
      <c r="AB32" s="38"/>
    </row>
    <row r="33" spans="1:28" s="77" customFormat="1" ht="13.5" customHeight="1">
      <c r="A33" s="341"/>
      <c r="B33" s="25" t="s">
        <v>10</v>
      </c>
      <c r="C33" s="78">
        <v>1</v>
      </c>
      <c r="D33" s="79">
        <v>0</v>
      </c>
      <c r="E33" s="79">
        <v>0</v>
      </c>
      <c r="F33" s="79">
        <v>10</v>
      </c>
      <c r="G33" s="79">
        <v>0</v>
      </c>
      <c r="H33" s="79">
        <v>0</v>
      </c>
      <c r="I33" s="80">
        <v>5</v>
      </c>
      <c r="J33" s="26">
        <f t="shared" si="9"/>
        <v>16</v>
      </c>
      <c r="K33" s="79">
        <v>12</v>
      </c>
      <c r="L33" s="80">
        <v>1</v>
      </c>
      <c r="M33" s="29">
        <v>565</v>
      </c>
      <c r="N33" s="30">
        <v>321</v>
      </c>
      <c r="O33" s="31">
        <v>68</v>
      </c>
      <c r="P33" s="32">
        <f t="shared" si="1"/>
        <v>0.3333333333333333</v>
      </c>
      <c r="Q33" s="33">
        <f t="shared" si="2"/>
        <v>0</v>
      </c>
      <c r="R33" s="33">
        <f t="shared" si="3"/>
        <v>0</v>
      </c>
      <c r="S33" s="33">
        <f t="shared" si="4"/>
        <v>0.9090909090909091</v>
      </c>
      <c r="T33" s="33">
        <f t="shared" si="5"/>
        <v>0</v>
      </c>
      <c r="U33" s="33">
        <f t="shared" si="5"/>
        <v>0</v>
      </c>
      <c r="V33" s="34">
        <f t="shared" si="5"/>
        <v>1.25</v>
      </c>
      <c r="W33" s="35">
        <f t="shared" si="6"/>
        <v>0.43243243243243246</v>
      </c>
      <c r="X33" s="33">
        <f t="shared" si="7"/>
        <v>0.32432432432432434</v>
      </c>
      <c r="Y33" s="34">
        <f t="shared" si="8"/>
        <v>0.02702702702702703</v>
      </c>
      <c r="Z33" s="36"/>
      <c r="AA33" s="37"/>
      <c r="AB33" s="38"/>
    </row>
    <row r="34" spans="1:28" s="77" customFormat="1" ht="13.5" customHeight="1">
      <c r="A34" s="341"/>
      <c r="B34" s="25" t="s">
        <v>11</v>
      </c>
      <c r="C34" s="78">
        <v>0</v>
      </c>
      <c r="D34" s="79">
        <v>0</v>
      </c>
      <c r="E34" s="79">
        <v>0</v>
      </c>
      <c r="F34" s="79">
        <v>7</v>
      </c>
      <c r="G34" s="79">
        <v>0</v>
      </c>
      <c r="H34" s="79">
        <v>0</v>
      </c>
      <c r="I34" s="80">
        <v>0</v>
      </c>
      <c r="J34" s="26">
        <f t="shared" si="9"/>
        <v>7</v>
      </c>
      <c r="K34" s="79">
        <v>6</v>
      </c>
      <c r="L34" s="80">
        <v>1</v>
      </c>
      <c r="M34" s="29">
        <v>357</v>
      </c>
      <c r="N34" s="30">
        <v>247</v>
      </c>
      <c r="O34" s="31">
        <v>69</v>
      </c>
      <c r="P34" s="32">
        <f t="shared" si="1"/>
        <v>0</v>
      </c>
      <c r="Q34" s="33">
        <f t="shared" si="2"/>
        <v>0</v>
      </c>
      <c r="R34" s="33">
        <f t="shared" si="3"/>
        <v>0</v>
      </c>
      <c r="S34" s="33">
        <f t="shared" si="4"/>
        <v>0.6363636363636364</v>
      </c>
      <c r="T34" s="33">
        <f t="shared" si="5"/>
        <v>0</v>
      </c>
      <c r="U34" s="33">
        <f t="shared" si="5"/>
        <v>0</v>
      </c>
      <c r="V34" s="34">
        <f t="shared" si="5"/>
        <v>0</v>
      </c>
      <c r="W34" s="35">
        <f t="shared" si="6"/>
        <v>0.1891891891891892</v>
      </c>
      <c r="X34" s="33">
        <f t="shared" si="7"/>
        <v>0.16216216216216217</v>
      </c>
      <c r="Y34" s="34">
        <f t="shared" si="8"/>
        <v>0.02702702702702703</v>
      </c>
      <c r="Z34" s="36"/>
      <c r="AA34" s="37"/>
      <c r="AB34" s="38"/>
    </row>
    <row r="35" spans="1:28" s="77" customFormat="1" ht="13.5" customHeight="1">
      <c r="A35" s="349"/>
      <c r="B35" s="39" t="s">
        <v>12</v>
      </c>
      <c r="C35" s="81">
        <v>0</v>
      </c>
      <c r="D35" s="82">
        <v>0</v>
      </c>
      <c r="E35" s="82">
        <v>0</v>
      </c>
      <c r="F35" s="82">
        <v>6</v>
      </c>
      <c r="G35" s="82">
        <v>0</v>
      </c>
      <c r="H35" s="82">
        <v>0</v>
      </c>
      <c r="I35" s="83">
        <v>5</v>
      </c>
      <c r="J35" s="40">
        <f t="shared" si="9"/>
        <v>11</v>
      </c>
      <c r="K35" s="82">
        <v>3</v>
      </c>
      <c r="L35" s="83">
        <v>1</v>
      </c>
      <c r="M35" s="43">
        <v>377</v>
      </c>
      <c r="N35" s="44">
        <v>243</v>
      </c>
      <c r="O35" s="45">
        <v>84</v>
      </c>
      <c r="P35" s="46">
        <f t="shared" si="1"/>
        <v>0</v>
      </c>
      <c r="Q35" s="47">
        <f t="shared" si="2"/>
        <v>0</v>
      </c>
      <c r="R35" s="47">
        <f t="shared" si="3"/>
        <v>0</v>
      </c>
      <c r="S35" s="47">
        <f t="shared" si="4"/>
        <v>0.5454545454545454</v>
      </c>
      <c r="T35" s="47">
        <f t="shared" si="5"/>
        <v>0</v>
      </c>
      <c r="U35" s="47">
        <f t="shared" si="5"/>
        <v>0</v>
      </c>
      <c r="V35" s="48">
        <f t="shared" si="5"/>
        <v>1.25</v>
      </c>
      <c r="W35" s="49">
        <f t="shared" si="6"/>
        <v>0.2972972972972973</v>
      </c>
      <c r="X35" s="47">
        <f t="shared" si="7"/>
        <v>0.08108108108108109</v>
      </c>
      <c r="Y35" s="48">
        <f t="shared" si="8"/>
        <v>0.02702702702702703</v>
      </c>
      <c r="Z35" s="50"/>
      <c r="AA35" s="51"/>
      <c r="AB35" s="52"/>
    </row>
    <row r="36" spans="1:28" s="77" customFormat="1" ht="13.5" customHeight="1">
      <c r="A36" s="340">
        <v>4</v>
      </c>
      <c r="B36" s="25" t="s">
        <v>13</v>
      </c>
      <c r="C36" s="78">
        <v>0</v>
      </c>
      <c r="D36" s="79">
        <v>0</v>
      </c>
      <c r="E36" s="79">
        <v>0</v>
      </c>
      <c r="F36" s="79">
        <v>2</v>
      </c>
      <c r="G36" s="79">
        <v>1</v>
      </c>
      <c r="H36" s="79">
        <v>0</v>
      </c>
      <c r="I36" s="80">
        <v>0</v>
      </c>
      <c r="J36" s="26">
        <f t="shared" si="9"/>
        <v>3</v>
      </c>
      <c r="K36" s="79">
        <v>7</v>
      </c>
      <c r="L36" s="80">
        <v>1</v>
      </c>
      <c r="M36" s="29">
        <v>290</v>
      </c>
      <c r="N36" s="30">
        <v>229</v>
      </c>
      <c r="O36" s="31">
        <v>56</v>
      </c>
      <c r="P36" s="32">
        <f t="shared" si="1"/>
        <v>0</v>
      </c>
      <c r="Q36" s="33">
        <f t="shared" si="2"/>
        <v>0</v>
      </c>
      <c r="R36" s="33">
        <f t="shared" si="3"/>
        <v>0</v>
      </c>
      <c r="S36" s="33">
        <f t="shared" si="4"/>
        <v>0.18181818181818182</v>
      </c>
      <c r="T36" s="33">
        <f t="shared" si="5"/>
        <v>0.25</v>
      </c>
      <c r="U36" s="33">
        <f t="shared" si="5"/>
        <v>0</v>
      </c>
      <c r="V36" s="34">
        <f t="shared" si="5"/>
        <v>0</v>
      </c>
      <c r="W36" s="35">
        <f t="shared" si="6"/>
        <v>0.08108108108108109</v>
      </c>
      <c r="X36" s="33">
        <f t="shared" si="7"/>
        <v>0.1891891891891892</v>
      </c>
      <c r="Y36" s="34">
        <f t="shared" si="8"/>
        <v>0.02702702702702703</v>
      </c>
      <c r="Z36" s="36"/>
      <c r="AA36" s="37"/>
      <c r="AB36" s="38"/>
    </row>
    <row r="37" spans="1:28" s="77" customFormat="1" ht="13.5" customHeight="1">
      <c r="A37" s="341"/>
      <c r="B37" s="25" t="s">
        <v>14</v>
      </c>
      <c r="C37" s="78">
        <v>0</v>
      </c>
      <c r="D37" s="79">
        <v>0</v>
      </c>
      <c r="E37" s="79">
        <v>0</v>
      </c>
      <c r="F37" s="79">
        <v>5</v>
      </c>
      <c r="G37" s="79">
        <v>1</v>
      </c>
      <c r="H37" s="79">
        <v>0</v>
      </c>
      <c r="I37" s="80">
        <v>0</v>
      </c>
      <c r="J37" s="26">
        <f t="shared" si="9"/>
        <v>6</v>
      </c>
      <c r="K37" s="79">
        <v>5</v>
      </c>
      <c r="L37" s="80">
        <v>2</v>
      </c>
      <c r="M37" s="29">
        <v>317</v>
      </c>
      <c r="N37" s="30">
        <v>190</v>
      </c>
      <c r="O37" s="31">
        <v>47</v>
      </c>
      <c r="P37" s="32">
        <f t="shared" si="1"/>
        <v>0</v>
      </c>
      <c r="Q37" s="33">
        <f t="shared" si="2"/>
        <v>0</v>
      </c>
      <c r="R37" s="33">
        <f t="shared" si="3"/>
        <v>0</v>
      </c>
      <c r="S37" s="33">
        <f t="shared" si="4"/>
        <v>0.45454545454545453</v>
      </c>
      <c r="T37" s="33">
        <f t="shared" si="5"/>
        <v>0.25</v>
      </c>
      <c r="U37" s="33">
        <f t="shared" si="5"/>
        <v>0</v>
      </c>
      <c r="V37" s="34">
        <f t="shared" si="5"/>
        <v>0</v>
      </c>
      <c r="W37" s="35">
        <f t="shared" si="6"/>
        <v>0.16216216216216217</v>
      </c>
      <c r="X37" s="33">
        <f t="shared" si="7"/>
        <v>0.13513513513513514</v>
      </c>
      <c r="Y37" s="34">
        <f t="shared" si="8"/>
        <v>0.05405405405405406</v>
      </c>
      <c r="Z37" s="36"/>
      <c r="AA37" s="37"/>
      <c r="AB37" s="38"/>
    </row>
    <row r="38" spans="1:28" s="77" customFormat="1" ht="13.5" customHeight="1">
      <c r="A38" s="341"/>
      <c r="B38" s="25" t="s">
        <v>15</v>
      </c>
      <c r="C38" s="78">
        <v>0</v>
      </c>
      <c r="D38" s="79">
        <v>0</v>
      </c>
      <c r="E38" s="79">
        <v>0</v>
      </c>
      <c r="F38" s="79">
        <v>2</v>
      </c>
      <c r="G38" s="79">
        <v>0</v>
      </c>
      <c r="H38" s="79">
        <v>2</v>
      </c>
      <c r="I38" s="80">
        <v>0</v>
      </c>
      <c r="J38" s="26">
        <f t="shared" si="9"/>
        <v>4</v>
      </c>
      <c r="K38" s="79">
        <v>5</v>
      </c>
      <c r="L38" s="80">
        <v>1</v>
      </c>
      <c r="M38" s="29">
        <v>286</v>
      </c>
      <c r="N38" s="30">
        <v>164</v>
      </c>
      <c r="O38" s="31">
        <v>44</v>
      </c>
      <c r="P38" s="32">
        <f t="shared" si="1"/>
        <v>0</v>
      </c>
      <c r="Q38" s="33">
        <f t="shared" si="2"/>
        <v>0</v>
      </c>
      <c r="R38" s="33">
        <f t="shared" si="3"/>
        <v>0</v>
      </c>
      <c r="S38" s="33">
        <f t="shared" si="4"/>
        <v>0.18181818181818182</v>
      </c>
      <c r="T38" s="33">
        <f t="shared" si="5"/>
        <v>0</v>
      </c>
      <c r="U38" s="33">
        <f t="shared" si="5"/>
        <v>0.5</v>
      </c>
      <c r="V38" s="34">
        <f t="shared" si="5"/>
        <v>0</v>
      </c>
      <c r="W38" s="35">
        <f t="shared" si="6"/>
        <v>0.10810810810810811</v>
      </c>
      <c r="X38" s="33">
        <f t="shared" si="7"/>
        <v>0.13513513513513514</v>
      </c>
      <c r="Y38" s="34">
        <f t="shared" si="8"/>
        <v>0.02702702702702703</v>
      </c>
      <c r="Z38" s="36"/>
      <c r="AA38" s="37"/>
      <c r="AB38" s="38"/>
    </row>
    <row r="39" spans="1:28" s="77" customFormat="1" ht="13.5" customHeight="1">
      <c r="A39" s="349"/>
      <c r="B39" s="25" t="s">
        <v>16</v>
      </c>
      <c r="C39" s="78">
        <v>1</v>
      </c>
      <c r="D39" s="79">
        <v>0</v>
      </c>
      <c r="E39" s="79">
        <v>0</v>
      </c>
      <c r="F39" s="79">
        <v>1</v>
      </c>
      <c r="G39" s="79">
        <v>0</v>
      </c>
      <c r="H39" s="79">
        <v>1</v>
      </c>
      <c r="I39" s="80">
        <v>0</v>
      </c>
      <c r="J39" s="26">
        <f t="shared" si="9"/>
        <v>3</v>
      </c>
      <c r="K39" s="79">
        <v>3</v>
      </c>
      <c r="L39" s="80">
        <v>1</v>
      </c>
      <c r="M39" s="29">
        <v>304</v>
      </c>
      <c r="N39" s="30">
        <v>166</v>
      </c>
      <c r="O39" s="31">
        <v>41</v>
      </c>
      <c r="P39" s="32">
        <f t="shared" si="1"/>
        <v>0.3333333333333333</v>
      </c>
      <c r="Q39" s="33">
        <f t="shared" si="2"/>
        <v>0</v>
      </c>
      <c r="R39" s="33">
        <f t="shared" si="3"/>
        <v>0</v>
      </c>
      <c r="S39" s="33">
        <f t="shared" si="4"/>
        <v>0.09090909090909091</v>
      </c>
      <c r="T39" s="33">
        <f t="shared" si="5"/>
        <v>0</v>
      </c>
      <c r="U39" s="33">
        <f t="shared" si="5"/>
        <v>0.25</v>
      </c>
      <c r="V39" s="34">
        <f t="shared" si="5"/>
        <v>0</v>
      </c>
      <c r="W39" s="35">
        <f t="shared" si="6"/>
        <v>0.08108108108108109</v>
      </c>
      <c r="X39" s="33">
        <f t="shared" si="7"/>
        <v>0.08108108108108109</v>
      </c>
      <c r="Y39" s="34">
        <f t="shared" si="8"/>
        <v>0.02702702702702703</v>
      </c>
      <c r="Z39" s="36"/>
      <c r="AA39" s="37"/>
      <c r="AB39" s="38"/>
    </row>
    <row r="40" spans="1:28" s="77" customFormat="1" ht="13.5" customHeight="1">
      <c r="A40" s="340">
        <v>5</v>
      </c>
      <c r="B40" s="84" t="s">
        <v>17</v>
      </c>
      <c r="C40" s="85">
        <v>0</v>
      </c>
      <c r="D40" s="86">
        <v>0</v>
      </c>
      <c r="E40" s="86">
        <v>0</v>
      </c>
      <c r="F40" s="86">
        <v>1</v>
      </c>
      <c r="G40" s="86">
        <v>0</v>
      </c>
      <c r="H40" s="86">
        <v>2</v>
      </c>
      <c r="I40" s="87">
        <v>0</v>
      </c>
      <c r="J40" s="218">
        <f t="shared" si="9"/>
        <v>3</v>
      </c>
      <c r="K40" s="86">
        <v>1</v>
      </c>
      <c r="L40" s="87">
        <v>2</v>
      </c>
      <c r="M40" s="66">
        <v>239</v>
      </c>
      <c r="N40" s="67">
        <v>101</v>
      </c>
      <c r="O40" s="69">
        <v>30</v>
      </c>
      <c r="P40" s="88">
        <f t="shared" si="1"/>
        <v>0</v>
      </c>
      <c r="Q40" s="89">
        <f t="shared" si="2"/>
        <v>0</v>
      </c>
      <c r="R40" s="89">
        <f t="shared" si="3"/>
        <v>0</v>
      </c>
      <c r="S40" s="89">
        <f t="shared" si="4"/>
        <v>0.09090909090909091</v>
      </c>
      <c r="T40" s="89">
        <f t="shared" si="5"/>
        <v>0</v>
      </c>
      <c r="U40" s="89">
        <f t="shared" si="5"/>
        <v>0.5</v>
      </c>
      <c r="V40" s="90">
        <f t="shared" si="5"/>
        <v>0</v>
      </c>
      <c r="W40" s="91">
        <f t="shared" si="6"/>
        <v>0.08108108108108109</v>
      </c>
      <c r="X40" s="89">
        <f t="shared" si="7"/>
        <v>0.02702702702702703</v>
      </c>
      <c r="Y40" s="90">
        <f t="shared" si="8"/>
        <v>0.05405405405405406</v>
      </c>
      <c r="Z40" s="73"/>
      <c r="AA40" s="58"/>
      <c r="AB40" s="59"/>
    </row>
    <row r="41" spans="1:28" s="77" customFormat="1" ht="13.5" customHeight="1">
      <c r="A41" s="341"/>
      <c r="B41" s="25" t="s">
        <v>18</v>
      </c>
      <c r="C41" s="78">
        <v>0</v>
      </c>
      <c r="D41" s="79">
        <v>0</v>
      </c>
      <c r="E41" s="79">
        <v>0</v>
      </c>
      <c r="F41" s="79">
        <v>1</v>
      </c>
      <c r="G41" s="79">
        <v>0</v>
      </c>
      <c r="H41" s="79">
        <v>0</v>
      </c>
      <c r="I41" s="80">
        <v>0</v>
      </c>
      <c r="J41" s="26">
        <f aca="true" t="shared" si="10" ref="J41:J57">SUM(C41:I41)</f>
        <v>1</v>
      </c>
      <c r="K41" s="79">
        <v>0</v>
      </c>
      <c r="L41" s="80">
        <v>2</v>
      </c>
      <c r="M41" s="29">
        <v>233</v>
      </c>
      <c r="N41" s="30">
        <v>109</v>
      </c>
      <c r="O41" s="31">
        <v>30</v>
      </c>
      <c r="P41" s="32">
        <f t="shared" si="1"/>
        <v>0</v>
      </c>
      <c r="Q41" s="33">
        <f t="shared" si="2"/>
        <v>0</v>
      </c>
      <c r="R41" s="33">
        <f t="shared" si="3"/>
        <v>0</v>
      </c>
      <c r="S41" s="33">
        <f t="shared" si="4"/>
        <v>0.09090909090909091</v>
      </c>
      <c r="T41" s="33">
        <f t="shared" si="5"/>
        <v>0</v>
      </c>
      <c r="U41" s="33">
        <f t="shared" si="5"/>
        <v>0</v>
      </c>
      <c r="V41" s="34">
        <f t="shared" si="5"/>
        <v>0</v>
      </c>
      <c r="W41" s="35">
        <f t="shared" si="6"/>
        <v>0.02702702702702703</v>
      </c>
      <c r="X41" s="33">
        <f t="shared" si="7"/>
        <v>0</v>
      </c>
      <c r="Y41" s="34">
        <f t="shared" si="8"/>
        <v>0.05405405405405406</v>
      </c>
      <c r="Z41" s="36"/>
      <c r="AA41" s="37"/>
      <c r="AB41" s="38"/>
    </row>
    <row r="42" spans="1:28" s="77" customFormat="1" ht="13.5" customHeight="1">
      <c r="A42" s="341"/>
      <c r="B42" s="25" t="s">
        <v>19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2</v>
      </c>
      <c r="I42" s="80">
        <v>0</v>
      </c>
      <c r="J42" s="26">
        <f t="shared" si="10"/>
        <v>2</v>
      </c>
      <c r="K42" s="79">
        <v>1</v>
      </c>
      <c r="L42" s="80">
        <v>3</v>
      </c>
      <c r="M42" s="29">
        <v>262</v>
      </c>
      <c r="N42" s="30">
        <v>121</v>
      </c>
      <c r="O42" s="31">
        <v>28</v>
      </c>
      <c r="P42" s="32">
        <f t="shared" si="1"/>
        <v>0</v>
      </c>
      <c r="Q42" s="33">
        <f t="shared" si="2"/>
        <v>0</v>
      </c>
      <c r="R42" s="33">
        <f t="shared" si="3"/>
        <v>0</v>
      </c>
      <c r="S42" s="33">
        <f t="shared" si="4"/>
        <v>0</v>
      </c>
      <c r="T42" s="33">
        <f t="shared" si="5"/>
        <v>0</v>
      </c>
      <c r="U42" s="33">
        <f t="shared" si="5"/>
        <v>0.5</v>
      </c>
      <c r="V42" s="34">
        <f t="shared" si="5"/>
        <v>0</v>
      </c>
      <c r="W42" s="35">
        <f t="shared" si="6"/>
        <v>0.05405405405405406</v>
      </c>
      <c r="X42" s="33">
        <f t="shared" si="7"/>
        <v>0.02702702702702703</v>
      </c>
      <c r="Y42" s="34">
        <f t="shared" si="8"/>
        <v>0.08108108108108109</v>
      </c>
      <c r="Z42" s="36"/>
      <c r="AA42" s="37"/>
      <c r="AB42" s="38"/>
    </row>
    <row r="43" spans="1:28" s="77" customFormat="1" ht="13.5" customHeight="1">
      <c r="A43" s="341"/>
      <c r="B43" s="25" t="s">
        <v>20</v>
      </c>
      <c r="C43" s="78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80">
        <v>0</v>
      </c>
      <c r="J43" s="26">
        <f t="shared" si="10"/>
        <v>0</v>
      </c>
      <c r="K43" s="79">
        <v>2</v>
      </c>
      <c r="L43" s="80">
        <v>3</v>
      </c>
      <c r="M43" s="29">
        <v>244</v>
      </c>
      <c r="N43" s="30">
        <v>126</v>
      </c>
      <c r="O43" s="31">
        <v>34</v>
      </c>
      <c r="P43" s="32">
        <f t="shared" si="1"/>
        <v>0</v>
      </c>
      <c r="Q43" s="33">
        <f t="shared" si="2"/>
        <v>0</v>
      </c>
      <c r="R43" s="33">
        <f t="shared" si="3"/>
        <v>0</v>
      </c>
      <c r="S43" s="33">
        <f t="shared" si="4"/>
        <v>0</v>
      </c>
      <c r="T43" s="33">
        <f t="shared" si="5"/>
        <v>0</v>
      </c>
      <c r="U43" s="33">
        <f t="shared" si="5"/>
        <v>0</v>
      </c>
      <c r="V43" s="34">
        <f t="shared" si="5"/>
        <v>0</v>
      </c>
      <c r="W43" s="35">
        <f t="shared" si="6"/>
        <v>0</v>
      </c>
      <c r="X43" s="33">
        <f t="shared" si="7"/>
        <v>0.05405405405405406</v>
      </c>
      <c r="Y43" s="34">
        <f t="shared" si="8"/>
        <v>0.08108108108108109</v>
      </c>
      <c r="Z43" s="36"/>
      <c r="AA43" s="37"/>
      <c r="AB43" s="38"/>
    </row>
    <row r="44" spans="1:28" s="77" customFormat="1" ht="13.5" customHeight="1">
      <c r="A44" s="341"/>
      <c r="B44" s="25" t="s">
        <v>21</v>
      </c>
      <c r="C44" s="78">
        <v>0</v>
      </c>
      <c r="D44" s="79">
        <v>0</v>
      </c>
      <c r="E44" s="79">
        <v>0</v>
      </c>
      <c r="F44" s="79">
        <v>1</v>
      </c>
      <c r="G44" s="79">
        <v>0</v>
      </c>
      <c r="H44" s="79">
        <v>0</v>
      </c>
      <c r="I44" s="80">
        <v>0</v>
      </c>
      <c r="J44" s="26">
        <f t="shared" si="10"/>
        <v>1</v>
      </c>
      <c r="K44" s="79">
        <v>2</v>
      </c>
      <c r="L44" s="80">
        <v>4</v>
      </c>
      <c r="M44" s="29">
        <v>222</v>
      </c>
      <c r="N44" s="30">
        <v>100</v>
      </c>
      <c r="O44" s="31">
        <v>33</v>
      </c>
      <c r="P44" s="32">
        <f t="shared" si="1"/>
        <v>0</v>
      </c>
      <c r="Q44" s="33">
        <f t="shared" si="2"/>
        <v>0</v>
      </c>
      <c r="R44" s="33">
        <f t="shared" si="3"/>
        <v>0</v>
      </c>
      <c r="S44" s="33">
        <f t="shared" si="4"/>
        <v>0.09090909090909091</v>
      </c>
      <c r="T44" s="33">
        <f t="shared" si="5"/>
        <v>0</v>
      </c>
      <c r="U44" s="33">
        <f t="shared" si="5"/>
        <v>0</v>
      </c>
      <c r="V44" s="34">
        <f t="shared" si="5"/>
        <v>0</v>
      </c>
      <c r="W44" s="35">
        <f t="shared" si="6"/>
        <v>0.02702702702702703</v>
      </c>
      <c r="X44" s="33">
        <f t="shared" si="7"/>
        <v>0.05405405405405406</v>
      </c>
      <c r="Y44" s="34">
        <f t="shared" si="8"/>
        <v>0.10810810810810811</v>
      </c>
      <c r="Z44" s="36"/>
      <c r="AA44" s="37"/>
      <c r="AB44" s="38"/>
    </row>
    <row r="45" spans="1:28" s="77" customFormat="1" ht="13.5" customHeight="1">
      <c r="A45" s="340">
        <v>6</v>
      </c>
      <c r="B45" s="84" t="s">
        <v>22</v>
      </c>
      <c r="C45" s="85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7">
        <v>0</v>
      </c>
      <c r="J45" s="218">
        <f t="shared" si="10"/>
        <v>0</v>
      </c>
      <c r="K45" s="86">
        <v>2</v>
      </c>
      <c r="L45" s="87">
        <v>1</v>
      </c>
      <c r="M45" s="66">
        <v>254</v>
      </c>
      <c r="N45" s="67">
        <v>109</v>
      </c>
      <c r="O45" s="69">
        <v>30</v>
      </c>
      <c r="P45" s="88">
        <f t="shared" si="1"/>
        <v>0</v>
      </c>
      <c r="Q45" s="89">
        <f t="shared" si="2"/>
        <v>0</v>
      </c>
      <c r="R45" s="89">
        <f t="shared" si="3"/>
        <v>0</v>
      </c>
      <c r="S45" s="89">
        <f t="shared" si="4"/>
        <v>0</v>
      </c>
      <c r="T45" s="89">
        <f t="shared" si="5"/>
        <v>0</v>
      </c>
      <c r="U45" s="89">
        <f t="shared" si="5"/>
        <v>0</v>
      </c>
      <c r="V45" s="90">
        <f t="shared" si="5"/>
        <v>0</v>
      </c>
      <c r="W45" s="91">
        <f t="shared" si="6"/>
        <v>0</v>
      </c>
      <c r="X45" s="89">
        <f t="shared" si="7"/>
        <v>0.05405405405405406</v>
      </c>
      <c r="Y45" s="90">
        <f t="shared" si="8"/>
        <v>0.02702702702702703</v>
      </c>
      <c r="Z45" s="73"/>
      <c r="AA45" s="58"/>
      <c r="AB45" s="59"/>
    </row>
    <row r="46" spans="1:28" s="77" customFormat="1" ht="13.5" customHeight="1">
      <c r="A46" s="341"/>
      <c r="B46" s="25" t="s">
        <v>23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1</v>
      </c>
      <c r="J46" s="26">
        <f t="shared" si="10"/>
        <v>1</v>
      </c>
      <c r="K46" s="79">
        <v>2</v>
      </c>
      <c r="L46" s="80">
        <v>1</v>
      </c>
      <c r="M46" s="29">
        <v>200</v>
      </c>
      <c r="N46" s="30">
        <v>90</v>
      </c>
      <c r="O46" s="31">
        <v>32</v>
      </c>
      <c r="P46" s="32">
        <f t="shared" si="1"/>
        <v>0</v>
      </c>
      <c r="Q46" s="33">
        <f t="shared" si="2"/>
        <v>0</v>
      </c>
      <c r="R46" s="33">
        <f t="shared" si="3"/>
        <v>0</v>
      </c>
      <c r="S46" s="33">
        <f t="shared" si="4"/>
        <v>0</v>
      </c>
      <c r="T46" s="33">
        <f t="shared" si="5"/>
        <v>0</v>
      </c>
      <c r="U46" s="33">
        <f t="shared" si="5"/>
        <v>0</v>
      </c>
      <c r="V46" s="34">
        <f t="shared" si="5"/>
        <v>0.25</v>
      </c>
      <c r="W46" s="35">
        <f t="shared" si="6"/>
        <v>0.02702702702702703</v>
      </c>
      <c r="X46" s="33">
        <f t="shared" si="7"/>
        <v>0.05405405405405406</v>
      </c>
      <c r="Y46" s="34">
        <f t="shared" si="8"/>
        <v>0.02702702702702703</v>
      </c>
      <c r="Z46" s="36"/>
      <c r="AA46" s="37"/>
      <c r="AB46" s="38"/>
    </row>
    <row r="47" spans="1:28" s="77" customFormat="1" ht="13.5" customHeight="1">
      <c r="A47" s="341"/>
      <c r="B47" s="25" t="s">
        <v>24</v>
      </c>
      <c r="C47" s="78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80">
        <v>0</v>
      </c>
      <c r="J47" s="26">
        <f t="shared" si="10"/>
        <v>0</v>
      </c>
      <c r="K47" s="79">
        <v>1</v>
      </c>
      <c r="L47" s="80">
        <v>2</v>
      </c>
      <c r="M47" s="29">
        <v>223</v>
      </c>
      <c r="N47" s="30">
        <v>83</v>
      </c>
      <c r="O47" s="31">
        <v>27</v>
      </c>
      <c r="P47" s="32">
        <f t="shared" si="1"/>
        <v>0</v>
      </c>
      <c r="Q47" s="33">
        <f t="shared" si="2"/>
        <v>0</v>
      </c>
      <c r="R47" s="33">
        <f t="shared" si="3"/>
        <v>0</v>
      </c>
      <c r="S47" s="33">
        <f t="shared" si="4"/>
        <v>0</v>
      </c>
      <c r="T47" s="33">
        <f t="shared" si="5"/>
        <v>0</v>
      </c>
      <c r="U47" s="33">
        <f t="shared" si="5"/>
        <v>0</v>
      </c>
      <c r="V47" s="34">
        <f t="shared" si="5"/>
        <v>0</v>
      </c>
      <c r="W47" s="35">
        <f t="shared" si="6"/>
        <v>0</v>
      </c>
      <c r="X47" s="33">
        <f t="shared" si="7"/>
        <v>0.02702702702702703</v>
      </c>
      <c r="Y47" s="34">
        <f t="shared" si="8"/>
        <v>0.05405405405405406</v>
      </c>
      <c r="Z47" s="36"/>
      <c r="AA47" s="37"/>
      <c r="AB47" s="38"/>
    </row>
    <row r="48" spans="1:28" s="77" customFormat="1" ht="13.5" customHeight="1">
      <c r="A48" s="349"/>
      <c r="B48" s="39" t="s">
        <v>25</v>
      </c>
      <c r="C48" s="81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3">
        <v>0</v>
      </c>
      <c r="J48" s="40">
        <f t="shared" si="10"/>
        <v>0</v>
      </c>
      <c r="K48" s="82">
        <v>0</v>
      </c>
      <c r="L48" s="83">
        <v>1</v>
      </c>
      <c r="M48" s="43">
        <v>177</v>
      </c>
      <c r="N48" s="44">
        <v>65</v>
      </c>
      <c r="O48" s="45">
        <v>34</v>
      </c>
      <c r="P48" s="46">
        <f t="shared" si="1"/>
        <v>0</v>
      </c>
      <c r="Q48" s="47">
        <f t="shared" si="2"/>
        <v>0</v>
      </c>
      <c r="R48" s="47">
        <f t="shared" si="3"/>
        <v>0</v>
      </c>
      <c r="S48" s="47">
        <f t="shared" si="4"/>
        <v>0</v>
      </c>
      <c r="T48" s="47">
        <f t="shared" si="5"/>
        <v>0</v>
      </c>
      <c r="U48" s="47">
        <f t="shared" si="5"/>
        <v>0</v>
      </c>
      <c r="V48" s="48">
        <f t="shared" si="5"/>
        <v>0</v>
      </c>
      <c r="W48" s="49">
        <f t="shared" si="6"/>
        <v>0</v>
      </c>
      <c r="X48" s="47">
        <f t="shared" si="7"/>
        <v>0</v>
      </c>
      <c r="Y48" s="48">
        <f t="shared" si="8"/>
        <v>0.02702702702702703</v>
      </c>
      <c r="Z48" s="50"/>
      <c r="AA48" s="51"/>
      <c r="AB48" s="52"/>
    </row>
    <row r="49" spans="1:28" s="77" customFormat="1" ht="13.5" customHeight="1">
      <c r="A49" s="340">
        <v>7</v>
      </c>
      <c r="B49" s="84" t="s">
        <v>26</v>
      </c>
      <c r="C49" s="85">
        <v>0</v>
      </c>
      <c r="D49" s="86">
        <v>0</v>
      </c>
      <c r="E49" s="86">
        <v>0</v>
      </c>
      <c r="F49" s="86">
        <v>1</v>
      </c>
      <c r="G49" s="86">
        <v>0</v>
      </c>
      <c r="H49" s="86">
        <v>0</v>
      </c>
      <c r="I49" s="87">
        <v>0</v>
      </c>
      <c r="J49" s="218">
        <f t="shared" si="10"/>
        <v>1</v>
      </c>
      <c r="K49" s="86">
        <v>0</v>
      </c>
      <c r="L49" s="87">
        <v>0</v>
      </c>
      <c r="M49" s="66">
        <v>144</v>
      </c>
      <c r="N49" s="67">
        <v>66</v>
      </c>
      <c r="O49" s="69">
        <v>38</v>
      </c>
      <c r="P49" s="88">
        <f t="shared" si="1"/>
        <v>0</v>
      </c>
      <c r="Q49" s="89">
        <f t="shared" si="2"/>
        <v>0</v>
      </c>
      <c r="R49" s="89">
        <f t="shared" si="3"/>
        <v>0</v>
      </c>
      <c r="S49" s="89">
        <f t="shared" si="4"/>
        <v>0.09090909090909091</v>
      </c>
      <c r="T49" s="89">
        <f t="shared" si="5"/>
        <v>0</v>
      </c>
      <c r="U49" s="89">
        <f t="shared" si="5"/>
        <v>0</v>
      </c>
      <c r="V49" s="90">
        <f t="shared" si="5"/>
        <v>0</v>
      </c>
      <c r="W49" s="91">
        <f t="shared" si="6"/>
        <v>0.02702702702702703</v>
      </c>
      <c r="X49" s="89">
        <f t="shared" si="7"/>
        <v>0</v>
      </c>
      <c r="Y49" s="90">
        <f t="shared" si="8"/>
        <v>0</v>
      </c>
      <c r="Z49" s="73"/>
      <c r="AA49" s="58"/>
      <c r="AB49" s="59"/>
    </row>
    <row r="50" spans="1:28" s="77" customFormat="1" ht="13.5" customHeight="1">
      <c r="A50" s="341"/>
      <c r="B50" s="25" t="s">
        <v>27</v>
      </c>
      <c r="C50" s="78">
        <v>0</v>
      </c>
      <c r="D50" s="79">
        <v>0</v>
      </c>
      <c r="E50" s="79">
        <v>0</v>
      </c>
      <c r="F50" s="79">
        <v>2</v>
      </c>
      <c r="G50" s="79">
        <v>0</v>
      </c>
      <c r="H50" s="79">
        <v>0</v>
      </c>
      <c r="I50" s="80">
        <v>0</v>
      </c>
      <c r="J50" s="26">
        <f t="shared" si="10"/>
        <v>2</v>
      </c>
      <c r="K50" s="79">
        <v>3</v>
      </c>
      <c r="L50" s="80">
        <v>0</v>
      </c>
      <c r="M50" s="29">
        <v>157</v>
      </c>
      <c r="N50" s="30">
        <v>51</v>
      </c>
      <c r="O50" s="31">
        <v>28</v>
      </c>
      <c r="P50" s="32">
        <f t="shared" si="1"/>
        <v>0</v>
      </c>
      <c r="Q50" s="33">
        <f t="shared" si="2"/>
        <v>0</v>
      </c>
      <c r="R50" s="33">
        <f t="shared" si="3"/>
        <v>0</v>
      </c>
      <c r="S50" s="33">
        <f t="shared" si="4"/>
        <v>0.18181818181818182</v>
      </c>
      <c r="T50" s="33">
        <f t="shared" si="5"/>
        <v>0</v>
      </c>
      <c r="U50" s="33">
        <f t="shared" si="5"/>
        <v>0</v>
      </c>
      <c r="V50" s="34">
        <f t="shared" si="5"/>
        <v>0</v>
      </c>
      <c r="W50" s="35">
        <f t="shared" si="6"/>
        <v>0.05405405405405406</v>
      </c>
      <c r="X50" s="33">
        <f t="shared" si="7"/>
        <v>0.08108108108108109</v>
      </c>
      <c r="Y50" s="34">
        <f t="shared" si="8"/>
        <v>0</v>
      </c>
      <c r="Z50" s="36"/>
      <c r="AA50" s="37"/>
      <c r="AB50" s="38"/>
    </row>
    <row r="51" spans="1:28" s="77" customFormat="1" ht="13.5" customHeight="1">
      <c r="A51" s="341"/>
      <c r="B51" s="25" t="s">
        <v>28</v>
      </c>
      <c r="C51" s="78">
        <v>0</v>
      </c>
      <c r="D51" s="79">
        <v>0</v>
      </c>
      <c r="E51" s="79">
        <v>0</v>
      </c>
      <c r="F51" s="79">
        <v>1</v>
      </c>
      <c r="G51" s="79">
        <v>0</v>
      </c>
      <c r="H51" s="79">
        <v>0</v>
      </c>
      <c r="I51" s="80">
        <v>0</v>
      </c>
      <c r="J51" s="26">
        <f t="shared" si="10"/>
        <v>1</v>
      </c>
      <c r="K51" s="79">
        <v>0</v>
      </c>
      <c r="L51" s="80">
        <v>1</v>
      </c>
      <c r="M51" s="29">
        <v>145</v>
      </c>
      <c r="N51" s="30">
        <v>71</v>
      </c>
      <c r="O51" s="31">
        <v>34</v>
      </c>
      <c r="P51" s="32">
        <f t="shared" si="1"/>
        <v>0</v>
      </c>
      <c r="Q51" s="33">
        <f t="shared" si="2"/>
        <v>0</v>
      </c>
      <c r="R51" s="33">
        <f t="shared" si="3"/>
        <v>0</v>
      </c>
      <c r="S51" s="33">
        <f t="shared" si="4"/>
        <v>0.09090909090909091</v>
      </c>
      <c r="T51" s="33">
        <f t="shared" si="5"/>
        <v>0</v>
      </c>
      <c r="U51" s="33">
        <f t="shared" si="5"/>
        <v>0</v>
      </c>
      <c r="V51" s="34">
        <f t="shared" si="5"/>
        <v>0</v>
      </c>
      <c r="W51" s="35">
        <f t="shared" si="6"/>
        <v>0.02702702702702703</v>
      </c>
      <c r="X51" s="33">
        <f t="shared" si="7"/>
        <v>0</v>
      </c>
      <c r="Y51" s="34">
        <f t="shared" si="8"/>
        <v>0.02702702702702703</v>
      </c>
      <c r="Z51" s="36"/>
      <c r="AA51" s="37"/>
      <c r="AB51" s="38"/>
    </row>
    <row r="52" spans="1:28" s="77" customFormat="1" ht="13.5" customHeight="1">
      <c r="A52" s="349"/>
      <c r="B52" s="39" t="s">
        <v>29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f t="shared" si="10"/>
        <v>0</v>
      </c>
      <c r="K52" s="82">
        <v>4</v>
      </c>
      <c r="L52" s="83">
        <v>1</v>
      </c>
      <c r="M52" s="43">
        <v>117</v>
      </c>
      <c r="N52" s="44">
        <v>92</v>
      </c>
      <c r="O52" s="45">
        <v>52</v>
      </c>
      <c r="P52" s="46">
        <f t="shared" si="1"/>
        <v>0</v>
      </c>
      <c r="Q52" s="47">
        <f t="shared" si="2"/>
        <v>0</v>
      </c>
      <c r="R52" s="47">
        <f t="shared" si="3"/>
        <v>0</v>
      </c>
      <c r="S52" s="47">
        <f t="shared" si="4"/>
        <v>0</v>
      </c>
      <c r="T52" s="47">
        <f t="shared" si="5"/>
        <v>0</v>
      </c>
      <c r="U52" s="47">
        <f t="shared" si="5"/>
        <v>0</v>
      </c>
      <c r="V52" s="48">
        <f t="shared" si="5"/>
        <v>0</v>
      </c>
      <c r="W52" s="49">
        <f t="shared" si="6"/>
        <v>0</v>
      </c>
      <c r="X52" s="47">
        <f t="shared" si="7"/>
        <v>0.10810810810810811</v>
      </c>
      <c r="Y52" s="48">
        <f t="shared" si="8"/>
        <v>0.02702702702702703</v>
      </c>
      <c r="Z52" s="50"/>
      <c r="AA52" s="51"/>
      <c r="AB52" s="52"/>
    </row>
    <row r="53" spans="1:28" s="77" customFormat="1" ht="13.5" customHeight="1">
      <c r="A53" s="340">
        <v>8</v>
      </c>
      <c r="B53" s="25" t="s">
        <v>30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f t="shared" si="10"/>
        <v>0</v>
      </c>
      <c r="K53" s="79">
        <v>5</v>
      </c>
      <c r="L53" s="80">
        <v>0</v>
      </c>
      <c r="M53" s="29">
        <v>151</v>
      </c>
      <c r="N53" s="30">
        <v>59</v>
      </c>
      <c r="O53" s="31">
        <v>45</v>
      </c>
      <c r="P53" s="32">
        <f t="shared" si="1"/>
        <v>0</v>
      </c>
      <c r="Q53" s="33">
        <f t="shared" si="2"/>
        <v>0</v>
      </c>
      <c r="R53" s="33">
        <f t="shared" si="3"/>
        <v>0</v>
      </c>
      <c r="S53" s="33">
        <f t="shared" si="4"/>
        <v>0</v>
      </c>
      <c r="T53" s="33">
        <f t="shared" si="5"/>
        <v>0</v>
      </c>
      <c r="U53" s="33">
        <f t="shared" si="5"/>
        <v>0</v>
      </c>
      <c r="V53" s="34">
        <f t="shared" si="5"/>
        <v>0</v>
      </c>
      <c r="W53" s="35">
        <f t="shared" si="6"/>
        <v>0</v>
      </c>
      <c r="X53" s="33">
        <f t="shared" si="7"/>
        <v>0.13513513513513514</v>
      </c>
      <c r="Y53" s="34">
        <f t="shared" si="8"/>
        <v>0</v>
      </c>
      <c r="Z53" s="36"/>
      <c r="AA53" s="37"/>
      <c r="AB53" s="38"/>
    </row>
    <row r="54" spans="1:28" s="77" customFormat="1" ht="13.5" customHeight="1">
      <c r="A54" s="341"/>
      <c r="B54" s="25" t="s">
        <v>31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f t="shared" si="10"/>
        <v>0</v>
      </c>
      <c r="K54" s="79">
        <v>5</v>
      </c>
      <c r="L54" s="80">
        <v>0</v>
      </c>
      <c r="M54" s="29">
        <v>115</v>
      </c>
      <c r="N54" s="30">
        <v>73</v>
      </c>
      <c r="O54" s="31">
        <v>47</v>
      </c>
      <c r="P54" s="32">
        <f t="shared" si="1"/>
        <v>0</v>
      </c>
      <c r="Q54" s="33">
        <f t="shared" si="2"/>
        <v>0</v>
      </c>
      <c r="R54" s="33">
        <f t="shared" si="3"/>
        <v>0</v>
      </c>
      <c r="S54" s="33">
        <f t="shared" si="4"/>
        <v>0</v>
      </c>
      <c r="T54" s="33">
        <f t="shared" si="5"/>
        <v>0</v>
      </c>
      <c r="U54" s="33">
        <f t="shared" si="5"/>
        <v>0</v>
      </c>
      <c r="V54" s="34">
        <f t="shared" si="5"/>
        <v>0</v>
      </c>
      <c r="W54" s="35">
        <f t="shared" si="6"/>
        <v>0</v>
      </c>
      <c r="X54" s="33">
        <f t="shared" si="7"/>
        <v>0.13513513513513514</v>
      </c>
      <c r="Y54" s="34">
        <f t="shared" si="8"/>
        <v>0</v>
      </c>
      <c r="Z54" s="36"/>
      <c r="AA54" s="37"/>
      <c r="AB54" s="38"/>
    </row>
    <row r="55" spans="1:28" s="77" customFormat="1" ht="13.5" customHeight="1">
      <c r="A55" s="341"/>
      <c r="B55" s="25" t="s">
        <v>32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f t="shared" si="10"/>
        <v>0</v>
      </c>
      <c r="K55" s="79">
        <v>2</v>
      </c>
      <c r="L55" s="80">
        <v>0</v>
      </c>
      <c r="M55" s="29">
        <v>151</v>
      </c>
      <c r="N55" s="30">
        <v>71</v>
      </c>
      <c r="O55" s="31">
        <v>46</v>
      </c>
      <c r="P55" s="32">
        <f t="shared" si="1"/>
        <v>0</v>
      </c>
      <c r="Q55" s="33">
        <f t="shared" si="2"/>
        <v>0</v>
      </c>
      <c r="R55" s="33">
        <f t="shared" si="3"/>
        <v>0</v>
      </c>
      <c r="S55" s="33">
        <f t="shared" si="4"/>
        <v>0</v>
      </c>
      <c r="T55" s="33">
        <f t="shared" si="5"/>
        <v>0</v>
      </c>
      <c r="U55" s="33">
        <f t="shared" si="5"/>
        <v>0</v>
      </c>
      <c r="V55" s="34">
        <f t="shared" si="5"/>
        <v>0</v>
      </c>
      <c r="W55" s="35">
        <f t="shared" si="6"/>
        <v>0</v>
      </c>
      <c r="X55" s="33">
        <f t="shared" si="7"/>
        <v>0.05405405405405406</v>
      </c>
      <c r="Y55" s="34">
        <f t="shared" si="8"/>
        <v>0</v>
      </c>
      <c r="Z55" s="36"/>
      <c r="AA55" s="37"/>
      <c r="AB55" s="38"/>
    </row>
    <row r="56" spans="1:28" s="77" customFormat="1" ht="13.5" customHeight="1">
      <c r="A56" s="341"/>
      <c r="B56" s="25" t="s">
        <v>33</v>
      </c>
      <c r="C56" s="78">
        <v>0</v>
      </c>
      <c r="D56" s="79">
        <v>0</v>
      </c>
      <c r="E56" s="79">
        <v>2</v>
      </c>
      <c r="F56" s="79">
        <v>0</v>
      </c>
      <c r="G56" s="79">
        <v>0</v>
      </c>
      <c r="H56" s="79">
        <v>0</v>
      </c>
      <c r="I56" s="80">
        <v>0</v>
      </c>
      <c r="J56" s="26">
        <f t="shared" si="10"/>
        <v>2</v>
      </c>
      <c r="K56" s="79">
        <v>6</v>
      </c>
      <c r="L56" s="80">
        <v>0</v>
      </c>
      <c r="M56" s="29">
        <v>154</v>
      </c>
      <c r="N56" s="30">
        <v>67</v>
      </c>
      <c r="O56" s="31">
        <v>61</v>
      </c>
      <c r="P56" s="32">
        <f t="shared" si="1"/>
        <v>0</v>
      </c>
      <c r="Q56" s="33">
        <f t="shared" si="2"/>
        <v>0</v>
      </c>
      <c r="R56" s="33">
        <f t="shared" si="3"/>
        <v>0.4</v>
      </c>
      <c r="S56" s="33">
        <f t="shared" si="4"/>
        <v>0</v>
      </c>
      <c r="T56" s="33">
        <f t="shared" si="5"/>
        <v>0</v>
      </c>
      <c r="U56" s="33">
        <f t="shared" si="5"/>
        <v>0</v>
      </c>
      <c r="V56" s="34">
        <f t="shared" si="5"/>
        <v>0</v>
      </c>
      <c r="W56" s="35">
        <f t="shared" si="6"/>
        <v>0.05405405405405406</v>
      </c>
      <c r="X56" s="33">
        <f t="shared" si="7"/>
        <v>0.16216216216216217</v>
      </c>
      <c r="Y56" s="34">
        <f t="shared" si="8"/>
        <v>0</v>
      </c>
      <c r="Z56" s="36"/>
      <c r="AA56" s="37"/>
      <c r="AB56" s="38"/>
    </row>
    <row r="57" spans="1:28" s="77" customFormat="1" ht="13.5" customHeight="1">
      <c r="A57" s="349"/>
      <c r="B57" s="39" t="s">
        <v>34</v>
      </c>
      <c r="C57" s="81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3">
        <v>0</v>
      </c>
      <c r="J57" s="40">
        <f t="shared" si="10"/>
        <v>0</v>
      </c>
      <c r="K57" s="82">
        <v>2</v>
      </c>
      <c r="L57" s="83">
        <v>0</v>
      </c>
      <c r="M57" s="43">
        <v>162</v>
      </c>
      <c r="N57" s="44">
        <v>68</v>
      </c>
      <c r="O57" s="45">
        <v>62</v>
      </c>
      <c r="P57" s="32">
        <f t="shared" si="1"/>
        <v>0</v>
      </c>
      <c r="Q57" s="33">
        <f t="shared" si="2"/>
        <v>0</v>
      </c>
      <c r="R57" s="33">
        <f t="shared" si="3"/>
        <v>0</v>
      </c>
      <c r="S57" s="33">
        <f t="shared" si="4"/>
        <v>0</v>
      </c>
      <c r="T57" s="33">
        <f t="shared" si="5"/>
        <v>0</v>
      </c>
      <c r="U57" s="33">
        <f t="shared" si="5"/>
        <v>0</v>
      </c>
      <c r="V57" s="34">
        <f t="shared" si="5"/>
        <v>0</v>
      </c>
      <c r="W57" s="35">
        <f t="shared" si="6"/>
        <v>0</v>
      </c>
      <c r="X57" s="47">
        <f t="shared" si="7"/>
        <v>0.05405405405405406</v>
      </c>
      <c r="Y57" s="48">
        <f t="shared" si="8"/>
        <v>0</v>
      </c>
      <c r="Z57" s="50"/>
      <c r="AA57" s="51"/>
      <c r="AB57" s="52"/>
    </row>
    <row r="58" spans="1:28" s="77" customFormat="1" ht="15.75" customHeight="1">
      <c r="A58" s="346" t="s">
        <v>61</v>
      </c>
      <c r="B58" s="347"/>
      <c r="C58" s="92">
        <f>SUM(C5:C57)</f>
        <v>10</v>
      </c>
      <c r="D58" s="93">
        <f aca="true" t="shared" si="11" ref="D58:I58">SUM(D5:D57)</f>
        <v>81</v>
      </c>
      <c r="E58" s="93">
        <f t="shared" si="11"/>
        <v>233</v>
      </c>
      <c r="F58" s="93">
        <f t="shared" si="11"/>
        <v>216</v>
      </c>
      <c r="G58" s="93">
        <f t="shared" si="11"/>
        <v>10</v>
      </c>
      <c r="H58" s="93">
        <f t="shared" si="11"/>
        <v>7</v>
      </c>
      <c r="I58" s="94">
        <f t="shared" si="11"/>
        <v>69</v>
      </c>
      <c r="J58" s="219">
        <f>SUM(C58:I58)</f>
        <v>626</v>
      </c>
      <c r="K58" s="93">
        <f>SUM(K5:K57)</f>
        <v>292</v>
      </c>
      <c r="L58" s="94">
        <f>SUM(L5:L57)</f>
        <v>109</v>
      </c>
      <c r="M58" s="95">
        <f>SUM(M5:M57)</f>
        <v>42519</v>
      </c>
      <c r="N58" s="96">
        <f>SUM(N5:N57)</f>
        <v>22890</v>
      </c>
      <c r="O58" s="97">
        <f>SUM(O5:O57)</f>
        <v>10065</v>
      </c>
      <c r="P58" s="98">
        <f>C58/3</f>
        <v>3.3333333333333335</v>
      </c>
      <c r="Q58" s="99">
        <f>D58/6</f>
        <v>13.5</v>
      </c>
      <c r="R58" s="99">
        <f>E58/5</f>
        <v>46.6</v>
      </c>
      <c r="S58" s="99">
        <f>F58/11</f>
        <v>19.636363636363637</v>
      </c>
      <c r="T58" s="99">
        <f>G58/4</f>
        <v>2.5</v>
      </c>
      <c r="U58" s="99">
        <f>H58/4</f>
        <v>1.75</v>
      </c>
      <c r="V58" s="100">
        <f>I58/4</f>
        <v>17.25</v>
      </c>
      <c r="W58" s="101">
        <f>SUM(W5:W57)</f>
        <v>16.91891891891892</v>
      </c>
      <c r="X58" s="99">
        <f>SUM(X5:X57)</f>
        <v>7.837837837837838</v>
      </c>
      <c r="Y58" s="100">
        <f>SUM(Y5:Y57)</f>
        <v>2.8918918918918934</v>
      </c>
      <c r="Z58" s="102"/>
      <c r="AA58" s="103"/>
      <c r="AB58" s="104"/>
    </row>
    <row r="59" spans="10:28" ht="13.5" customHeight="1">
      <c r="J59" s="154" t="s">
        <v>114</v>
      </c>
      <c r="M59" s="246"/>
      <c r="AB59" s="155"/>
    </row>
    <row r="60" spans="15:28" ht="12">
      <c r="O60" s="246"/>
      <c r="AB60" s="155"/>
    </row>
    <row r="65" ht="14.25">
      <c r="AB65" s="245"/>
    </row>
  </sheetData>
  <mergeCells count="21">
    <mergeCell ref="A58:B58"/>
    <mergeCell ref="A23:A26"/>
    <mergeCell ref="A27:A30"/>
    <mergeCell ref="A31:A35"/>
    <mergeCell ref="A36:A39"/>
    <mergeCell ref="A49:A52"/>
    <mergeCell ref="A53:A57"/>
    <mergeCell ref="A13:A16"/>
    <mergeCell ref="A9:A12"/>
    <mergeCell ref="A45:A48"/>
    <mergeCell ref="A40:A44"/>
    <mergeCell ref="A17:A22"/>
    <mergeCell ref="A5:A8"/>
    <mergeCell ref="P2:AB2"/>
    <mergeCell ref="C2:O2"/>
    <mergeCell ref="C3:I3"/>
    <mergeCell ref="J3:L3"/>
    <mergeCell ref="P3:V3"/>
    <mergeCell ref="W3:Y3"/>
    <mergeCell ref="M3:O3"/>
    <mergeCell ref="Z3:AB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24"/>
  </sheetPr>
  <dimension ref="A1:AA36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6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9" customFormat="1" ht="18" customHeight="1">
      <c r="A2" s="158"/>
      <c r="B2" s="357" t="s">
        <v>56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54" t="s">
        <v>84</v>
      </c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9"/>
    </row>
    <row r="3" spans="1:27" s="109" customFormat="1" ht="18" customHeight="1">
      <c r="A3" s="159"/>
      <c r="B3" s="359" t="s">
        <v>109</v>
      </c>
      <c r="C3" s="360"/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59" t="s">
        <v>109</v>
      </c>
      <c r="P3" s="360"/>
      <c r="Q3" s="360"/>
      <c r="R3" s="360"/>
      <c r="S3" s="360"/>
      <c r="T3" s="360"/>
      <c r="U3" s="360"/>
      <c r="V3" s="363" t="s">
        <v>58</v>
      </c>
      <c r="W3" s="364"/>
      <c r="X3" s="364"/>
      <c r="Y3" s="343" t="s">
        <v>59</v>
      </c>
      <c r="Z3" s="344"/>
      <c r="AA3" s="345"/>
    </row>
    <row r="4" spans="1:27" s="118" customFormat="1" ht="82.5" customHeight="1">
      <c r="A4" s="160" t="s">
        <v>54</v>
      </c>
      <c r="B4" s="124" t="s">
        <v>93</v>
      </c>
      <c r="C4" s="125" t="s">
        <v>100</v>
      </c>
      <c r="D4" s="125" t="s">
        <v>96</v>
      </c>
      <c r="E4" s="125" t="s">
        <v>87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244">
        <v>2007</v>
      </c>
      <c r="M4" s="238">
        <v>2006</v>
      </c>
      <c r="N4" s="256">
        <v>2005</v>
      </c>
      <c r="O4" s="247" t="s">
        <v>93</v>
      </c>
      <c r="P4" s="125" t="s">
        <v>100</v>
      </c>
      <c r="Q4" s="125" t="s">
        <v>96</v>
      </c>
      <c r="R4" s="125" t="s">
        <v>87</v>
      </c>
      <c r="S4" s="125" t="s">
        <v>97</v>
      </c>
      <c r="T4" s="125" t="s">
        <v>98</v>
      </c>
      <c r="U4" s="126" t="s">
        <v>99</v>
      </c>
      <c r="V4" s="112">
        <v>2007</v>
      </c>
      <c r="W4" s="113">
        <v>2006</v>
      </c>
      <c r="X4" s="114">
        <v>2005</v>
      </c>
      <c r="Y4" s="112">
        <v>2007</v>
      </c>
      <c r="Z4" s="113">
        <v>2006</v>
      </c>
      <c r="AA4" s="128">
        <v>2005</v>
      </c>
    </row>
    <row r="5" spans="1:27" s="119" customFormat="1" ht="18" customHeight="1">
      <c r="A5" s="166" t="s">
        <v>0</v>
      </c>
      <c r="B5" s="167"/>
      <c r="C5" s="168"/>
      <c r="D5" s="168">
        <v>1</v>
      </c>
      <c r="E5" s="168">
        <v>15</v>
      </c>
      <c r="F5" s="168"/>
      <c r="G5" s="168"/>
      <c r="H5" s="169"/>
      <c r="I5" s="167">
        <f>SUM(B5:H5)</f>
        <v>16</v>
      </c>
      <c r="J5" s="168">
        <v>12</v>
      </c>
      <c r="K5" s="169">
        <v>16</v>
      </c>
      <c r="L5" s="277">
        <v>2365</v>
      </c>
      <c r="M5" s="297">
        <v>2623</v>
      </c>
      <c r="N5" s="171">
        <v>2885</v>
      </c>
      <c r="O5" s="299">
        <f>B5/1</f>
        <v>0</v>
      </c>
      <c r="P5" s="173">
        <f>C5/2</f>
        <v>0</v>
      </c>
      <c r="Q5" s="173">
        <f aca="true" t="shared" si="0" ref="Q5:Q16">D5/1</f>
        <v>1</v>
      </c>
      <c r="R5" s="173">
        <f>E5/4</f>
        <v>3.75</v>
      </c>
      <c r="S5" s="173">
        <f aca="true" t="shared" si="1" ref="S5:S17">F5/1</f>
        <v>0</v>
      </c>
      <c r="T5" s="173">
        <f aca="true" t="shared" si="2" ref="T5:T17">G5/1</f>
        <v>0</v>
      </c>
      <c r="U5" s="174">
        <f aca="true" t="shared" si="3" ref="U5:U17">H5/1</f>
        <v>0</v>
      </c>
      <c r="V5" s="172">
        <f>I5/11</f>
        <v>1.4545454545454546</v>
      </c>
      <c r="W5" s="173">
        <v>1.0909090909090908</v>
      </c>
      <c r="X5" s="174">
        <v>1.4545454545454546</v>
      </c>
      <c r="Y5" s="278">
        <v>2.4868559411146163</v>
      </c>
      <c r="Z5" s="173">
        <v>2.854189336235038</v>
      </c>
      <c r="AA5" s="175">
        <v>3.118918918918919</v>
      </c>
    </row>
    <row r="6" spans="1:27" s="119" customFormat="1" ht="18" customHeight="1">
      <c r="A6" s="176" t="s">
        <v>1</v>
      </c>
      <c r="B6" s="177"/>
      <c r="C6" s="178"/>
      <c r="D6" s="178"/>
      <c r="E6" s="178">
        <v>10</v>
      </c>
      <c r="F6" s="178">
        <v>1</v>
      </c>
      <c r="G6" s="178"/>
      <c r="H6" s="179"/>
      <c r="I6" s="177">
        <f aca="true" t="shared" si="4" ref="I6:I16">SUM(B6:H6)</f>
        <v>11</v>
      </c>
      <c r="J6" s="178">
        <v>9</v>
      </c>
      <c r="K6" s="179">
        <v>21</v>
      </c>
      <c r="L6" s="186">
        <v>2235</v>
      </c>
      <c r="M6" s="241">
        <v>2592</v>
      </c>
      <c r="N6" s="181">
        <v>2659</v>
      </c>
      <c r="O6" s="300">
        <f aca="true" t="shared" si="5" ref="O6:O16">B6/1</f>
        <v>0</v>
      </c>
      <c r="P6" s="183">
        <f aca="true" t="shared" si="6" ref="P6:P17">C6/2</f>
        <v>0</v>
      </c>
      <c r="Q6" s="183">
        <f t="shared" si="0"/>
        <v>0</v>
      </c>
      <c r="R6" s="183">
        <f aca="true" t="shared" si="7" ref="R6:R16">E6/4</f>
        <v>2.5</v>
      </c>
      <c r="S6" s="183">
        <f t="shared" si="1"/>
        <v>1</v>
      </c>
      <c r="T6" s="183">
        <f t="shared" si="2"/>
        <v>0</v>
      </c>
      <c r="U6" s="184">
        <f t="shared" si="3"/>
        <v>0</v>
      </c>
      <c r="V6" s="182">
        <f>I6/11</f>
        <v>1</v>
      </c>
      <c r="W6" s="183">
        <v>0.8181818181818182</v>
      </c>
      <c r="X6" s="184">
        <v>1.9090909090909092</v>
      </c>
      <c r="Y6" s="190">
        <v>2.337866108786611</v>
      </c>
      <c r="Z6" s="183">
        <v>2.820457018498368</v>
      </c>
      <c r="AA6" s="185">
        <v>2.8714902807775378</v>
      </c>
    </row>
    <row r="7" spans="1:27" s="119" customFormat="1" ht="18" customHeight="1">
      <c r="A7" s="176" t="s">
        <v>2</v>
      </c>
      <c r="B7" s="177"/>
      <c r="C7" s="178">
        <v>1</v>
      </c>
      <c r="D7" s="178">
        <v>1</v>
      </c>
      <c r="E7" s="178">
        <v>15</v>
      </c>
      <c r="F7" s="178"/>
      <c r="G7" s="178"/>
      <c r="H7" s="179"/>
      <c r="I7" s="177">
        <f t="shared" si="4"/>
        <v>17</v>
      </c>
      <c r="J7" s="178">
        <v>17</v>
      </c>
      <c r="K7" s="179">
        <v>19</v>
      </c>
      <c r="L7" s="186">
        <v>2394</v>
      </c>
      <c r="M7" s="241">
        <v>2685</v>
      </c>
      <c r="N7" s="181">
        <v>2849</v>
      </c>
      <c r="O7" s="300">
        <f t="shared" si="5"/>
        <v>0</v>
      </c>
      <c r="P7" s="183">
        <f t="shared" si="6"/>
        <v>0.5</v>
      </c>
      <c r="Q7" s="183">
        <f t="shared" si="0"/>
        <v>1</v>
      </c>
      <c r="R7" s="183">
        <f t="shared" si="7"/>
        <v>3.75</v>
      </c>
      <c r="S7" s="183">
        <f t="shared" si="1"/>
        <v>0</v>
      </c>
      <c r="T7" s="183">
        <f t="shared" si="2"/>
        <v>0</v>
      </c>
      <c r="U7" s="184">
        <f t="shared" si="3"/>
        <v>0</v>
      </c>
      <c r="V7" s="182">
        <f aca="true" t="shared" si="8" ref="V7:V16">I7/11</f>
        <v>1.5454545454545454</v>
      </c>
      <c r="W7" s="183">
        <v>1.5454545454545454</v>
      </c>
      <c r="X7" s="184">
        <v>1.7272727272727273</v>
      </c>
      <c r="Y7" s="190">
        <v>2.5120671563483734</v>
      </c>
      <c r="Z7" s="183">
        <v>2.9216539717083787</v>
      </c>
      <c r="AA7" s="185">
        <v>3.063440860215054</v>
      </c>
    </row>
    <row r="8" spans="1:27" s="119" customFormat="1" ht="18" customHeight="1">
      <c r="A8" s="176" t="s">
        <v>3</v>
      </c>
      <c r="B8" s="177">
        <v>1</v>
      </c>
      <c r="C8" s="178"/>
      <c r="D8" s="178"/>
      <c r="E8" s="178">
        <v>13</v>
      </c>
      <c r="F8" s="178"/>
      <c r="G8" s="178"/>
      <c r="H8" s="179"/>
      <c r="I8" s="177">
        <f t="shared" si="4"/>
        <v>14</v>
      </c>
      <c r="J8" s="178">
        <v>10</v>
      </c>
      <c r="K8" s="179">
        <v>11</v>
      </c>
      <c r="L8" s="186">
        <v>2316</v>
      </c>
      <c r="M8" s="241">
        <v>2615</v>
      </c>
      <c r="N8" s="181">
        <v>2674</v>
      </c>
      <c r="O8" s="300">
        <f t="shared" si="5"/>
        <v>1</v>
      </c>
      <c r="P8" s="183">
        <f t="shared" si="6"/>
        <v>0</v>
      </c>
      <c r="Q8" s="183">
        <f t="shared" si="0"/>
        <v>0</v>
      </c>
      <c r="R8" s="183">
        <f t="shared" si="7"/>
        <v>3.25</v>
      </c>
      <c r="S8" s="183">
        <f t="shared" si="1"/>
        <v>0</v>
      </c>
      <c r="T8" s="183">
        <f t="shared" si="2"/>
        <v>0</v>
      </c>
      <c r="U8" s="184">
        <f t="shared" si="3"/>
        <v>0</v>
      </c>
      <c r="V8" s="182">
        <f t="shared" si="8"/>
        <v>1.2727272727272727</v>
      </c>
      <c r="W8" s="183">
        <v>0.9090909090909091</v>
      </c>
      <c r="X8" s="184">
        <v>1</v>
      </c>
      <c r="Y8" s="190">
        <v>2.3925619834710745</v>
      </c>
      <c r="Z8" s="183">
        <v>2.7439664218258133</v>
      </c>
      <c r="AA8" s="185">
        <v>2.856837606837607</v>
      </c>
    </row>
    <row r="9" spans="1:27" s="119" customFormat="1" ht="18" customHeight="1">
      <c r="A9" s="176" t="s">
        <v>4</v>
      </c>
      <c r="B9" s="177"/>
      <c r="C9" s="178">
        <v>2</v>
      </c>
      <c r="D9" s="178"/>
      <c r="E9" s="178">
        <v>13</v>
      </c>
      <c r="F9" s="178">
        <v>1</v>
      </c>
      <c r="G9" s="178"/>
      <c r="H9" s="179"/>
      <c r="I9" s="177">
        <f t="shared" si="4"/>
        <v>16</v>
      </c>
      <c r="J9" s="178">
        <v>17</v>
      </c>
      <c r="K9" s="179">
        <v>12</v>
      </c>
      <c r="L9" s="186">
        <v>2691</v>
      </c>
      <c r="M9" s="241">
        <v>2883</v>
      </c>
      <c r="N9" s="181">
        <v>2876</v>
      </c>
      <c r="O9" s="300">
        <f t="shared" si="5"/>
        <v>0</v>
      </c>
      <c r="P9" s="183">
        <f t="shared" si="6"/>
        <v>1</v>
      </c>
      <c r="Q9" s="183">
        <f t="shared" si="0"/>
        <v>0</v>
      </c>
      <c r="R9" s="183">
        <f t="shared" si="7"/>
        <v>3.25</v>
      </c>
      <c r="S9" s="183">
        <f t="shared" si="1"/>
        <v>1</v>
      </c>
      <c r="T9" s="183">
        <f t="shared" si="2"/>
        <v>0</v>
      </c>
      <c r="U9" s="184">
        <f t="shared" si="3"/>
        <v>0</v>
      </c>
      <c r="V9" s="182">
        <f t="shared" si="8"/>
        <v>1.4545454545454546</v>
      </c>
      <c r="W9" s="183">
        <v>1.5454545454545454</v>
      </c>
      <c r="X9" s="184">
        <v>1.0909090909090908</v>
      </c>
      <c r="Y9" s="190">
        <v>2.7685185185185186</v>
      </c>
      <c r="Z9" s="183">
        <v>3.012539184952978</v>
      </c>
      <c r="AA9" s="185">
        <v>3.072649572649573</v>
      </c>
    </row>
    <row r="10" spans="1:27" s="145" customFormat="1" ht="18" customHeight="1">
      <c r="A10" s="176" t="s">
        <v>5</v>
      </c>
      <c r="B10" s="186"/>
      <c r="C10" s="187">
        <v>1</v>
      </c>
      <c r="D10" s="187">
        <v>1</v>
      </c>
      <c r="E10" s="187">
        <v>10</v>
      </c>
      <c r="F10" s="187">
        <v>2</v>
      </c>
      <c r="G10" s="187">
        <v>1</v>
      </c>
      <c r="H10" s="188"/>
      <c r="I10" s="186">
        <f t="shared" si="4"/>
        <v>15</v>
      </c>
      <c r="J10" s="187">
        <v>21</v>
      </c>
      <c r="K10" s="188">
        <v>16</v>
      </c>
      <c r="L10" s="186">
        <v>2692</v>
      </c>
      <c r="M10" s="241">
        <v>2910</v>
      </c>
      <c r="N10" s="189">
        <v>3248</v>
      </c>
      <c r="O10" s="301">
        <f t="shared" si="5"/>
        <v>0</v>
      </c>
      <c r="P10" s="191">
        <f t="shared" si="6"/>
        <v>0.5</v>
      </c>
      <c r="Q10" s="191">
        <f t="shared" si="0"/>
        <v>1</v>
      </c>
      <c r="R10" s="191">
        <f t="shared" si="7"/>
        <v>2.5</v>
      </c>
      <c r="S10" s="191">
        <f t="shared" si="1"/>
        <v>2</v>
      </c>
      <c r="T10" s="191">
        <f t="shared" si="2"/>
        <v>1</v>
      </c>
      <c r="U10" s="192">
        <f t="shared" si="3"/>
        <v>0</v>
      </c>
      <c r="V10" s="190">
        <f t="shared" si="8"/>
        <v>1.3636363636363635</v>
      </c>
      <c r="W10" s="191">
        <v>1.9090909090909092</v>
      </c>
      <c r="X10" s="192">
        <v>1.4545454545454546</v>
      </c>
      <c r="Y10" s="190">
        <v>2.7638603696098563</v>
      </c>
      <c r="Z10" s="191">
        <v>3.05672268907563</v>
      </c>
      <c r="AA10" s="193">
        <v>3.47008547008547</v>
      </c>
    </row>
    <row r="11" spans="1:27" s="145" customFormat="1" ht="18" customHeight="1">
      <c r="A11" s="176" t="s">
        <v>6</v>
      </c>
      <c r="B11" s="186"/>
      <c r="C11" s="187">
        <v>1</v>
      </c>
      <c r="D11" s="187"/>
      <c r="E11" s="187">
        <v>11</v>
      </c>
      <c r="F11" s="187">
        <v>1</v>
      </c>
      <c r="G11" s="187"/>
      <c r="H11" s="188"/>
      <c r="I11" s="186">
        <f t="shared" si="4"/>
        <v>13</v>
      </c>
      <c r="J11" s="187">
        <v>13</v>
      </c>
      <c r="K11" s="188">
        <v>16</v>
      </c>
      <c r="L11" s="186">
        <v>2711</v>
      </c>
      <c r="M11" s="241">
        <v>2809</v>
      </c>
      <c r="N11" s="189">
        <v>3146</v>
      </c>
      <c r="O11" s="301">
        <f t="shared" si="5"/>
        <v>0</v>
      </c>
      <c r="P11" s="191">
        <f t="shared" si="6"/>
        <v>0.5</v>
      </c>
      <c r="Q11" s="191">
        <f t="shared" si="0"/>
        <v>0</v>
      </c>
      <c r="R11" s="191">
        <f t="shared" si="7"/>
        <v>2.75</v>
      </c>
      <c r="S11" s="191">
        <f t="shared" si="1"/>
        <v>1</v>
      </c>
      <c r="T11" s="191">
        <f t="shared" si="2"/>
        <v>0</v>
      </c>
      <c r="U11" s="192">
        <f t="shared" si="3"/>
        <v>0</v>
      </c>
      <c r="V11" s="190">
        <f t="shared" si="8"/>
        <v>1.1818181818181819</v>
      </c>
      <c r="W11" s="191">
        <v>1.1818181818181819</v>
      </c>
      <c r="X11" s="192">
        <v>1.4545454545454546</v>
      </c>
      <c r="Y11" s="190">
        <v>2.8035160289555328</v>
      </c>
      <c r="Z11" s="191">
        <v>2.9475341028331585</v>
      </c>
      <c r="AA11" s="193">
        <v>3.371918542336549</v>
      </c>
    </row>
    <row r="12" spans="1:27" s="145" customFormat="1" ht="18" customHeight="1">
      <c r="A12" s="176" t="s">
        <v>7</v>
      </c>
      <c r="B12" s="186"/>
      <c r="C12" s="187">
        <v>3</v>
      </c>
      <c r="D12" s="187">
        <v>2</v>
      </c>
      <c r="E12" s="187">
        <v>7</v>
      </c>
      <c r="F12" s="187"/>
      <c r="G12" s="187"/>
      <c r="H12" s="188"/>
      <c r="I12" s="186">
        <f t="shared" si="4"/>
        <v>12</v>
      </c>
      <c r="J12" s="187">
        <v>17</v>
      </c>
      <c r="K12" s="188">
        <v>13</v>
      </c>
      <c r="L12" s="186">
        <v>2545</v>
      </c>
      <c r="M12" s="241">
        <v>2808</v>
      </c>
      <c r="N12" s="189">
        <v>3245</v>
      </c>
      <c r="O12" s="301">
        <f t="shared" si="5"/>
        <v>0</v>
      </c>
      <c r="P12" s="191">
        <f t="shared" si="6"/>
        <v>1.5</v>
      </c>
      <c r="Q12" s="191">
        <f t="shared" si="0"/>
        <v>2</v>
      </c>
      <c r="R12" s="191">
        <f t="shared" si="7"/>
        <v>1.75</v>
      </c>
      <c r="S12" s="191">
        <f t="shared" si="1"/>
        <v>0</v>
      </c>
      <c r="T12" s="191">
        <f t="shared" si="2"/>
        <v>0</v>
      </c>
      <c r="U12" s="192">
        <f t="shared" si="3"/>
        <v>0</v>
      </c>
      <c r="V12" s="190">
        <f t="shared" si="8"/>
        <v>1.0909090909090908</v>
      </c>
      <c r="W12" s="191">
        <v>1.5454545454545454</v>
      </c>
      <c r="X12" s="192">
        <v>1.1818181818181819</v>
      </c>
      <c r="Y12" s="190">
        <v>2.6400414937759336</v>
      </c>
      <c r="Z12" s="191">
        <v>2.9341692789968654</v>
      </c>
      <c r="AA12" s="193">
        <v>3.478027867095391</v>
      </c>
    </row>
    <row r="13" spans="1:27" s="145" customFormat="1" ht="18" customHeight="1">
      <c r="A13" s="176" t="s">
        <v>8</v>
      </c>
      <c r="B13" s="186"/>
      <c r="C13" s="187">
        <v>1</v>
      </c>
      <c r="D13" s="187">
        <v>1</v>
      </c>
      <c r="E13" s="187">
        <v>11</v>
      </c>
      <c r="F13" s="187">
        <v>1</v>
      </c>
      <c r="G13" s="187"/>
      <c r="H13" s="188"/>
      <c r="I13" s="186">
        <f t="shared" si="4"/>
        <v>14</v>
      </c>
      <c r="J13" s="187">
        <v>23</v>
      </c>
      <c r="K13" s="188">
        <v>11</v>
      </c>
      <c r="L13" s="186">
        <v>2565</v>
      </c>
      <c r="M13" s="241">
        <v>2774</v>
      </c>
      <c r="N13" s="189">
        <v>3202</v>
      </c>
      <c r="O13" s="301">
        <f t="shared" si="5"/>
        <v>0</v>
      </c>
      <c r="P13" s="191">
        <f t="shared" si="6"/>
        <v>0.5</v>
      </c>
      <c r="Q13" s="191">
        <f t="shared" si="0"/>
        <v>1</v>
      </c>
      <c r="R13" s="191">
        <f t="shared" si="7"/>
        <v>2.75</v>
      </c>
      <c r="S13" s="191">
        <f t="shared" si="1"/>
        <v>1</v>
      </c>
      <c r="T13" s="191">
        <f t="shared" si="2"/>
        <v>0</v>
      </c>
      <c r="U13" s="192">
        <f t="shared" si="3"/>
        <v>0</v>
      </c>
      <c r="V13" s="190">
        <f t="shared" si="8"/>
        <v>1.2727272727272727</v>
      </c>
      <c r="W13" s="191">
        <v>2.090909090909091</v>
      </c>
      <c r="X13" s="192">
        <v>1</v>
      </c>
      <c r="Y13" s="190">
        <v>2.6580310880829017</v>
      </c>
      <c r="Z13" s="191">
        <v>2.895615866388309</v>
      </c>
      <c r="AA13" s="193">
        <v>3.4356223175965663</v>
      </c>
    </row>
    <row r="14" spans="1:27" s="145" customFormat="1" ht="18" customHeight="1">
      <c r="A14" s="176" t="s">
        <v>9</v>
      </c>
      <c r="B14" s="186"/>
      <c r="C14" s="187">
        <v>5</v>
      </c>
      <c r="D14" s="187">
        <v>1</v>
      </c>
      <c r="E14" s="187">
        <v>5</v>
      </c>
      <c r="F14" s="187">
        <v>1</v>
      </c>
      <c r="G14" s="187"/>
      <c r="H14" s="188"/>
      <c r="I14" s="186">
        <f t="shared" si="4"/>
        <v>12</v>
      </c>
      <c r="J14" s="187">
        <v>19</v>
      </c>
      <c r="K14" s="188">
        <v>13</v>
      </c>
      <c r="L14" s="186">
        <v>2715</v>
      </c>
      <c r="M14" s="241">
        <v>2676</v>
      </c>
      <c r="N14" s="189">
        <v>3005</v>
      </c>
      <c r="O14" s="301">
        <f t="shared" si="5"/>
        <v>0</v>
      </c>
      <c r="P14" s="191">
        <f t="shared" si="6"/>
        <v>2.5</v>
      </c>
      <c r="Q14" s="191">
        <f t="shared" si="0"/>
        <v>1</v>
      </c>
      <c r="R14" s="191">
        <f t="shared" si="7"/>
        <v>1.25</v>
      </c>
      <c r="S14" s="191">
        <f t="shared" si="1"/>
        <v>1</v>
      </c>
      <c r="T14" s="191">
        <f t="shared" si="2"/>
        <v>0</v>
      </c>
      <c r="U14" s="192">
        <f t="shared" si="3"/>
        <v>0</v>
      </c>
      <c r="V14" s="190">
        <f t="shared" si="8"/>
        <v>1.0909090909090908</v>
      </c>
      <c r="W14" s="191">
        <v>1.7272727272727273</v>
      </c>
      <c r="X14" s="192">
        <v>1.1818181818181819</v>
      </c>
      <c r="Y14" s="190">
        <v>2.8134715025906734</v>
      </c>
      <c r="Z14" s="191">
        <v>2.7904066736183526</v>
      </c>
      <c r="AA14" s="193">
        <v>3.2242489270386265</v>
      </c>
    </row>
    <row r="15" spans="1:27" s="145" customFormat="1" ht="18" customHeight="1">
      <c r="A15" s="176" t="s">
        <v>10</v>
      </c>
      <c r="B15" s="186"/>
      <c r="C15" s="187">
        <v>1</v>
      </c>
      <c r="D15" s="187"/>
      <c r="E15" s="187">
        <v>12</v>
      </c>
      <c r="F15" s="187">
        <v>2</v>
      </c>
      <c r="G15" s="187"/>
      <c r="H15" s="188"/>
      <c r="I15" s="186">
        <f t="shared" si="4"/>
        <v>15</v>
      </c>
      <c r="J15" s="187">
        <v>14</v>
      </c>
      <c r="K15" s="188">
        <v>12</v>
      </c>
      <c r="L15" s="186">
        <v>2335</v>
      </c>
      <c r="M15" s="241">
        <v>2437</v>
      </c>
      <c r="N15" s="189">
        <v>2755</v>
      </c>
      <c r="O15" s="301">
        <f t="shared" si="5"/>
        <v>0</v>
      </c>
      <c r="P15" s="191">
        <f t="shared" si="6"/>
        <v>0.5</v>
      </c>
      <c r="Q15" s="191">
        <f t="shared" si="0"/>
        <v>0</v>
      </c>
      <c r="R15" s="191">
        <f t="shared" si="7"/>
        <v>3</v>
      </c>
      <c r="S15" s="191">
        <f t="shared" si="1"/>
        <v>2</v>
      </c>
      <c r="T15" s="191">
        <f t="shared" si="2"/>
        <v>0</v>
      </c>
      <c r="U15" s="192">
        <f t="shared" si="3"/>
        <v>0</v>
      </c>
      <c r="V15" s="190">
        <f t="shared" si="8"/>
        <v>1.3636363636363635</v>
      </c>
      <c r="W15" s="191">
        <v>1.2727272727272727</v>
      </c>
      <c r="X15" s="192">
        <v>1.0909090909090908</v>
      </c>
      <c r="Y15" s="190">
        <v>2.4146845915201656</v>
      </c>
      <c r="Z15" s="191">
        <v>2.5545073375262053</v>
      </c>
      <c r="AA15" s="193">
        <v>2.9623655913978495</v>
      </c>
    </row>
    <row r="16" spans="1:27" s="145" customFormat="1" ht="18" customHeight="1">
      <c r="A16" s="194" t="s">
        <v>11</v>
      </c>
      <c r="B16" s="195"/>
      <c r="C16" s="196"/>
      <c r="D16" s="196"/>
      <c r="E16" s="196">
        <v>6</v>
      </c>
      <c r="F16" s="196"/>
      <c r="G16" s="196"/>
      <c r="H16" s="197"/>
      <c r="I16" s="195">
        <f t="shared" si="4"/>
        <v>6</v>
      </c>
      <c r="J16" s="196">
        <v>16</v>
      </c>
      <c r="K16" s="197">
        <v>17</v>
      </c>
      <c r="L16" s="195">
        <v>2155</v>
      </c>
      <c r="M16" s="242">
        <v>2300</v>
      </c>
      <c r="N16" s="198">
        <v>2513</v>
      </c>
      <c r="O16" s="302">
        <f t="shared" si="5"/>
        <v>0</v>
      </c>
      <c r="P16" s="200">
        <f t="shared" si="6"/>
        <v>0</v>
      </c>
      <c r="Q16" s="200">
        <f t="shared" si="0"/>
        <v>0</v>
      </c>
      <c r="R16" s="200">
        <f t="shared" si="7"/>
        <v>1.5</v>
      </c>
      <c r="S16" s="200">
        <f t="shared" si="1"/>
        <v>0</v>
      </c>
      <c r="T16" s="200">
        <f t="shared" si="2"/>
        <v>0</v>
      </c>
      <c r="U16" s="201">
        <f t="shared" si="3"/>
        <v>0</v>
      </c>
      <c r="V16" s="199">
        <f t="shared" si="8"/>
        <v>0.5454545454545454</v>
      </c>
      <c r="W16" s="200">
        <v>1.4545454545454546</v>
      </c>
      <c r="X16" s="201">
        <v>1.5454545454545454</v>
      </c>
      <c r="Y16" s="199">
        <v>2.2285418821096172</v>
      </c>
      <c r="Z16" s="200">
        <v>2.4134312696747116</v>
      </c>
      <c r="AA16" s="202">
        <v>2.7138228941684663</v>
      </c>
    </row>
    <row r="17" spans="1:27" s="150" customFormat="1" ht="21" customHeight="1">
      <c r="A17" s="161" t="s">
        <v>61</v>
      </c>
      <c r="B17" s="92">
        <f aca="true" t="shared" si="9" ref="B17:H17">SUM(B5:B16)</f>
        <v>1</v>
      </c>
      <c r="C17" s="93">
        <f t="shared" si="9"/>
        <v>15</v>
      </c>
      <c r="D17" s="93">
        <f t="shared" si="9"/>
        <v>7</v>
      </c>
      <c r="E17" s="93">
        <f t="shared" si="9"/>
        <v>128</v>
      </c>
      <c r="F17" s="93">
        <f t="shared" si="9"/>
        <v>9</v>
      </c>
      <c r="G17" s="93">
        <f t="shared" si="9"/>
        <v>1</v>
      </c>
      <c r="H17" s="94">
        <f t="shared" si="9"/>
        <v>0</v>
      </c>
      <c r="I17" s="92">
        <f>SUM(B17:H17)</f>
        <v>161</v>
      </c>
      <c r="J17" s="93">
        <v>188</v>
      </c>
      <c r="K17" s="94">
        <v>177</v>
      </c>
      <c r="L17" s="95">
        <f>SUM(L5:L16)</f>
        <v>29719</v>
      </c>
      <c r="M17" s="298">
        <f>SUM(M5:M16)</f>
        <v>32112</v>
      </c>
      <c r="N17" s="151">
        <f>SUM(N5:N16)</f>
        <v>35057</v>
      </c>
      <c r="O17" s="303">
        <f>B17/1</f>
        <v>1</v>
      </c>
      <c r="P17" s="163">
        <f t="shared" si="6"/>
        <v>7.5</v>
      </c>
      <c r="Q17" s="163">
        <f>D17/1</f>
        <v>7</v>
      </c>
      <c r="R17" s="163">
        <f>E17/4</f>
        <v>32</v>
      </c>
      <c r="S17" s="163">
        <f t="shared" si="1"/>
        <v>9</v>
      </c>
      <c r="T17" s="163">
        <f t="shared" si="2"/>
        <v>1</v>
      </c>
      <c r="U17" s="164">
        <f t="shared" si="3"/>
        <v>0</v>
      </c>
      <c r="V17" s="162">
        <f>I17/11</f>
        <v>14.636363636363637</v>
      </c>
      <c r="W17" s="163">
        <v>17.09090909090909</v>
      </c>
      <c r="X17" s="164">
        <v>16.09090909090909</v>
      </c>
      <c r="Y17" s="279">
        <f>SUM(Y5:Y16)</f>
        <v>30.820016664883873</v>
      </c>
      <c r="Z17" s="163">
        <f>SUM(Z5:Z16)</f>
        <v>33.94519315133381</v>
      </c>
      <c r="AA17" s="165">
        <v>37.65520945220193</v>
      </c>
    </row>
    <row r="18" ht="34.5" customHeight="1"/>
    <row r="19" spans="1:27" ht="24.75" customHeight="1">
      <c r="A19" s="106" t="s">
        <v>86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158"/>
      <c r="B20" s="357" t="s">
        <v>56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8"/>
      <c r="O20" s="354" t="s">
        <v>84</v>
      </c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9"/>
    </row>
    <row r="21" spans="1:27" ht="18" customHeight="1">
      <c r="A21" s="159"/>
      <c r="B21" s="359" t="s">
        <v>109</v>
      </c>
      <c r="C21" s="360"/>
      <c r="D21" s="360"/>
      <c r="E21" s="360"/>
      <c r="F21" s="360"/>
      <c r="G21" s="360"/>
      <c r="H21" s="360"/>
      <c r="I21" s="361" t="s">
        <v>53</v>
      </c>
      <c r="J21" s="362"/>
      <c r="K21" s="362"/>
      <c r="L21" s="365" t="s">
        <v>60</v>
      </c>
      <c r="M21" s="366"/>
      <c r="N21" s="367"/>
      <c r="O21" s="359" t="s">
        <v>109</v>
      </c>
      <c r="P21" s="360"/>
      <c r="Q21" s="360"/>
      <c r="R21" s="360"/>
      <c r="S21" s="360"/>
      <c r="T21" s="360"/>
      <c r="U21" s="360"/>
      <c r="V21" s="363" t="s">
        <v>58</v>
      </c>
      <c r="W21" s="364"/>
      <c r="X21" s="364"/>
      <c r="Y21" s="343" t="s">
        <v>59</v>
      </c>
      <c r="Z21" s="344"/>
      <c r="AA21" s="345"/>
    </row>
    <row r="22" spans="1:27" ht="82.5" customHeight="1">
      <c r="A22" s="160" t="s">
        <v>54</v>
      </c>
      <c r="B22" s="124" t="s">
        <v>93</v>
      </c>
      <c r="C22" s="125" t="s">
        <v>100</v>
      </c>
      <c r="D22" s="125" t="s">
        <v>96</v>
      </c>
      <c r="E22" s="125" t="s">
        <v>87</v>
      </c>
      <c r="F22" s="125" t="s">
        <v>97</v>
      </c>
      <c r="G22" s="125" t="s">
        <v>98</v>
      </c>
      <c r="H22" s="126" t="s">
        <v>99</v>
      </c>
      <c r="I22" s="112">
        <v>2007</v>
      </c>
      <c r="J22" s="113">
        <v>2006</v>
      </c>
      <c r="K22" s="114">
        <v>2005</v>
      </c>
      <c r="L22" s="112">
        <v>2007</v>
      </c>
      <c r="M22" s="113">
        <v>2006</v>
      </c>
      <c r="N22" s="127">
        <v>2005</v>
      </c>
      <c r="O22" s="124" t="s">
        <v>93</v>
      </c>
      <c r="P22" s="125" t="s">
        <v>100</v>
      </c>
      <c r="Q22" s="125" t="s">
        <v>96</v>
      </c>
      <c r="R22" s="125" t="s">
        <v>87</v>
      </c>
      <c r="S22" s="125" t="s">
        <v>97</v>
      </c>
      <c r="T22" s="125" t="s">
        <v>98</v>
      </c>
      <c r="U22" s="126" t="s">
        <v>99</v>
      </c>
      <c r="V22" s="112">
        <v>2007</v>
      </c>
      <c r="W22" s="113">
        <v>2006</v>
      </c>
      <c r="X22" s="114">
        <v>2005</v>
      </c>
      <c r="Y22" s="112">
        <v>2007</v>
      </c>
      <c r="Z22" s="113">
        <v>2006</v>
      </c>
      <c r="AA22" s="128">
        <v>2005</v>
      </c>
    </row>
    <row r="23" spans="1:27" ht="18" customHeight="1">
      <c r="A23" s="166" t="s">
        <v>0</v>
      </c>
      <c r="B23" s="167"/>
      <c r="C23" s="168"/>
      <c r="D23" s="168"/>
      <c r="E23" s="168">
        <v>4</v>
      </c>
      <c r="F23" s="168">
        <v>4</v>
      </c>
      <c r="G23" s="168"/>
      <c r="H23" s="169">
        <v>1</v>
      </c>
      <c r="I23" s="167">
        <f>SUM(B23:H23)</f>
        <v>9</v>
      </c>
      <c r="J23" s="168">
        <v>3</v>
      </c>
      <c r="K23" s="169">
        <v>13</v>
      </c>
      <c r="L23" s="277">
        <v>815</v>
      </c>
      <c r="M23" s="170">
        <v>869</v>
      </c>
      <c r="N23" s="171">
        <v>793</v>
      </c>
      <c r="O23" s="172">
        <f>B23/1</f>
        <v>0</v>
      </c>
      <c r="P23" s="173">
        <f>C23/2</f>
        <v>0</v>
      </c>
      <c r="Q23" s="173">
        <f aca="true" t="shared" si="10" ref="Q23:Q35">D23/1</f>
        <v>0</v>
      </c>
      <c r="R23" s="173">
        <f>E23/4</f>
        <v>1</v>
      </c>
      <c r="S23" s="173">
        <f aca="true" t="shared" si="11" ref="S23:S35">F23/1</f>
        <v>4</v>
      </c>
      <c r="T23" s="173">
        <f aca="true" t="shared" si="12" ref="T23:T35">G23/1</f>
        <v>0</v>
      </c>
      <c r="U23" s="174">
        <f aca="true" t="shared" si="13" ref="U23:U34">H23/1</f>
        <v>1</v>
      </c>
      <c r="V23" s="203">
        <f>I23/11</f>
        <v>0.8181818181818182</v>
      </c>
      <c r="W23" s="204">
        <v>0.2727272727272727</v>
      </c>
      <c r="X23" s="205">
        <v>1.1818181818181819</v>
      </c>
      <c r="Y23" s="278">
        <v>0.8569926393270242</v>
      </c>
      <c r="Z23" s="173">
        <v>0.9455930359085963</v>
      </c>
      <c r="AA23" s="175">
        <v>0.8572972972972973</v>
      </c>
    </row>
    <row r="24" spans="1:27" ht="18" customHeight="1">
      <c r="A24" s="176" t="s">
        <v>1</v>
      </c>
      <c r="B24" s="177"/>
      <c r="C24" s="178"/>
      <c r="D24" s="178"/>
      <c r="E24" s="178">
        <v>6</v>
      </c>
      <c r="F24" s="178"/>
      <c r="G24" s="178"/>
      <c r="H24" s="179"/>
      <c r="I24" s="177">
        <f aca="true" t="shared" si="14" ref="I24:I34">SUM(B24:H24)</f>
        <v>6</v>
      </c>
      <c r="J24" s="178">
        <v>3</v>
      </c>
      <c r="K24" s="179">
        <v>7</v>
      </c>
      <c r="L24" s="186">
        <v>782</v>
      </c>
      <c r="M24" s="180">
        <v>787</v>
      </c>
      <c r="N24" s="181">
        <v>784</v>
      </c>
      <c r="O24" s="182">
        <f aca="true" t="shared" si="15" ref="O24:O35">B24/1</f>
        <v>0</v>
      </c>
      <c r="P24" s="183">
        <f aca="true" t="shared" si="16" ref="P24:P35">C24/2</f>
        <v>0</v>
      </c>
      <c r="Q24" s="183">
        <f t="shared" si="10"/>
        <v>0</v>
      </c>
      <c r="R24" s="183">
        <f aca="true" t="shared" si="17" ref="R24:R34">E24/4</f>
        <v>1.5</v>
      </c>
      <c r="S24" s="183">
        <f t="shared" si="11"/>
        <v>0</v>
      </c>
      <c r="T24" s="183">
        <f t="shared" si="12"/>
        <v>0</v>
      </c>
      <c r="U24" s="184">
        <f t="shared" si="13"/>
        <v>0</v>
      </c>
      <c r="V24" s="206">
        <f aca="true" t="shared" si="18" ref="V24:V35">I24/11</f>
        <v>0.5454545454545454</v>
      </c>
      <c r="W24" s="207">
        <v>0.2727272727272727</v>
      </c>
      <c r="X24" s="208">
        <v>0.6363636363636364</v>
      </c>
      <c r="Y24" s="190">
        <v>0.8179916317991632</v>
      </c>
      <c r="Z24" s="183">
        <v>0.8563656147986942</v>
      </c>
      <c r="AA24" s="185">
        <v>0.8466522678185745</v>
      </c>
    </row>
    <row r="25" spans="1:27" ht="18" customHeight="1">
      <c r="A25" s="176" t="s">
        <v>2</v>
      </c>
      <c r="B25" s="177"/>
      <c r="C25" s="178"/>
      <c r="D25" s="178">
        <v>2</v>
      </c>
      <c r="E25" s="178">
        <v>3</v>
      </c>
      <c r="F25" s="178"/>
      <c r="G25" s="178"/>
      <c r="H25" s="179">
        <v>1</v>
      </c>
      <c r="I25" s="177">
        <f t="shared" si="14"/>
        <v>6</v>
      </c>
      <c r="J25" s="178">
        <v>2</v>
      </c>
      <c r="K25" s="179">
        <v>7</v>
      </c>
      <c r="L25" s="186">
        <v>831</v>
      </c>
      <c r="M25" s="180">
        <v>828</v>
      </c>
      <c r="N25" s="181">
        <v>868</v>
      </c>
      <c r="O25" s="182">
        <f t="shared" si="15"/>
        <v>0</v>
      </c>
      <c r="P25" s="183">
        <f t="shared" si="16"/>
        <v>0</v>
      </c>
      <c r="Q25" s="183">
        <f t="shared" si="10"/>
        <v>2</v>
      </c>
      <c r="R25" s="183">
        <f t="shared" si="17"/>
        <v>0.75</v>
      </c>
      <c r="S25" s="183">
        <f t="shared" si="11"/>
        <v>0</v>
      </c>
      <c r="T25" s="183">
        <f t="shared" si="12"/>
        <v>0</v>
      </c>
      <c r="U25" s="184">
        <f t="shared" si="13"/>
        <v>1</v>
      </c>
      <c r="V25" s="206">
        <f t="shared" si="18"/>
        <v>0.5454545454545454</v>
      </c>
      <c r="W25" s="207">
        <v>0.18181818181818182</v>
      </c>
      <c r="X25" s="208">
        <v>0.6363636363636364</v>
      </c>
      <c r="Y25" s="190">
        <v>0.8719832109129066</v>
      </c>
      <c r="Z25" s="183">
        <v>0.9009793253536452</v>
      </c>
      <c r="AA25" s="185">
        <v>0.9333333333333333</v>
      </c>
    </row>
    <row r="26" spans="1:27" ht="18" customHeight="1">
      <c r="A26" s="176" t="s">
        <v>3</v>
      </c>
      <c r="B26" s="177"/>
      <c r="C26" s="178"/>
      <c r="D26" s="178">
        <v>1</v>
      </c>
      <c r="E26" s="178">
        <v>12</v>
      </c>
      <c r="F26" s="178"/>
      <c r="G26" s="178"/>
      <c r="H26" s="179"/>
      <c r="I26" s="177">
        <f t="shared" si="14"/>
        <v>13</v>
      </c>
      <c r="J26" s="178">
        <v>6</v>
      </c>
      <c r="K26" s="179">
        <v>7</v>
      </c>
      <c r="L26" s="186">
        <v>816</v>
      </c>
      <c r="M26" s="180">
        <v>854</v>
      </c>
      <c r="N26" s="181">
        <v>817</v>
      </c>
      <c r="O26" s="182">
        <f t="shared" si="15"/>
        <v>0</v>
      </c>
      <c r="P26" s="183">
        <f t="shared" si="16"/>
        <v>0</v>
      </c>
      <c r="Q26" s="183">
        <f t="shared" si="10"/>
        <v>1</v>
      </c>
      <c r="R26" s="183">
        <f t="shared" si="17"/>
        <v>3</v>
      </c>
      <c r="S26" s="183">
        <f t="shared" si="11"/>
        <v>0</v>
      </c>
      <c r="T26" s="183">
        <f t="shared" si="12"/>
        <v>0</v>
      </c>
      <c r="U26" s="184">
        <f t="shared" si="13"/>
        <v>0</v>
      </c>
      <c r="V26" s="206">
        <f t="shared" si="18"/>
        <v>1.1818181818181819</v>
      </c>
      <c r="W26" s="207">
        <v>0.5454545454545454</v>
      </c>
      <c r="X26" s="208">
        <v>0.6363636363636364</v>
      </c>
      <c r="Y26" s="190">
        <v>0.8429752066115702</v>
      </c>
      <c r="Z26" s="183">
        <v>0.8961175236096537</v>
      </c>
      <c r="AA26" s="185">
        <v>0.8728632478632479</v>
      </c>
    </row>
    <row r="27" spans="1:27" ht="18" customHeight="1">
      <c r="A27" s="176" t="s">
        <v>4</v>
      </c>
      <c r="B27" s="177"/>
      <c r="C27" s="178"/>
      <c r="D27" s="178">
        <v>1</v>
      </c>
      <c r="E27" s="178">
        <v>4</v>
      </c>
      <c r="F27" s="178"/>
      <c r="G27" s="178"/>
      <c r="H27" s="179">
        <v>1</v>
      </c>
      <c r="I27" s="177">
        <f t="shared" si="14"/>
        <v>6</v>
      </c>
      <c r="J27" s="178">
        <v>8</v>
      </c>
      <c r="K27" s="179">
        <v>3</v>
      </c>
      <c r="L27" s="186">
        <v>919</v>
      </c>
      <c r="M27" s="180">
        <v>909</v>
      </c>
      <c r="N27" s="181">
        <v>865</v>
      </c>
      <c r="O27" s="182">
        <f t="shared" si="15"/>
        <v>0</v>
      </c>
      <c r="P27" s="183">
        <f t="shared" si="16"/>
        <v>0</v>
      </c>
      <c r="Q27" s="183">
        <f t="shared" si="10"/>
        <v>1</v>
      </c>
      <c r="R27" s="183">
        <f t="shared" si="17"/>
        <v>1</v>
      </c>
      <c r="S27" s="183">
        <f t="shared" si="11"/>
        <v>0</v>
      </c>
      <c r="T27" s="183">
        <f t="shared" si="12"/>
        <v>0</v>
      </c>
      <c r="U27" s="184">
        <f t="shared" si="13"/>
        <v>1</v>
      </c>
      <c r="V27" s="206">
        <f t="shared" si="18"/>
        <v>0.5454545454545454</v>
      </c>
      <c r="W27" s="207">
        <v>0.7272727272727273</v>
      </c>
      <c r="X27" s="208">
        <v>0.2727272727272727</v>
      </c>
      <c r="Y27" s="190">
        <v>0.9454732510288066</v>
      </c>
      <c r="Z27" s="183">
        <v>0.9498432601880877</v>
      </c>
      <c r="AA27" s="185">
        <v>0.9241452991452992</v>
      </c>
    </row>
    <row r="28" spans="1:27" ht="18" customHeight="1">
      <c r="A28" s="176" t="s">
        <v>5</v>
      </c>
      <c r="B28" s="186"/>
      <c r="C28" s="187"/>
      <c r="D28" s="187">
        <v>1</v>
      </c>
      <c r="E28" s="187">
        <v>7</v>
      </c>
      <c r="F28" s="187"/>
      <c r="G28" s="187"/>
      <c r="H28" s="188"/>
      <c r="I28" s="186">
        <f t="shared" si="14"/>
        <v>8</v>
      </c>
      <c r="J28" s="187">
        <v>10</v>
      </c>
      <c r="K28" s="188">
        <v>4</v>
      </c>
      <c r="L28" s="186">
        <v>778</v>
      </c>
      <c r="M28" s="187">
        <v>871</v>
      </c>
      <c r="N28" s="189">
        <v>832</v>
      </c>
      <c r="O28" s="190">
        <f t="shared" si="15"/>
        <v>0</v>
      </c>
      <c r="P28" s="191">
        <f t="shared" si="16"/>
        <v>0</v>
      </c>
      <c r="Q28" s="191">
        <f t="shared" si="10"/>
        <v>1</v>
      </c>
      <c r="R28" s="191">
        <f t="shared" si="17"/>
        <v>1.75</v>
      </c>
      <c r="S28" s="191">
        <f t="shared" si="11"/>
        <v>0</v>
      </c>
      <c r="T28" s="191">
        <f t="shared" si="12"/>
        <v>0</v>
      </c>
      <c r="U28" s="192">
        <f t="shared" si="13"/>
        <v>0</v>
      </c>
      <c r="V28" s="209">
        <f t="shared" si="18"/>
        <v>0.7272727272727273</v>
      </c>
      <c r="W28" s="210">
        <v>0.9090909090909091</v>
      </c>
      <c r="X28" s="211">
        <v>0.36363636363636365</v>
      </c>
      <c r="Y28" s="190">
        <v>0.7987679671457906</v>
      </c>
      <c r="Z28" s="191">
        <v>0.9149159663865546</v>
      </c>
      <c r="AA28" s="193">
        <v>0.8888888888888888</v>
      </c>
    </row>
    <row r="29" spans="1:27" ht="18" customHeight="1">
      <c r="A29" s="176" t="s">
        <v>6</v>
      </c>
      <c r="B29" s="186"/>
      <c r="C29" s="187">
        <v>1</v>
      </c>
      <c r="D29" s="187"/>
      <c r="E29" s="187">
        <v>7</v>
      </c>
      <c r="F29" s="187"/>
      <c r="G29" s="187">
        <v>2</v>
      </c>
      <c r="H29" s="188"/>
      <c r="I29" s="186">
        <f t="shared" si="14"/>
        <v>10</v>
      </c>
      <c r="J29" s="187">
        <v>9</v>
      </c>
      <c r="K29" s="188">
        <v>6</v>
      </c>
      <c r="L29" s="186">
        <v>816</v>
      </c>
      <c r="M29" s="187">
        <v>960</v>
      </c>
      <c r="N29" s="189">
        <v>908</v>
      </c>
      <c r="O29" s="190">
        <f t="shared" si="15"/>
        <v>0</v>
      </c>
      <c r="P29" s="191">
        <f t="shared" si="16"/>
        <v>0.5</v>
      </c>
      <c r="Q29" s="191">
        <f t="shared" si="10"/>
        <v>0</v>
      </c>
      <c r="R29" s="191">
        <f t="shared" si="17"/>
        <v>1.75</v>
      </c>
      <c r="S29" s="191">
        <f t="shared" si="11"/>
        <v>0</v>
      </c>
      <c r="T29" s="191">
        <f t="shared" si="12"/>
        <v>2</v>
      </c>
      <c r="U29" s="192">
        <f t="shared" si="13"/>
        <v>0</v>
      </c>
      <c r="V29" s="209">
        <f t="shared" si="18"/>
        <v>0.9090909090909091</v>
      </c>
      <c r="W29" s="210">
        <v>0.8181818181818182</v>
      </c>
      <c r="X29" s="211">
        <v>0.5454545454545454</v>
      </c>
      <c r="Y29" s="190">
        <v>0.843846949327818</v>
      </c>
      <c r="Z29" s="191">
        <v>1.0073452256033577</v>
      </c>
      <c r="AA29" s="193">
        <v>0.9732047159699893</v>
      </c>
    </row>
    <row r="30" spans="1:27" ht="18" customHeight="1">
      <c r="A30" s="176" t="s">
        <v>7</v>
      </c>
      <c r="B30" s="186"/>
      <c r="C30" s="187">
        <v>2</v>
      </c>
      <c r="D30" s="187">
        <v>1</v>
      </c>
      <c r="E30" s="187">
        <v>2</v>
      </c>
      <c r="F30" s="187">
        <v>1</v>
      </c>
      <c r="G30" s="187">
        <v>2</v>
      </c>
      <c r="H30" s="188"/>
      <c r="I30" s="186">
        <f t="shared" si="14"/>
        <v>8</v>
      </c>
      <c r="J30" s="187">
        <v>13</v>
      </c>
      <c r="K30" s="188">
        <v>8</v>
      </c>
      <c r="L30" s="186">
        <v>750</v>
      </c>
      <c r="M30" s="187">
        <v>890</v>
      </c>
      <c r="N30" s="189">
        <v>945</v>
      </c>
      <c r="O30" s="190">
        <f t="shared" si="15"/>
        <v>0</v>
      </c>
      <c r="P30" s="191">
        <f t="shared" si="16"/>
        <v>1</v>
      </c>
      <c r="Q30" s="191">
        <f t="shared" si="10"/>
        <v>1</v>
      </c>
      <c r="R30" s="191">
        <f t="shared" si="17"/>
        <v>0.5</v>
      </c>
      <c r="S30" s="191">
        <f t="shared" si="11"/>
        <v>1</v>
      </c>
      <c r="T30" s="191">
        <f t="shared" si="12"/>
        <v>2</v>
      </c>
      <c r="U30" s="192">
        <f t="shared" si="13"/>
        <v>0</v>
      </c>
      <c r="V30" s="209">
        <f t="shared" si="18"/>
        <v>0.7272727272727273</v>
      </c>
      <c r="W30" s="210">
        <v>1.1818181818181819</v>
      </c>
      <c r="X30" s="211">
        <v>0.7272727272727273</v>
      </c>
      <c r="Y30" s="190">
        <v>0.7780082987551867</v>
      </c>
      <c r="Z30" s="191">
        <v>0.9299895506792059</v>
      </c>
      <c r="AA30" s="193">
        <v>1.0128617363344052</v>
      </c>
    </row>
    <row r="31" spans="1:27" ht="18" customHeight="1">
      <c r="A31" s="176" t="s">
        <v>8</v>
      </c>
      <c r="B31" s="186"/>
      <c r="C31" s="187"/>
      <c r="D31" s="187"/>
      <c r="E31" s="187">
        <v>3</v>
      </c>
      <c r="F31" s="187">
        <v>2</v>
      </c>
      <c r="G31" s="187"/>
      <c r="H31" s="188"/>
      <c r="I31" s="186">
        <f t="shared" si="14"/>
        <v>5</v>
      </c>
      <c r="J31" s="187">
        <v>9</v>
      </c>
      <c r="K31" s="188">
        <v>4</v>
      </c>
      <c r="L31" s="186">
        <v>694</v>
      </c>
      <c r="M31" s="187">
        <v>893</v>
      </c>
      <c r="N31" s="189">
        <v>873</v>
      </c>
      <c r="O31" s="190">
        <f t="shared" si="15"/>
        <v>0</v>
      </c>
      <c r="P31" s="191">
        <f t="shared" si="16"/>
        <v>0</v>
      </c>
      <c r="Q31" s="191">
        <f t="shared" si="10"/>
        <v>0</v>
      </c>
      <c r="R31" s="191">
        <f t="shared" si="17"/>
        <v>0.75</v>
      </c>
      <c r="S31" s="191">
        <f t="shared" si="11"/>
        <v>2</v>
      </c>
      <c r="T31" s="191">
        <f t="shared" si="12"/>
        <v>0</v>
      </c>
      <c r="U31" s="192">
        <f t="shared" si="13"/>
        <v>0</v>
      </c>
      <c r="V31" s="209">
        <f t="shared" si="18"/>
        <v>0.45454545454545453</v>
      </c>
      <c r="W31" s="210">
        <v>0.8181818181818182</v>
      </c>
      <c r="X31" s="211">
        <v>0.36363636363636365</v>
      </c>
      <c r="Y31" s="190">
        <v>0.7191709844559585</v>
      </c>
      <c r="Z31" s="191">
        <v>0.9321503131524008</v>
      </c>
      <c r="AA31" s="193">
        <v>0.9366952789699571</v>
      </c>
    </row>
    <row r="32" spans="1:27" ht="18" customHeight="1">
      <c r="A32" s="176" t="s">
        <v>9</v>
      </c>
      <c r="B32" s="186"/>
      <c r="C32" s="187">
        <v>2</v>
      </c>
      <c r="D32" s="187"/>
      <c r="E32" s="187">
        <v>1</v>
      </c>
      <c r="F32" s="187"/>
      <c r="G32" s="187"/>
      <c r="H32" s="188"/>
      <c r="I32" s="186">
        <f t="shared" si="14"/>
        <v>3</v>
      </c>
      <c r="J32" s="187">
        <v>6</v>
      </c>
      <c r="K32" s="188">
        <v>4</v>
      </c>
      <c r="L32" s="186">
        <v>737</v>
      </c>
      <c r="M32" s="187">
        <v>933</v>
      </c>
      <c r="N32" s="189">
        <v>877</v>
      </c>
      <c r="O32" s="190">
        <f t="shared" si="15"/>
        <v>0</v>
      </c>
      <c r="P32" s="191">
        <f t="shared" si="16"/>
        <v>1</v>
      </c>
      <c r="Q32" s="191">
        <f t="shared" si="10"/>
        <v>0</v>
      </c>
      <c r="R32" s="191">
        <f t="shared" si="17"/>
        <v>0.25</v>
      </c>
      <c r="S32" s="191">
        <f t="shared" si="11"/>
        <v>0</v>
      </c>
      <c r="T32" s="191">
        <f t="shared" si="12"/>
        <v>0</v>
      </c>
      <c r="U32" s="192">
        <f t="shared" si="13"/>
        <v>0</v>
      </c>
      <c r="V32" s="209">
        <f t="shared" si="18"/>
        <v>0.2727272727272727</v>
      </c>
      <c r="W32" s="210">
        <v>0.5454545454545454</v>
      </c>
      <c r="X32" s="211">
        <v>0.36363636363636365</v>
      </c>
      <c r="Y32" s="190">
        <v>0.7637305699481866</v>
      </c>
      <c r="Z32" s="191">
        <v>0.97288842544317</v>
      </c>
      <c r="AA32" s="193">
        <v>0.9409871244635193</v>
      </c>
    </row>
    <row r="33" spans="1:27" ht="18" customHeight="1">
      <c r="A33" s="176" t="s">
        <v>10</v>
      </c>
      <c r="B33" s="186"/>
      <c r="C33" s="187"/>
      <c r="D33" s="187"/>
      <c r="E33" s="187">
        <v>4</v>
      </c>
      <c r="F33" s="187"/>
      <c r="G33" s="187">
        <v>1</v>
      </c>
      <c r="H33" s="188"/>
      <c r="I33" s="186">
        <f t="shared" si="14"/>
        <v>5</v>
      </c>
      <c r="J33" s="187">
        <v>7</v>
      </c>
      <c r="K33" s="188">
        <v>4</v>
      </c>
      <c r="L33" s="186">
        <v>653</v>
      </c>
      <c r="M33" s="187">
        <v>845</v>
      </c>
      <c r="N33" s="189">
        <v>848</v>
      </c>
      <c r="O33" s="190">
        <f t="shared" si="15"/>
        <v>0</v>
      </c>
      <c r="P33" s="191">
        <f t="shared" si="16"/>
        <v>0</v>
      </c>
      <c r="Q33" s="191">
        <f t="shared" si="10"/>
        <v>0</v>
      </c>
      <c r="R33" s="191">
        <f t="shared" si="17"/>
        <v>1</v>
      </c>
      <c r="S33" s="191">
        <f t="shared" si="11"/>
        <v>0</v>
      </c>
      <c r="T33" s="191">
        <f t="shared" si="12"/>
        <v>1</v>
      </c>
      <c r="U33" s="192">
        <f t="shared" si="13"/>
        <v>0</v>
      </c>
      <c r="V33" s="209">
        <f t="shared" si="18"/>
        <v>0.45454545454545453</v>
      </c>
      <c r="W33" s="210">
        <v>0.6363636363636364</v>
      </c>
      <c r="X33" s="211">
        <v>0.36363636363636365</v>
      </c>
      <c r="Y33" s="190">
        <v>0.6752843846949328</v>
      </c>
      <c r="Z33" s="191">
        <v>0.8857442348008385</v>
      </c>
      <c r="AA33" s="193">
        <v>0.9118279569892473</v>
      </c>
    </row>
    <row r="34" spans="1:27" ht="18" customHeight="1">
      <c r="A34" s="194" t="s">
        <v>11</v>
      </c>
      <c r="B34" s="195"/>
      <c r="C34" s="196">
        <v>2</v>
      </c>
      <c r="D34" s="196">
        <v>1</v>
      </c>
      <c r="E34" s="196">
        <v>1</v>
      </c>
      <c r="F34" s="196">
        <v>1</v>
      </c>
      <c r="G34" s="196"/>
      <c r="H34" s="197"/>
      <c r="I34" s="195">
        <f t="shared" si="14"/>
        <v>5</v>
      </c>
      <c r="J34" s="196">
        <v>12</v>
      </c>
      <c r="K34" s="197">
        <v>6</v>
      </c>
      <c r="L34" s="195">
        <v>653</v>
      </c>
      <c r="M34" s="196">
        <v>808</v>
      </c>
      <c r="N34" s="198">
        <v>848</v>
      </c>
      <c r="O34" s="199">
        <f t="shared" si="15"/>
        <v>0</v>
      </c>
      <c r="P34" s="200">
        <f t="shared" si="16"/>
        <v>1</v>
      </c>
      <c r="Q34" s="200">
        <f t="shared" si="10"/>
        <v>1</v>
      </c>
      <c r="R34" s="200">
        <f t="shared" si="17"/>
        <v>0.25</v>
      </c>
      <c r="S34" s="200">
        <f t="shared" si="11"/>
        <v>1</v>
      </c>
      <c r="T34" s="200">
        <f t="shared" si="12"/>
        <v>0</v>
      </c>
      <c r="U34" s="201">
        <f t="shared" si="13"/>
        <v>0</v>
      </c>
      <c r="V34" s="212">
        <f t="shared" si="18"/>
        <v>0.45454545454545453</v>
      </c>
      <c r="W34" s="213">
        <v>1.0909090909090908</v>
      </c>
      <c r="X34" s="214">
        <v>0.5454545454545454</v>
      </c>
      <c r="Y34" s="199">
        <v>0.6752843846949328</v>
      </c>
      <c r="Z34" s="200">
        <v>0.8478488982161595</v>
      </c>
      <c r="AA34" s="202">
        <v>0.9157667386609071</v>
      </c>
    </row>
    <row r="35" spans="1:27" ht="21" customHeight="1">
      <c r="A35" s="161" t="s">
        <v>61</v>
      </c>
      <c r="B35" s="92">
        <f aca="true" t="shared" si="19" ref="B35:H35">SUM(B23:B34)</f>
        <v>0</v>
      </c>
      <c r="C35" s="93">
        <f t="shared" si="19"/>
        <v>7</v>
      </c>
      <c r="D35" s="93">
        <f t="shared" si="19"/>
        <v>7</v>
      </c>
      <c r="E35" s="93">
        <f t="shared" si="19"/>
        <v>54</v>
      </c>
      <c r="F35" s="93">
        <f t="shared" si="19"/>
        <v>8</v>
      </c>
      <c r="G35" s="93">
        <f t="shared" si="19"/>
        <v>5</v>
      </c>
      <c r="H35" s="94">
        <f t="shared" si="19"/>
        <v>3</v>
      </c>
      <c r="I35" s="92">
        <f>SUM(B35:H35)</f>
        <v>84</v>
      </c>
      <c r="J35" s="93">
        <v>88</v>
      </c>
      <c r="K35" s="94">
        <v>73</v>
      </c>
      <c r="L35" s="95">
        <f>SUM(L23:L34)</f>
        <v>9244</v>
      </c>
      <c r="M35" s="93">
        <f>SUM(M23:M34)</f>
        <v>10447</v>
      </c>
      <c r="N35" s="151">
        <v>10258</v>
      </c>
      <c r="O35" s="199">
        <f t="shared" si="15"/>
        <v>0</v>
      </c>
      <c r="P35" s="163">
        <f t="shared" si="16"/>
        <v>3.5</v>
      </c>
      <c r="Q35" s="163">
        <f t="shared" si="10"/>
        <v>7</v>
      </c>
      <c r="R35" s="163">
        <f>E35/4</f>
        <v>13.5</v>
      </c>
      <c r="S35" s="163">
        <f t="shared" si="11"/>
        <v>8</v>
      </c>
      <c r="T35" s="200">
        <f t="shared" si="12"/>
        <v>5</v>
      </c>
      <c r="U35" s="164">
        <f>H35/1</f>
        <v>3</v>
      </c>
      <c r="V35" s="101">
        <f t="shared" si="18"/>
        <v>7.636363636363637</v>
      </c>
      <c r="W35" s="99">
        <v>8</v>
      </c>
      <c r="X35" s="100">
        <v>6.636363636363637</v>
      </c>
      <c r="Y35" s="102">
        <f>SUM(Y23:Y34)</f>
        <v>9.58950947870228</v>
      </c>
      <c r="Z35" s="99">
        <f>SUM(Z23:Z34)</f>
        <v>11.039781374140365</v>
      </c>
      <c r="AA35" s="152">
        <v>11.018259935553168</v>
      </c>
    </row>
    <row r="36" spans="1:27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54" t="s">
        <v>115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5"/>
    </row>
    <row r="37" ht="14.25" customHeight="1"/>
  </sheetData>
  <mergeCells count="16">
    <mergeCell ref="O2:AA2"/>
    <mergeCell ref="B2:N2"/>
    <mergeCell ref="B3:H3"/>
    <mergeCell ref="I3:K3"/>
    <mergeCell ref="V3:X3"/>
    <mergeCell ref="L3:N3"/>
    <mergeCell ref="V21:X21"/>
    <mergeCell ref="Y21:AA21"/>
    <mergeCell ref="O20:AA20"/>
    <mergeCell ref="Y3:AA3"/>
    <mergeCell ref="O3:U3"/>
    <mergeCell ref="O21:U21"/>
    <mergeCell ref="B20:N20"/>
    <mergeCell ref="B21:H21"/>
    <mergeCell ref="I21:K21"/>
    <mergeCell ref="L21:N21"/>
  </mergeCells>
  <printOptions/>
  <pageMargins left="0.7480314960629921" right="0.07874015748031496" top="0.3937007874015748" bottom="0.15748031496062992" header="0.4724409448818898" footer="0.15748031496062992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24"/>
  </sheetPr>
  <dimension ref="A1:AE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6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9" customFormat="1" ht="18" customHeight="1">
      <c r="A2" s="158"/>
      <c r="B2" s="357" t="s">
        <v>56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8"/>
      <c r="O2" s="354" t="s">
        <v>84</v>
      </c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9"/>
    </row>
    <row r="3" spans="1:27" s="109" customFormat="1" ht="18" customHeight="1">
      <c r="A3" s="159"/>
      <c r="B3" s="359" t="s">
        <v>109</v>
      </c>
      <c r="C3" s="360"/>
      <c r="D3" s="360"/>
      <c r="E3" s="360"/>
      <c r="F3" s="360"/>
      <c r="G3" s="360"/>
      <c r="H3" s="360"/>
      <c r="I3" s="361" t="s">
        <v>53</v>
      </c>
      <c r="J3" s="362"/>
      <c r="K3" s="362"/>
      <c r="L3" s="365" t="s">
        <v>60</v>
      </c>
      <c r="M3" s="366"/>
      <c r="N3" s="367"/>
      <c r="O3" s="359" t="s">
        <v>109</v>
      </c>
      <c r="P3" s="360"/>
      <c r="Q3" s="360"/>
      <c r="R3" s="360"/>
      <c r="S3" s="360"/>
      <c r="T3" s="360"/>
      <c r="U3" s="360"/>
      <c r="V3" s="363" t="s">
        <v>58</v>
      </c>
      <c r="W3" s="364"/>
      <c r="X3" s="364"/>
      <c r="Y3" s="343" t="s">
        <v>59</v>
      </c>
      <c r="Z3" s="344"/>
      <c r="AA3" s="345"/>
    </row>
    <row r="4" spans="1:27" s="118" customFormat="1" ht="82.5" customHeight="1">
      <c r="A4" s="160" t="s">
        <v>54</v>
      </c>
      <c r="B4" s="124" t="s">
        <v>93</v>
      </c>
      <c r="C4" s="125" t="s">
        <v>100</v>
      </c>
      <c r="D4" s="125" t="s">
        <v>96</v>
      </c>
      <c r="E4" s="125" t="s">
        <v>87</v>
      </c>
      <c r="F4" s="125" t="s">
        <v>97</v>
      </c>
      <c r="G4" s="125" t="s">
        <v>98</v>
      </c>
      <c r="H4" s="126" t="s">
        <v>99</v>
      </c>
      <c r="I4" s="112">
        <v>2007</v>
      </c>
      <c r="J4" s="113">
        <v>2006</v>
      </c>
      <c r="K4" s="114">
        <v>2005</v>
      </c>
      <c r="L4" s="112">
        <v>2007</v>
      </c>
      <c r="M4" s="113">
        <v>2006</v>
      </c>
      <c r="N4" s="127">
        <v>2005</v>
      </c>
      <c r="O4" s="124" t="s">
        <v>93</v>
      </c>
      <c r="P4" s="125" t="s">
        <v>100</v>
      </c>
      <c r="Q4" s="125" t="s">
        <v>96</v>
      </c>
      <c r="R4" s="125" t="s">
        <v>87</v>
      </c>
      <c r="S4" s="125" t="s">
        <v>97</v>
      </c>
      <c r="T4" s="125" t="s">
        <v>98</v>
      </c>
      <c r="U4" s="126" t="s">
        <v>99</v>
      </c>
      <c r="V4" s="112">
        <v>2007</v>
      </c>
      <c r="W4" s="113">
        <v>2006</v>
      </c>
      <c r="X4" s="114">
        <v>2005</v>
      </c>
      <c r="Y4" s="112">
        <v>2007</v>
      </c>
      <c r="Z4" s="113">
        <v>2006</v>
      </c>
      <c r="AA4" s="128">
        <v>2005</v>
      </c>
    </row>
    <row r="5" spans="1:27" s="119" customFormat="1" ht="18" customHeight="1">
      <c r="A5" s="166" t="s">
        <v>0</v>
      </c>
      <c r="B5" s="167"/>
      <c r="C5" s="168"/>
      <c r="D5" s="168"/>
      <c r="E5" s="168"/>
      <c r="F5" s="168"/>
      <c r="G5" s="168"/>
      <c r="H5" s="169"/>
      <c r="I5" s="167">
        <f>SUM(B5:H5)</f>
        <v>0</v>
      </c>
      <c r="J5" s="168">
        <v>8</v>
      </c>
      <c r="K5" s="169">
        <v>8</v>
      </c>
      <c r="L5" s="277">
        <v>533</v>
      </c>
      <c r="M5" s="170">
        <v>545</v>
      </c>
      <c r="N5" s="171">
        <v>512</v>
      </c>
      <c r="O5" s="172">
        <f>B5/1</f>
        <v>0</v>
      </c>
      <c r="P5" s="173">
        <f>C5/2</f>
        <v>0</v>
      </c>
      <c r="Q5" s="173">
        <f aca="true" t="shared" si="0" ref="Q5:Q17">D5/1</f>
        <v>0</v>
      </c>
      <c r="R5" s="173">
        <f>E5/4</f>
        <v>0</v>
      </c>
      <c r="S5" s="173">
        <f aca="true" t="shared" si="1" ref="S5:U17">F5/1</f>
        <v>0</v>
      </c>
      <c r="T5" s="173">
        <f t="shared" si="1"/>
        <v>0</v>
      </c>
      <c r="U5" s="174">
        <f t="shared" si="1"/>
        <v>0</v>
      </c>
      <c r="V5" s="203">
        <f aca="true" t="shared" si="2" ref="V5:V17">I5/11</f>
        <v>0</v>
      </c>
      <c r="W5" s="204">
        <v>0.7272727272727273</v>
      </c>
      <c r="X5" s="205">
        <v>0.7272727272727273</v>
      </c>
      <c r="Y5" s="278">
        <v>0.5604626708727655</v>
      </c>
      <c r="Z5" s="173">
        <v>0.5930359085963003</v>
      </c>
      <c r="AA5" s="175">
        <v>0.5535135135135135</v>
      </c>
    </row>
    <row r="6" spans="1:27" s="119" customFormat="1" ht="18" customHeight="1">
      <c r="A6" s="176" t="s">
        <v>1</v>
      </c>
      <c r="B6" s="177"/>
      <c r="C6" s="178"/>
      <c r="D6" s="178"/>
      <c r="E6" s="178">
        <v>1</v>
      </c>
      <c r="F6" s="178"/>
      <c r="G6" s="178"/>
      <c r="H6" s="179"/>
      <c r="I6" s="177">
        <f aca="true" t="shared" si="3" ref="I6:I16">SUM(B6:H6)</f>
        <v>1</v>
      </c>
      <c r="J6" s="178">
        <v>5</v>
      </c>
      <c r="K6" s="179">
        <v>6</v>
      </c>
      <c r="L6" s="186">
        <v>474</v>
      </c>
      <c r="M6" s="180">
        <v>510</v>
      </c>
      <c r="N6" s="181">
        <v>449</v>
      </c>
      <c r="O6" s="182">
        <f aca="true" t="shared" si="4" ref="O6:O17">B6/1</f>
        <v>0</v>
      </c>
      <c r="P6" s="183">
        <f aca="true" t="shared" si="5" ref="P6:P17">C6/2</f>
        <v>0</v>
      </c>
      <c r="Q6" s="183">
        <f t="shared" si="0"/>
        <v>0</v>
      </c>
      <c r="R6" s="183">
        <f aca="true" t="shared" si="6" ref="R6:R17">E6/4</f>
        <v>0.25</v>
      </c>
      <c r="S6" s="183">
        <f t="shared" si="1"/>
        <v>0</v>
      </c>
      <c r="T6" s="183">
        <f t="shared" si="1"/>
        <v>0</v>
      </c>
      <c r="U6" s="184">
        <f t="shared" si="1"/>
        <v>0</v>
      </c>
      <c r="V6" s="206">
        <f t="shared" si="2"/>
        <v>0.09090909090909091</v>
      </c>
      <c r="W6" s="207">
        <v>0.45454545454545453</v>
      </c>
      <c r="X6" s="208">
        <v>0.5454545454545454</v>
      </c>
      <c r="Y6" s="190">
        <v>0.49581589958158995</v>
      </c>
      <c r="Z6" s="183">
        <v>0.5549510337323177</v>
      </c>
      <c r="AA6" s="185">
        <v>0.48488120950323976</v>
      </c>
    </row>
    <row r="7" spans="1:27" s="119" customFormat="1" ht="18" customHeight="1">
      <c r="A7" s="176" t="s">
        <v>2</v>
      </c>
      <c r="B7" s="177"/>
      <c r="C7" s="178"/>
      <c r="D7" s="178"/>
      <c r="E7" s="178">
        <v>1</v>
      </c>
      <c r="F7" s="178"/>
      <c r="G7" s="178"/>
      <c r="H7" s="179">
        <v>1</v>
      </c>
      <c r="I7" s="177">
        <f t="shared" si="3"/>
        <v>2</v>
      </c>
      <c r="J7" s="178">
        <v>5</v>
      </c>
      <c r="K7" s="179">
        <v>3</v>
      </c>
      <c r="L7" s="186">
        <v>533</v>
      </c>
      <c r="M7" s="180">
        <v>505</v>
      </c>
      <c r="N7" s="181">
        <v>536</v>
      </c>
      <c r="O7" s="182">
        <f t="shared" si="4"/>
        <v>0</v>
      </c>
      <c r="P7" s="183">
        <f t="shared" si="5"/>
        <v>0</v>
      </c>
      <c r="Q7" s="183">
        <f t="shared" si="0"/>
        <v>0</v>
      </c>
      <c r="R7" s="183">
        <f t="shared" si="6"/>
        <v>0.25</v>
      </c>
      <c r="S7" s="183">
        <f t="shared" si="1"/>
        <v>0</v>
      </c>
      <c r="T7" s="183">
        <f t="shared" si="1"/>
        <v>0</v>
      </c>
      <c r="U7" s="184">
        <f t="shared" si="1"/>
        <v>1</v>
      </c>
      <c r="V7" s="206">
        <f t="shared" si="2"/>
        <v>0.18181818181818182</v>
      </c>
      <c r="W7" s="207">
        <v>0.45454545454545453</v>
      </c>
      <c r="X7" s="208">
        <v>0.2727272727272727</v>
      </c>
      <c r="Y7" s="190">
        <v>0.559286463798531</v>
      </c>
      <c r="Z7" s="183">
        <v>0.5495103373231773</v>
      </c>
      <c r="AA7" s="185">
        <v>0.5763440860215053</v>
      </c>
    </row>
    <row r="8" spans="1:27" s="119" customFormat="1" ht="18" customHeight="1">
      <c r="A8" s="176" t="s">
        <v>3</v>
      </c>
      <c r="B8" s="177"/>
      <c r="C8" s="178"/>
      <c r="D8" s="178"/>
      <c r="E8" s="178">
        <v>3</v>
      </c>
      <c r="F8" s="178"/>
      <c r="G8" s="178"/>
      <c r="H8" s="179"/>
      <c r="I8" s="177">
        <f t="shared" si="3"/>
        <v>3</v>
      </c>
      <c r="J8" s="178">
        <v>3</v>
      </c>
      <c r="K8" s="179">
        <v>2</v>
      </c>
      <c r="L8" s="186">
        <v>466</v>
      </c>
      <c r="M8" s="180">
        <v>495</v>
      </c>
      <c r="N8" s="181">
        <v>559</v>
      </c>
      <c r="O8" s="182">
        <f t="shared" si="4"/>
        <v>0</v>
      </c>
      <c r="P8" s="183">
        <f t="shared" si="5"/>
        <v>0</v>
      </c>
      <c r="Q8" s="183">
        <f t="shared" si="0"/>
        <v>0</v>
      </c>
      <c r="R8" s="183">
        <f t="shared" si="6"/>
        <v>0.75</v>
      </c>
      <c r="S8" s="183">
        <f t="shared" si="1"/>
        <v>0</v>
      </c>
      <c r="T8" s="183">
        <f t="shared" si="1"/>
        <v>0</v>
      </c>
      <c r="U8" s="184">
        <f t="shared" si="1"/>
        <v>0</v>
      </c>
      <c r="V8" s="206">
        <f t="shared" si="2"/>
        <v>0.2727272727272727</v>
      </c>
      <c r="W8" s="207">
        <v>0.2727272727272727</v>
      </c>
      <c r="X8" s="208">
        <v>0.18181818181818182</v>
      </c>
      <c r="Y8" s="190">
        <v>0.48140495867768596</v>
      </c>
      <c r="Z8" s="183">
        <v>0.5194123819517313</v>
      </c>
      <c r="AA8" s="185">
        <v>0.5972222222222222</v>
      </c>
    </row>
    <row r="9" spans="1:27" s="119" customFormat="1" ht="18" customHeight="1">
      <c r="A9" s="176" t="s">
        <v>4</v>
      </c>
      <c r="B9" s="177"/>
      <c r="C9" s="178"/>
      <c r="D9" s="178">
        <v>1</v>
      </c>
      <c r="E9" s="178">
        <v>3</v>
      </c>
      <c r="F9" s="178"/>
      <c r="G9" s="178"/>
      <c r="H9" s="179">
        <v>1</v>
      </c>
      <c r="I9" s="177">
        <f t="shared" si="3"/>
        <v>5</v>
      </c>
      <c r="J9" s="178">
        <v>3</v>
      </c>
      <c r="K9" s="179">
        <v>8</v>
      </c>
      <c r="L9" s="186">
        <v>561</v>
      </c>
      <c r="M9" s="180">
        <v>597</v>
      </c>
      <c r="N9" s="181">
        <v>544</v>
      </c>
      <c r="O9" s="182">
        <f t="shared" si="4"/>
        <v>0</v>
      </c>
      <c r="P9" s="183">
        <f t="shared" si="5"/>
        <v>0</v>
      </c>
      <c r="Q9" s="183">
        <f t="shared" si="0"/>
        <v>1</v>
      </c>
      <c r="R9" s="183">
        <f t="shared" si="6"/>
        <v>0.75</v>
      </c>
      <c r="S9" s="183">
        <f t="shared" si="1"/>
        <v>0</v>
      </c>
      <c r="T9" s="183">
        <f t="shared" si="1"/>
        <v>0</v>
      </c>
      <c r="U9" s="184">
        <f t="shared" si="1"/>
        <v>1</v>
      </c>
      <c r="V9" s="206">
        <f t="shared" si="2"/>
        <v>0.45454545454545453</v>
      </c>
      <c r="W9" s="207">
        <v>0.2727272727272727</v>
      </c>
      <c r="X9" s="208">
        <v>0.7272727272727273</v>
      </c>
      <c r="Y9" s="190">
        <v>0.5771604938271605</v>
      </c>
      <c r="Z9" s="183">
        <v>0.6238244514106583</v>
      </c>
      <c r="AA9" s="185">
        <v>0.5811965811965812</v>
      </c>
    </row>
    <row r="10" spans="1:27" s="145" customFormat="1" ht="18" customHeight="1">
      <c r="A10" s="176" t="s">
        <v>5</v>
      </c>
      <c r="B10" s="186"/>
      <c r="C10" s="187"/>
      <c r="D10" s="187">
        <v>1</v>
      </c>
      <c r="E10" s="187">
        <v>5</v>
      </c>
      <c r="F10" s="187"/>
      <c r="G10" s="187"/>
      <c r="H10" s="188"/>
      <c r="I10" s="186">
        <f t="shared" si="3"/>
        <v>6</v>
      </c>
      <c r="J10" s="187">
        <v>4</v>
      </c>
      <c r="K10" s="188">
        <v>6</v>
      </c>
      <c r="L10" s="186">
        <v>578</v>
      </c>
      <c r="M10" s="187">
        <v>601</v>
      </c>
      <c r="N10" s="189">
        <v>632</v>
      </c>
      <c r="O10" s="190">
        <f t="shared" si="4"/>
        <v>0</v>
      </c>
      <c r="P10" s="191">
        <f t="shared" si="5"/>
        <v>0</v>
      </c>
      <c r="Q10" s="191">
        <f t="shared" si="0"/>
        <v>1</v>
      </c>
      <c r="R10" s="191">
        <f t="shared" si="6"/>
        <v>1.25</v>
      </c>
      <c r="S10" s="191">
        <f t="shared" si="1"/>
        <v>0</v>
      </c>
      <c r="T10" s="191">
        <f t="shared" si="1"/>
        <v>0</v>
      </c>
      <c r="U10" s="192">
        <f t="shared" si="1"/>
        <v>0</v>
      </c>
      <c r="V10" s="209">
        <f t="shared" si="2"/>
        <v>0.5454545454545454</v>
      </c>
      <c r="W10" s="210">
        <v>0.36363636363636365</v>
      </c>
      <c r="X10" s="211">
        <v>0.5454545454545454</v>
      </c>
      <c r="Y10" s="190">
        <v>0.5934291581108829</v>
      </c>
      <c r="Z10" s="191">
        <v>0.6313025210084033</v>
      </c>
      <c r="AA10" s="193">
        <v>0.6752136752136753</v>
      </c>
    </row>
    <row r="11" spans="1:27" s="145" customFormat="1" ht="18" customHeight="1">
      <c r="A11" s="176" t="s">
        <v>6</v>
      </c>
      <c r="B11" s="186"/>
      <c r="C11" s="187">
        <v>1</v>
      </c>
      <c r="D11" s="187">
        <v>2</v>
      </c>
      <c r="E11" s="187">
        <v>4</v>
      </c>
      <c r="F11" s="187"/>
      <c r="G11" s="187"/>
      <c r="H11" s="188"/>
      <c r="I11" s="186">
        <f t="shared" si="3"/>
        <v>7</v>
      </c>
      <c r="J11" s="187">
        <v>9</v>
      </c>
      <c r="K11" s="188">
        <v>5</v>
      </c>
      <c r="L11" s="186">
        <v>555</v>
      </c>
      <c r="M11" s="187">
        <v>559</v>
      </c>
      <c r="N11" s="189">
        <v>617</v>
      </c>
      <c r="O11" s="190">
        <f t="shared" si="4"/>
        <v>0</v>
      </c>
      <c r="P11" s="191">
        <f t="shared" si="5"/>
        <v>0.5</v>
      </c>
      <c r="Q11" s="191">
        <f t="shared" si="0"/>
        <v>2</v>
      </c>
      <c r="R11" s="191">
        <f t="shared" si="6"/>
        <v>1</v>
      </c>
      <c r="S11" s="191">
        <f t="shared" si="1"/>
        <v>0</v>
      </c>
      <c r="T11" s="191">
        <f t="shared" si="1"/>
        <v>0</v>
      </c>
      <c r="U11" s="192">
        <f t="shared" si="1"/>
        <v>0</v>
      </c>
      <c r="V11" s="209">
        <f t="shared" si="2"/>
        <v>0.6363636363636364</v>
      </c>
      <c r="W11" s="210">
        <v>0.8181818181818182</v>
      </c>
      <c r="X11" s="211">
        <v>0.45454545454545453</v>
      </c>
      <c r="Y11" s="190">
        <v>0.5739400206825233</v>
      </c>
      <c r="Z11" s="191">
        <v>0.5865687303252886</v>
      </c>
      <c r="AA11" s="193">
        <v>0.6613076098606645</v>
      </c>
    </row>
    <row r="12" spans="1:27" s="145" customFormat="1" ht="18" customHeight="1">
      <c r="A12" s="176" t="s">
        <v>7</v>
      </c>
      <c r="B12" s="186"/>
      <c r="C12" s="187">
        <v>2</v>
      </c>
      <c r="D12" s="187">
        <v>1</v>
      </c>
      <c r="E12" s="187">
        <v>2</v>
      </c>
      <c r="F12" s="187">
        <v>1</v>
      </c>
      <c r="G12" s="187"/>
      <c r="H12" s="188"/>
      <c r="I12" s="186">
        <f t="shared" si="3"/>
        <v>6</v>
      </c>
      <c r="J12" s="187">
        <v>6</v>
      </c>
      <c r="K12" s="188">
        <v>4</v>
      </c>
      <c r="L12" s="186">
        <v>540</v>
      </c>
      <c r="M12" s="187">
        <v>549</v>
      </c>
      <c r="N12" s="189">
        <v>632</v>
      </c>
      <c r="O12" s="190">
        <f t="shared" si="4"/>
        <v>0</v>
      </c>
      <c r="P12" s="191">
        <f t="shared" si="5"/>
        <v>1</v>
      </c>
      <c r="Q12" s="191">
        <f t="shared" si="0"/>
        <v>1</v>
      </c>
      <c r="R12" s="191">
        <f t="shared" si="6"/>
        <v>0.5</v>
      </c>
      <c r="S12" s="191">
        <f t="shared" si="1"/>
        <v>1</v>
      </c>
      <c r="T12" s="191">
        <f t="shared" si="1"/>
        <v>0</v>
      </c>
      <c r="U12" s="192">
        <f t="shared" si="1"/>
        <v>0</v>
      </c>
      <c r="V12" s="209">
        <f t="shared" si="2"/>
        <v>0.5454545454545454</v>
      </c>
      <c r="W12" s="210">
        <v>0.5454545454545454</v>
      </c>
      <c r="X12" s="211">
        <v>0.36363636363636365</v>
      </c>
      <c r="Y12" s="190">
        <v>0.5601659751037344</v>
      </c>
      <c r="Z12" s="191">
        <v>0.5736677115987461</v>
      </c>
      <c r="AA12" s="193">
        <v>0.677384780278671</v>
      </c>
    </row>
    <row r="13" spans="1:27" s="145" customFormat="1" ht="18" customHeight="1">
      <c r="A13" s="176" t="s">
        <v>8</v>
      </c>
      <c r="B13" s="186"/>
      <c r="C13" s="187"/>
      <c r="D13" s="187"/>
      <c r="E13" s="187">
        <v>2</v>
      </c>
      <c r="F13" s="187">
        <v>1</v>
      </c>
      <c r="G13" s="187"/>
      <c r="H13" s="188"/>
      <c r="I13" s="186">
        <f t="shared" si="3"/>
        <v>3</v>
      </c>
      <c r="J13" s="187">
        <v>4</v>
      </c>
      <c r="K13" s="188">
        <v>7</v>
      </c>
      <c r="L13" s="186">
        <v>483</v>
      </c>
      <c r="M13" s="187">
        <v>562</v>
      </c>
      <c r="N13" s="189">
        <v>624</v>
      </c>
      <c r="O13" s="190">
        <f t="shared" si="4"/>
        <v>0</v>
      </c>
      <c r="P13" s="191">
        <f t="shared" si="5"/>
        <v>0</v>
      </c>
      <c r="Q13" s="191">
        <f t="shared" si="0"/>
        <v>0</v>
      </c>
      <c r="R13" s="191">
        <f t="shared" si="6"/>
        <v>0.5</v>
      </c>
      <c r="S13" s="191">
        <f t="shared" si="1"/>
        <v>1</v>
      </c>
      <c r="T13" s="191">
        <f t="shared" si="1"/>
        <v>0</v>
      </c>
      <c r="U13" s="192">
        <f t="shared" si="1"/>
        <v>0</v>
      </c>
      <c r="V13" s="209">
        <f t="shared" si="2"/>
        <v>0.2727272727272727</v>
      </c>
      <c r="W13" s="210">
        <v>0.36363636363636365</v>
      </c>
      <c r="X13" s="211">
        <v>0.6363636363636364</v>
      </c>
      <c r="Y13" s="190">
        <v>0.5005181347150259</v>
      </c>
      <c r="Z13" s="191">
        <v>0.5866388308977035</v>
      </c>
      <c r="AA13" s="193">
        <v>0.6695278969957081</v>
      </c>
    </row>
    <row r="14" spans="1:27" s="145" customFormat="1" ht="18" customHeight="1">
      <c r="A14" s="176" t="s">
        <v>9</v>
      </c>
      <c r="B14" s="186"/>
      <c r="C14" s="187">
        <v>1</v>
      </c>
      <c r="D14" s="187"/>
      <c r="E14" s="187">
        <v>8</v>
      </c>
      <c r="F14" s="187"/>
      <c r="G14" s="187"/>
      <c r="H14" s="188"/>
      <c r="I14" s="186">
        <f t="shared" si="3"/>
        <v>9</v>
      </c>
      <c r="J14" s="187">
        <v>10</v>
      </c>
      <c r="K14" s="188">
        <v>11</v>
      </c>
      <c r="L14" s="186">
        <v>529</v>
      </c>
      <c r="M14" s="187">
        <v>545</v>
      </c>
      <c r="N14" s="189">
        <v>611</v>
      </c>
      <c r="O14" s="190">
        <f t="shared" si="4"/>
        <v>0</v>
      </c>
      <c r="P14" s="191">
        <f t="shared" si="5"/>
        <v>0.5</v>
      </c>
      <c r="Q14" s="191">
        <f t="shared" si="0"/>
        <v>0</v>
      </c>
      <c r="R14" s="191">
        <f t="shared" si="6"/>
        <v>2</v>
      </c>
      <c r="S14" s="191">
        <f t="shared" si="1"/>
        <v>0</v>
      </c>
      <c r="T14" s="191">
        <f t="shared" si="1"/>
        <v>0</v>
      </c>
      <c r="U14" s="192">
        <f t="shared" si="1"/>
        <v>0</v>
      </c>
      <c r="V14" s="209">
        <f t="shared" si="2"/>
        <v>0.8181818181818182</v>
      </c>
      <c r="W14" s="210">
        <v>0.9090909090909091</v>
      </c>
      <c r="X14" s="211">
        <v>1</v>
      </c>
      <c r="Y14" s="190">
        <v>0.5481865284974093</v>
      </c>
      <c r="Z14" s="191">
        <v>0.5683003128258602</v>
      </c>
      <c r="AA14" s="193">
        <v>0.6555793991416309</v>
      </c>
    </row>
    <row r="15" spans="1:27" s="145" customFormat="1" ht="18" customHeight="1">
      <c r="A15" s="176" t="s">
        <v>10</v>
      </c>
      <c r="B15" s="186">
        <v>1</v>
      </c>
      <c r="C15" s="187">
        <v>1</v>
      </c>
      <c r="D15" s="187"/>
      <c r="E15" s="187">
        <v>1</v>
      </c>
      <c r="F15" s="187"/>
      <c r="G15" s="187"/>
      <c r="H15" s="188"/>
      <c r="I15" s="186">
        <f t="shared" si="3"/>
        <v>3</v>
      </c>
      <c r="J15" s="187">
        <v>4</v>
      </c>
      <c r="K15" s="188">
        <v>8</v>
      </c>
      <c r="L15" s="186">
        <v>461</v>
      </c>
      <c r="M15" s="187">
        <v>496</v>
      </c>
      <c r="N15" s="189">
        <v>587</v>
      </c>
      <c r="O15" s="190">
        <f t="shared" si="4"/>
        <v>1</v>
      </c>
      <c r="P15" s="191">
        <f t="shared" si="5"/>
        <v>0.5</v>
      </c>
      <c r="Q15" s="191">
        <f t="shared" si="0"/>
        <v>0</v>
      </c>
      <c r="R15" s="191">
        <f t="shared" si="6"/>
        <v>0.25</v>
      </c>
      <c r="S15" s="191">
        <f t="shared" si="1"/>
        <v>0</v>
      </c>
      <c r="T15" s="191">
        <f t="shared" si="1"/>
        <v>0</v>
      </c>
      <c r="U15" s="192">
        <f t="shared" si="1"/>
        <v>0</v>
      </c>
      <c r="V15" s="209">
        <f t="shared" si="2"/>
        <v>0.2727272727272727</v>
      </c>
      <c r="W15" s="210">
        <v>0.36363636363636365</v>
      </c>
      <c r="X15" s="211">
        <v>0.7272727272727273</v>
      </c>
      <c r="Y15" s="190">
        <v>0.4767321613236815</v>
      </c>
      <c r="Z15" s="191">
        <v>0.519916142557652</v>
      </c>
      <c r="AA15" s="193">
        <v>0.6311827956989248</v>
      </c>
    </row>
    <row r="16" spans="1:27" s="145" customFormat="1" ht="18" customHeight="1">
      <c r="A16" s="194" t="s">
        <v>11</v>
      </c>
      <c r="B16" s="195"/>
      <c r="C16" s="196">
        <v>5</v>
      </c>
      <c r="D16" s="196">
        <v>1</v>
      </c>
      <c r="E16" s="196"/>
      <c r="F16" s="196"/>
      <c r="G16" s="196"/>
      <c r="H16" s="197"/>
      <c r="I16" s="195">
        <f t="shared" si="3"/>
        <v>6</v>
      </c>
      <c r="J16" s="196">
        <v>4</v>
      </c>
      <c r="K16" s="197">
        <v>5</v>
      </c>
      <c r="L16" s="195">
        <v>436</v>
      </c>
      <c r="M16" s="196">
        <v>456</v>
      </c>
      <c r="N16" s="198">
        <v>490</v>
      </c>
      <c r="O16" s="199">
        <f t="shared" si="4"/>
        <v>0</v>
      </c>
      <c r="P16" s="200">
        <f t="shared" si="5"/>
        <v>2.5</v>
      </c>
      <c r="Q16" s="200">
        <f t="shared" si="0"/>
        <v>1</v>
      </c>
      <c r="R16" s="200">
        <f t="shared" si="6"/>
        <v>0</v>
      </c>
      <c r="S16" s="200">
        <f t="shared" si="1"/>
        <v>0</v>
      </c>
      <c r="T16" s="200">
        <f t="shared" si="1"/>
        <v>0</v>
      </c>
      <c r="U16" s="201">
        <f t="shared" si="1"/>
        <v>0</v>
      </c>
      <c r="V16" s="212">
        <f t="shared" si="2"/>
        <v>0.5454545454545454</v>
      </c>
      <c r="W16" s="213">
        <v>0.36363636363636365</v>
      </c>
      <c r="X16" s="214">
        <v>0.45454545454545453</v>
      </c>
      <c r="Y16" s="199">
        <v>0.45087900723888313</v>
      </c>
      <c r="Z16" s="200">
        <v>0.47848898216159497</v>
      </c>
      <c r="AA16" s="202">
        <v>0.5291576673866091</v>
      </c>
    </row>
    <row r="17" spans="1:27" s="150" customFormat="1" ht="21" customHeight="1">
      <c r="A17" s="161" t="s">
        <v>61</v>
      </c>
      <c r="B17" s="92">
        <f aca="true" t="shared" si="7" ref="B17:H17">SUM(B5:B16)</f>
        <v>1</v>
      </c>
      <c r="C17" s="93">
        <f t="shared" si="7"/>
        <v>10</v>
      </c>
      <c r="D17" s="93">
        <f t="shared" si="7"/>
        <v>6</v>
      </c>
      <c r="E17" s="93">
        <f t="shared" si="7"/>
        <v>30</v>
      </c>
      <c r="F17" s="93">
        <f t="shared" si="7"/>
        <v>2</v>
      </c>
      <c r="G17" s="93">
        <f t="shared" si="7"/>
        <v>0</v>
      </c>
      <c r="H17" s="94">
        <f t="shared" si="7"/>
        <v>2</v>
      </c>
      <c r="I17" s="92">
        <f>SUM(B17:H17)</f>
        <v>51</v>
      </c>
      <c r="J17" s="93">
        <v>65</v>
      </c>
      <c r="K17" s="94">
        <v>73</v>
      </c>
      <c r="L17" s="95">
        <f>SUM(L5:L16)</f>
        <v>6149</v>
      </c>
      <c r="M17" s="93">
        <f>SUM(M5:M16)</f>
        <v>6420</v>
      </c>
      <c r="N17" s="151">
        <v>6793</v>
      </c>
      <c r="O17" s="162">
        <f t="shared" si="4"/>
        <v>1</v>
      </c>
      <c r="P17" s="163">
        <f t="shared" si="5"/>
        <v>5</v>
      </c>
      <c r="Q17" s="163">
        <f t="shared" si="0"/>
        <v>6</v>
      </c>
      <c r="R17" s="163">
        <f t="shared" si="6"/>
        <v>7.5</v>
      </c>
      <c r="S17" s="163">
        <f t="shared" si="1"/>
        <v>2</v>
      </c>
      <c r="T17" s="163">
        <f>G17/1</f>
        <v>0</v>
      </c>
      <c r="U17" s="164">
        <f>H17/1</f>
        <v>2</v>
      </c>
      <c r="V17" s="101">
        <f t="shared" si="2"/>
        <v>4.636363636363637</v>
      </c>
      <c r="W17" s="99">
        <v>5.909090909090909</v>
      </c>
      <c r="X17" s="100">
        <v>6.636363636363637</v>
      </c>
      <c r="Y17" s="102">
        <f>SUM(Y5:Y16)</f>
        <v>6.377981472429874</v>
      </c>
      <c r="Z17" s="99">
        <f>SUM(Z5:Z16)</f>
        <v>6.785617344389434</v>
      </c>
      <c r="AA17" s="152">
        <v>7.296455424274973</v>
      </c>
    </row>
    <row r="18" ht="34.5" customHeight="1"/>
    <row r="19" spans="1:27" ht="24.75" customHeight="1">
      <c r="A19" s="106" t="s">
        <v>89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158"/>
      <c r="B20" s="357" t="s">
        <v>56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8"/>
      <c r="O20" s="354" t="s">
        <v>84</v>
      </c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9"/>
    </row>
    <row r="21" spans="1:27" ht="18" customHeight="1">
      <c r="A21" s="159"/>
      <c r="B21" s="359" t="s">
        <v>109</v>
      </c>
      <c r="C21" s="360"/>
      <c r="D21" s="360"/>
      <c r="E21" s="360"/>
      <c r="F21" s="360"/>
      <c r="G21" s="360"/>
      <c r="H21" s="360"/>
      <c r="I21" s="361" t="s">
        <v>53</v>
      </c>
      <c r="J21" s="362"/>
      <c r="K21" s="362"/>
      <c r="L21" s="365" t="s">
        <v>60</v>
      </c>
      <c r="M21" s="366"/>
      <c r="N21" s="366"/>
      <c r="O21" s="359" t="s">
        <v>109</v>
      </c>
      <c r="P21" s="360"/>
      <c r="Q21" s="360"/>
      <c r="R21" s="360"/>
      <c r="S21" s="360"/>
      <c r="T21" s="360"/>
      <c r="U21" s="360"/>
      <c r="V21" s="363" t="s">
        <v>58</v>
      </c>
      <c r="W21" s="364"/>
      <c r="X21" s="364"/>
      <c r="Y21" s="343" t="s">
        <v>59</v>
      </c>
      <c r="Z21" s="344"/>
      <c r="AA21" s="345"/>
    </row>
    <row r="22" spans="1:27" ht="82.5" customHeight="1">
      <c r="A22" s="160" t="s">
        <v>54</v>
      </c>
      <c r="B22" s="124" t="s">
        <v>93</v>
      </c>
      <c r="C22" s="125" t="s">
        <v>100</v>
      </c>
      <c r="D22" s="125" t="s">
        <v>96</v>
      </c>
      <c r="E22" s="125" t="s">
        <v>87</v>
      </c>
      <c r="F22" s="125" t="s">
        <v>97</v>
      </c>
      <c r="G22" s="125" t="s">
        <v>98</v>
      </c>
      <c r="H22" s="126" t="s">
        <v>99</v>
      </c>
      <c r="I22" s="112">
        <v>2007</v>
      </c>
      <c r="J22" s="113">
        <v>2006</v>
      </c>
      <c r="K22" s="114">
        <v>2005</v>
      </c>
      <c r="L22" s="244">
        <v>2007</v>
      </c>
      <c r="M22" s="238">
        <v>2006</v>
      </c>
      <c r="N22" s="114">
        <v>2005</v>
      </c>
      <c r="O22" s="231" t="s">
        <v>93</v>
      </c>
      <c r="P22" s="125" t="s">
        <v>100</v>
      </c>
      <c r="Q22" s="125" t="s">
        <v>96</v>
      </c>
      <c r="R22" s="125" t="s">
        <v>87</v>
      </c>
      <c r="S22" s="125" t="s">
        <v>97</v>
      </c>
      <c r="T22" s="125" t="s">
        <v>98</v>
      </c>
      <c r="U22" s="232" t="s">
        <v>99</v>
      </c>
      <c r="V22" s="112">
        <v>2007</v>
      </c>
      <c r="W22" s="113">
        <v>2006</v>
      </c>
      <c r="X22" s="114">
        <v>2005</v>
      </c>
      <c r="Y22" s="112">
        <v>2007</v>
      </c>
      <c r="Z22" s="113">
        <v>2006</v>
      </c>
      <c r="AA22" s="128">
        <v>2005</v>
      </c>
    </row>
    <row r="23" spans="1:31" ht="18" customHeight="1">
      <c r="A23" s="166" t="s">
        <v>0</v>
      </c>
      <c r="B23" s="167"/>
      <c r="C23" s="168">
        <v>1</v>
      </c>
      <c r="D23" s="168"/>
      <c r="E23" s="168">
        <v>1</v>
      </c>
      <c r="F23" s="168">
        <v>1</v>
      </c>
      <c r="G23" s="168"/>
      <c r="H23" s="169">
        <v>1</v>
      </c>
      <c r="I23" s="167">
        <f>SUM(B23:H23)</f>
        <v>4</v>
      </c>
      <c r="J23" s="168">
        <v>10</v>
      </c>
      <c r="K23" s="169">
        <v>12</v>
      </c>
      <c r="L23" s="277">
        <v>1004</v>
      </c>
      <c r="M23" s="277">
        <v>1161</v>
      </c>
      <c r="N23" s="229">
        <v>1418</v>
      </c>
      <c r="O23" s="233">
        <f>B23/1</f>
        <v>0</v>
      </c>
      <c r="P23" s="173">
        <f>C23/2</f>
        <v>0.5</v>
      </c>
      <c r="Q23" s="173">
        <f aca="true" t="shared" si="8" ref="Q23:Q35">D23/1</f>
        <v>0</v>
      </c>
      <c r="R23" s="173">
        <f>E23/4</f>
        <v>0.25</v>
      </c>
      <c r="S23" s="173">
        <f aca="true" t="shared" si="9" ref="S23:U34">F23/1</f>
        <v>1</v>
      </c>
      <c r="T23" s="173">
        <f t="shared" si="9"/>
        <v>0</v>
      </c>
      <c r="U23" s="175">
        <f t="shared" si="9"/>
        <v>1</v>
      </c>
      <c r="V23" s="203">
        <f>I23/11</f>
        <v>0.36363636363636365</v>
      </c>
      <c r="W23" s="204">
        <v>0.9090909090909091</v>
      </c>
      <c r="X23" s="205">
        <v>1.0909090909090908</v>
      </c>
      <c r="Y23" s="336">
        <v>1.0557308096740274</v>
      </c>
      <c r="Z23" s="339">
        <v>1.2633297062023938</v>
      </c>
      <c r="AA23" s="175">
        <v>1.532972972972973</v>
      </c>
      <c r="AE23"/>
    </row>
    <row r="24" spans="1:31" ht="18" customHeight="1">
      <c r="A24" s="176" t="s">
        <v>1</v>
      </c>
      <c r="B24" s="177">
        <v>1</v>
      </c>
      <c r="C24" s="178">
        <v>3</v>
      </c>
      <c r="D24" s="178"/>
      <c r="E24" s="178">
        <v>1</v>
      </c>
      <c r="F24" s="178">
        <v>1</v>
      </c>
      <c r="G24" s="178">
        <v>1</v>
      </c>
      <c r="H24" s="179">
        <v>1</v>
      </c>
      <c r="I24" s="177">
        <f aca="true" t="shared" si="10" ref="I24:I34">SUM(B24:H24)</f>
        <v>8</v>
      </c>
      <c r="J24" s="178">
        <v>10</v>
      </c>
      <c r="K24" s="179">
        <v>9</v>
      </c>
      <c r="L24" s="186">
        <v>829</v>
      </c>
      <c r="M24" s="186">
        <v>1032</v>
      </c>
      <c r="N24" s="230">
        <v>1113</v>
      </c>
      <c r="O24" s="234">
        <f aca="true" t="shared" si="11" ref="O24:O35">B24/1</f>
        <v>1</v>
      </c>
      <c r="P24" s="183">
        <f aca="true" t="shared" si="12" ref="P24:P35">C24/2</f>
        <v>1.5</v>
      </c>
      <c r="Q24" s="183">
        <f t="shared" si="8"/>
        <v>0</v>
      </c>
      <c r="R24" s="183">
        <f aca="true" t="shared" si="13" ref="R24:R35">E24/4</f>
        <v>0.25</v>
      </c>
      <c r="S24" s="183">
        <f t="shared" si="9"/>
        <v>1</v>
      </c>
      <c r="T24" s="183">
        <f t="shared" si="9"/>
        <v>1</v>
      </c>
      <c r="U24" s="185">
        <f t="shared" si="9"/>
        <v>1</v>
      </c>
      <c r="V24" s="206">
        <f aca="true" t="shared" si="14" ref="V24:V35">I24/11</f>
        <v>0.7272727272727273</v>
      </c>
      <c r="W24" s="207">
        <v>0.9090909090909091</v>
      </c>
      <c r="X24" s="208">
        <v>0.8181818181818182</v>
      </c>
      <c r="Y24" s="337">
        <v>0.8671548117154811</v>
      </c>
      <c r="Z24" s="191">
        <v>1.1229597388465724</v>
      </c>
      <c r="AA24" s="185">
        <v>1.2019438444924406</v>
      </c>
      <c r="AE24"/>
    </row>
    <row r="25" spans="1:31" ht="18" customHeight="1">
      <c r="A25" s="176" t="s">
        <v>2</v>
      </c>
      <c r="B25" s="177"/>
      <c r="C25" s="178">
        <v>3</v>
      </c>
      <c r="D25" s="178"/>
      <c r="E25" s="178">
        <v>1</v>
      </c>
      <c r="F25" s="178"/>
      <c r="G25" s="178">
        <v>1</v>
      </c>
      <c r="H25" s="179">
        <v>1</v>
      </c>
      <c r="I25" s="177">
        <f t="shared" si="10"/>
        <v>6</v>
      </c>
      <c r="J25" s="178">
        <v>16</v>
      </c>
      <c r="K25" s="179">
        <v>14</v>
      </c>
      <c r="L25" s="186">
        <v>880</v>
      </c>
      <c r="M25" s="186">
        <v>1012</v>
      </c>
      <c r="N25" s="230">
        <v>1246</v>
      </c>
      <c r="O25" s="234">
        <f t="shared" si="11"/>
        <v>0</v>
      </c>
      <c r="P25" s="183">
        <f t="shared" si="12"/>
        <v>1.5</v>
      </c>
      <c r="Q25" s="183">
        <f t="shared" si="8"/>
        <v>0</v>
      </c>
      <c r="R25" s="183">
        <f t="shared" si="13"/>
        <v>0.25</v>
      </c>
      <c r="S25" s="183">
        <f t="shared" si="9"/>
        <v>0</v>
      </c>
      <c r="T25" s="183">
        <f t="shared" si="9"/>
        <v>1</v>
      </c>
      <c r="U25" s="185">
        <f t="shared" si="9"/>
        <v>1</v>
      </c>
      <c r="V25" s="206">
        <f t="shared" si="14"/>
        <v>0.5454545454545454</v>
      </c>
      <c r="W25" s="207">
        <v>1.4545454545454546</v>
      </c>
      <c r="X25" s="208">
        <v>1.2727272727272727</v>
      </c>
      <c r="Y25" s="337">
        <v>0.9233997901364114</v>
      </c>
      <c r="Z25" s="191">
        <v>1.101196953210011</v>
      </c>
      <c r="AA25" s="185">
        <v>1.3397849462365592</v>
      </c>
      <c r="AE25"/>
    </row>
    <row r="26" spans="1:31" ht="18" customHeight="1">
      <c r="A26" s="176" t="s">
        <v>3</v>
      </c>
      <c r="B26" s="177"/>
      <c r="C26" s="178">
        <v>5</v>
      </c>
      <c r="D26" s="178">
        <v>2</v>
      </c>
      <c r="E26" s="178">
        <v>2</v>
      </c>
      <c r="F26" s="178">
        <v>1</v>
      </c>
      <c r="G26" s="178"/>
      <c r="H26" s="179"/>
      <c r="I26" s="177">
        <f t="shared" si="10"/>
        <v>10</v>
      </c>
      <c r="J26" s="178">
        <v>6</v>
      </c>
      <c r="K26" s="179">
        <v>12</v>
      </c>
      <c r="L26" s="186">
        <v>875</v>
      </c>
      <c r="M26" s="186">
        <v>1006</v>
      </c>
      <c r="N26" s="230">
        <v>1155</v>
      </c>
      <c r="O26" s="234">
        <f t="shared" si="11"/>
        <v>0</v>
      </c>
      <c r="P26" s="183">
        <f t="shared" si="12"/>
        <v>2.5</v>
      </c>
      <c r="Q26" s="183">
        <f t="shared" si="8"/>
        <v>2</v>
      </c>
      <c r="R26" s="183">
        <f t="shared" si="13"/>
        <v>0.5</v>
      </c>
      <c r="S26" s="183">
        <f t="shared" si="9"/>
        <v>1</v>
      </c>
      <c r="T26" s="183">
        <f t="shared" si="9"/>
        <v>0</v>
      </c>
      <c r="U26" s="185">
        <f t="shared" si="9"/>
        <v>0</v>
      </c>
      <c r="V26" s="206">
        <f t="shared" si="14"/>
        <v>0.9090909090909091</v>
      </c>
      <c r="W26" s="207">
        <v>0.5454545454545454</v>
      </c>
      <c r="X26" s="208">
        <v>1.0909090909090908</v>
      </c>
      <c r="Y26" s="337">
        <v>0.9039256198347108</v>
      </c>
      <c r="Z26" s="191">
        <v>1.055613850996852</v>
      </c>
      <c r="AA26" s="185">
        <v>1.233974358974359</v>
      </c>
      <c r="AE26"/>
    </row>
    <row r="27" spans="1:31" ht="18" customHeight="1">
      <c r="A27" s="176" t="s">
        <v>4</v>
      </c>
      <c r="B27" s="177"/>
      <c r="C27" s="178">
        <v>4</v>
      </c>
      <c r="D27" s="178">
        <v>2</v>
      </c>
      <c r="E27" s="178">
        <v>1</v>
      </c>
      <c r="F27" s="178"/>
      <c r="G27" s="178">
        <v>1</v>
      </c>
      <c r="H27" s="179">
        <v>2</v>
      </c>
      <c r="I27" s="177">
        <f t="shared" si="10"/>
        <v>10</v>
      </c>
      <c r="J27" s="178">
        <v>13</v>
      </c>
      <c r="K27" s="179">
        <v>14</v>
      </c>
      <c r="L27" s="186">
        <v>1008</v>
      </c>
      <c r="M27" s="186">
        <v>1111</v>
      </c>
      <c r="N27" s="230">
        <v>1248</v>
      </c>
      <c r="O27" s="234">
        <f t="shared" si="11"/>
        <v>0</v>
      </c>
      <c r="P27" s="183">
        <f t="shared" si="12"/>
        <v>2</v>
      </c>
      <c r="Q27" s="183">
        <f t="shared" si="8"/>
        <v>2</v>
      </c>
      <c r="R27" s="183">
        <f t="shared" si="13"/>
        <v>0.25</v>
      </c>
      <c r="S27" s="183">
        <f t="shared" si="9"/>
        <v>0</v>
      </c>
      <c r="T27" s="183">
        <f t="shared" si="9"/>
        <v>1</v>
      </c>
      <c r="U27" s="185">
        <f t="shared" si="9"/>
        <v>2</v>
      </c>
      <c r="V27" s="206">
        <f t="shared" si="14"/>
        <v>0.9090909090909091</v>
      </c>
      <c r="W27" s="207">
        <v>1.1818181818181819</v>
      </c>
      <c r="X27" s="208">
        <v>1.2727272727272727</v>
      </c>
      <c r="Y27" s="337">
        <v>1.037037037037037</v>
      </c>
      <c r="Z27" s="191">
        <v>1.160919540229885</v>
      </c>
      <c r="AA27" s="185">
        <v>1.3333333333333333</v>
      </c>
      <c r="AE27"/>
    </row>
    <row r="28" spans="1:31" ht="18" customHeight="1">
      <c r="A28" s="176" t="s">
        <v>5</v>
      </c>
      <c r="B28" s="186"/>
      <c r="C28" s="187">
        <v>3</v>
      </c>
      <c r="D28" s="187"/>
      <c r="E28" s="187"/>
      <c r="F28" s="187"/>
      <c r="G28" s="187"/>
      <c r="H28" s="188">
        <v>1</v>
      </c>
      <c r="I28" s="186">
        <f t="shared" si="10"/>
        <v>4</v>
      </c>
      <c r="J28" s="187">
        <v>9</v>
      </c>
      <c r="K28" s="188">
        <v>8</v>
      </c>
      <c r="L28" s="186">
        <v>911</v>
      </c>
      <c r="M28" s="186">
        <v>1067</v>
      </c>
      <c r="N28" s="188">
        <v>1264</v>
      </c>
      <c r="O28" s="235">
        <f t="shared" si="11"/>
        <v>0</v>
      </c>
      <c r="P28" s="191">
        <f t="shared" si="12"/>
        <v>1.5</v>
      </c>
      <c r="Q28" s="191">
        <f t="shared" si="8"/>
        <v>0</v>
      </c>
      <c r="R28" s="191">
        <f t="shared" si="13"/>
        <v>0</v>
      </c>
      <c r="S28" s="191">
        <f t="shared" si="9"/>
        <v>0</v>
      </c>
      <c r="T28" s="191">
        <f t="shared" si="9"/>
        <v>0</v>
      </c>
      <c r="U28" s="193">
        <f t="shared" si="9"/>
        <v>1</v>
      </c>
      <c r="V28" s="209">
        <f t="shared" si="14"/>
        <v>0.36363636363636365</v>
      </c>
      <c r="W28" s="210">
        <v>0.8181818181818182</v>
      </c>
      <c r="X28" s="211">
        <v>0.7272727272727273</v>
      </c>
      <c r="Y28" s="337">
        <v>0.9353182751540041</v>
      </c>
      <c r="Z28" s="191">
        <v>1.120798319327731</v>
      </c>
      <c r="AA28" s="193">
        <v>1.3504273504273505</v>
      </c>
      <c r="AE28"/>
    </row>
    <row r="29" spans="1:31" ht="18" customHeight="1">
      <c r="A29" s="176" t="s">
        <v>6</v>
      </c>
      <c r="B29" s="186"/>
      <c r="C29" s="187">
        <v>3</v>
      </c>
      <c r="D29" s="187">
        <v>2</v>
      </c>
      <c r="E29" s="187"/>
      <c r="F29" s="187"/>
      <c r="G29" s="187"/>
      <c r="H29" s="188">
        <v>2</v>
      </c>
      <c r="I29" s="186">
        <f t="shared" si="10"/>
        <v>7</v>
      </c>
      <c r="J29" s="187">
        <v>16</v>
      </c>
      <c r="K29" s="188">
        <v>10</v>
      </c>
      <c r="L29" s="186">
        <v>965</v>
      </c>
      <c r="M29" s="186">
        <v>1064</v>
      </c>
      <c r="N29" s="188">
        <v>1305</v>
      </c>
      <c r="O29" s="235">
        <f t="shared" si="11"/>
        <v>0</v>
      </c>
      <c r="P29" s="191">
        <f t="shared" si="12"/>
        <v>1.5</v>
      </c>
      <c r="Q29" s="191">
        <f t="shared" si="8"/>
        <v>2</v>
      </c>
      <c r="R29" s="191">
        <f t="shared" si="13"/>
        <v>0</v>
      </c>
      <c r="S29" s="191">
        <f t="shared" si="9"/>
        <v>0</v>
      </c>
      <c r="T29" s="191">
        <f t="shared" si="9"/>
        <v>0</v>
      </c>
      <c r="U29" s="193">
        <f t="shared" si="9"/>
        <v>2</v>
      </c>
      <c r="V29" s="209">
        <f t="shared" si="14"/>
        <v>0.6363636363636364</v>
      </c>
      <c r="W29" s="210">
        <v>1.4545454545454546</v>
      </c>
      <c r="X29" s="211">
        <v>0.9090909090909091</v>
      </c>
      <c r="Y29" s="337">
        <v>0.9979317476732161</v>
      </c>
      <c r="Z29" s="191">
        <v>1.1164742917103883</v>
      </c>
      <c r="AA29" s="193">
        <v>1.3987138263665595</v>
      </c>
      <c r="AE29"/>
    </row>
    <row r="30" spans="1:31" ht="18" customHeight="1">
      <c r="A30" s="176" t="s">
        <v>7</v>
      </c>
      <c r="B30" s="186"/>
      <c r="C30" s="187">
        <v>6</v>
      </c>
      <c r="D30" s="187"/>
      <c r="E30" s="187"/>
      <c r="F30" s="187"/>
      <c r="G30" s="187"/>
      <c r="H30" s="188">
        <v>1</v>
      </c>
      <c r="I30" s="186">
        <f t="shared" si="10"/>
        <v>7</v>
      </c>
      <c r="J30" s="187">
        <v>10</v>
      </c>
      <c r="K30" s="188">
        <v>7</v>
      </c>
      <c r="L30" s="186">
        <v>1048</v>
      </c>
      <c r="M30" s="186">
        <v>1126</v>
      </c>
      <c r="N30" s="188">
        <v>1388</v>
      </c>
      <c r="O30" s="235">
        <f t="shared" si="11"/>
        <v>0</v>
      </c>
      <c r="P30" s="191">
        <f t="shared" si="12"/>
        <v>3</v>
      </c>
      <c r="Q30" s="191">
        <f t="shared" si="8"/>
        <v>0</v>
      </c>
      <c r="R30" s="191">
        <f t="shared" si="13"/>
        <v>0</v>
      </c>
      <c r="S30" s="191">
        <f t="shared" si="9"/>
        <v>0</v>
      </c>
      <c r="T30" s="191">
        <f t="shared" si="9"/>
        <v>0</v>
      </c>
      <c r="U30" s="193">
        <f t="shared" si="9"/>
        <v>1</v>
      </c>
      <c r="V30" s="209">
        <f t="shared" si="14"/>
        <v>0.6363636363636364</v>
      </c>
      <c r="W30" s="210">
        <v>0.9090909090909091</v>
      </c>
      <c r="X30" s="211">
        <v>0.6363636363636364</v>
      </c>
      <c r="Y30" s="337">
        <v>1.0871369294605808</v>
      </c>
      <c r="Z30" s="191">
        <v>1.1765935214211076</v>
      </c>
      <c r="AA30" s="193">
        <v>1.487674169346195</v>
      </c>
      <c r="AE30"/>
    </row>
    <row r="31" spans="1:31" ht="18" customHeight="1">
      <c r="A31" s="176" t="s">
        <v>8</v>
      </c>
      <c r="B31" s="186"/>
      <c r="C31" s="187">
        <v>5</v>
      </c>
      <c r="D31" s="187">
        <v>1</v>
      </c>
      <c r="E31" s="187">
        <v>1</v>
      </c>
      <c r="F31" s="187"/>
      <c r="G31" s="187">
        <v>1</v>
      </c>
      <c r="H31" s="188">
        <v>2</v>
      </c>
      <c r="I31" s="186">
        <f t="shared" si="10"/>
        <v>10</v>
      </c>
      <c r="J31" s="187">
        <v>8</v>
      </c>
      <c r="K31" s="188">
        <v>16</v>
      </c>
      <c r="L31" s="186">
        <v>931</v>
      </c>
      <c r="M31" s="186">
        <v>1143</v>
      </c>
      <c r="N31" s="188">
        <v>1260</v>
      </c>
      <c r="O31" s="235">
        <f t="shared" si="11"/>
        <v>0</v>
      </c>
      <c r="P31" s="191">
        <f t="shared" si="12"/>
        <v>2.5</v>
      </c>
      <c r="Q31" s="191">
        <f t="shared" si="8"/>
        <v>1</v>
      </c>
      <c r="R31" s="191">
        <f t="shared" si="13"/>
        <v>0.25</v>
      </c>
      <c r="S31" s="191">
        <f t="shared" si="9"/>
        <v>0</v>
      </c>
      <c r="T31" s="191">
        <f t="shared" si="9"/>
        <v>1</v>
      </c>
      <c r="U31" s="193">
        <f t="shared" si="9"/>
        <v>2</v>
      </c>
      <c r="V31" s="209">
        <f t="shared" si="14"/>
        <v>0.9090909090909091</v>
      </c>
      <c r="W31" s="210">
        <v>0.7272727272727273</v>
      </c>
      <c r="X31" s="211">
        <v>1.4545454545454546</v>
      </c>
      <c r="Y31" s="337">
        <v>0.9647668393782384</v>
      </c>
      <c r="Z31" s="191">
        <v>1.1931106471816284</v>
      </c>
      <c r="AA31" s="193">
        <v>1.351931330472103</v>
      </c>
      <c r="AE31"/>
    </row>
    <row r="32" spans="1:31" ht="18" customHeight="1">
      <c r="A32" s="176" t="s">
        <v>9</v>
      </c>
      <c r="B32" s="186"/>
      <c r="C32" s="187">
        <v>3</v>
      </c>
      <c r="D32" s="187"/>
      <c r="E32" s="187">
        <v>1</v>
      </c>
      <c r="F32" s="187"/>
      <c r="G32" s="187"/>
      <c r="H32" s="188">
        <v>3</v>
      </c>
      <c r="I32" s="186">
        <f t="shared" si="10"/>
        <v>7</v>
      </c>
      <c r="J32" s="187">
        <v>4</v>
      </c>
      <c r="K32" s="188">
        <v>15</v>
      </c>
      <c r="L32" s="186">
        <v>990</v>
      </c>
      <c r="M32" s="186">
        <v>949</v>
      </c>
      <c r="N32" s="188">
        <v>1347</v>
      </c>
      <c r="O32" s="235">
        <f t="shared" si="11"/>
        <v>0</v>
      </c>
      <c r="P32" s="191">
        <f t="shared" si="12"/>
        <v>1.5</v>
      </c>
      <c r="Q32" s="191">
        <f t="shared" si="8"/>
        <v>0</v>
      </c>
      <c r="R32" s="191">
        <f t="shared" si="13"/>
        <v>0.25</v>
      </c>
      <c r="S32" s="191">
        <f t="shared" si="9"/>
        <v>0</v>
      </c>
      <c r="T32" s="191">
        <f t="shared" si="9"/>
        <v>0</v>
      </c>
      <c r="U32" s="193">
        <f t="shared" si="9"/>
        <v>3</v>
      </c>
      <c r="V32" s="209">
        <f t="shared" si="14"/>
        <v>0.6363636363636364</v>
      </c>
      <c r="W32" s="210">
        <v>0.36363636363636365</v>
      </c>
      <c r="X32" s="211">
        <v>1.3636363636363635</v>
      </c>
      <c r="Y32" s="337">
        <v>1.0259067357512954</v>
      </c>
      <c r="Z32" s="191">
        <v>0.9895724713242962</v>
      </c>
      <c r="AA32" s="193">
        <v>1.4452789699570816</v>
      </c>
      <c r="AE32"/>
    </row>
    <row r="33" spans="1:31" ht="18" customHeight="1">
      <c r="A33" s="176" t="s">
        <v>10</v>
      </c>
      <c r="B33" s="186">
        <v>1</v>
      </c>
      <c r="C33" s="187">
        <v>2</v>
      </c>
      <c r="D33" s="187"/>
      <c r="E33" s="187"/>
      <c r="F33" s="187">
        <v>1</v>
      </c>
      <c r="G33" s="187"/>
      <c r="H33" s="188">
        <v>1</v>
      </c>
      <c r="I33" s="186">
        <f t="shared" si="10"/>
        <v>5</v>
      </c>
      <c r="J33" s="187">
        <v>4</v>
      </c>
      <c r="K33" s="188">
        <v>9</v>
      </c>
      <c r="L33" s="186">
        <v>861</v>
      </c>
      <c r="M33" s="186">
        <v>881</v>
      </c>
      <c r="N33" s="188">
        <v>1150</v>
      </c>
      <c r="O33" s="235">
        <f t="shared" si="11"/>
        <v>1</v>
      </c>
      <c r="P33" s="191">
        <f t="shared" si="12"/>
        <v>1</v>
      </c>
      <c r="Q33" s="191">
        <f t="shared" si="8"/>
        <v>0</v>
      </c>
      <c r="R33" s="191">
        <f t="shared" si="13"/>
        <v>0</v>
      </c>
      <c r="S33" s="191">
        <f t="shared" si="9"/>
        <v>1</v>
      </c>
      <c r="T33" s="191">
        <f t="shared" si="9"/>
        <v>0</v>
      </c>
      <c r="U33" s="193">
        <f t="shared" si="9"/>
        <v>1</v>
      </c>
      <c r="V33" s="209">
        <f t="shared" si="14"/>
        <v>0.45454545454545453</v>
      </c>
      <c r="W33" s="210">
        <v>0.36363636363636365</v>
      </c>
      <c r="X33" s="211">
        <v>0.8181818181818182</v>
      </c>
      <c r="Y33" s="337">
        <v>0.890382626680455</v>
      </c>
      <c r="Z33" s="191">
        <v>0.9234800838574424</v>
      </c>
      <c r="AA33" s="193">
        <v>1.2365591397849462</v>
      </c>
      <c r="AE33"/>
    </row>
    <row r="34" spans="1:31" ht="18" customHeight="1">
      <c r="A34" s="194" t="s">
        <v>11</v>
      </c>
      <c r="B34" s="195"/>
      <c r="C34" s="196">
        <v>1</v>
      </c>
      <c r="D34" s="196"/>
      <c r="E34" s="196">
        <v>1</v>
      </c>
      <c r="F34" s="196"/>
      <c r="G34" s="196"/>
      <c r="H34" s="197">
        <v>1</v>
      </c>
      <c r="I34" s="195">
        <f t="shared" si="10"/>
        <v>3</v>
      </c>
      <c r="J34" s="196">
        <v>8</v>
      </c>
      <c r="K34" s="197">
        <v>10</v>
      </c>
      <c r="L34" s="195">
        <v>773</v>
      </c>
      <c r="M34" s="195">
        <v>916</v>
      </c>
      <c r="N34" s="197">
        <v>1108</v>
      </c>
      <c r="O34" s="236">
        <f t="shared" si="11"/>
        <v>0</v>
      </c>
      <c r="P34" s="200">
        <f t="shared" si="12"/>
        <v>0.5</v>
      </c>
      <c r="Q34" s="200">
        <f t="shared" si="8"/>
        <v>0</v>
      </c>
      <c r="R34" s="200">
        <f t="shared" si="13"/>
        <v>0.25</v>
      </c>
      <c r="S34" s="200">
        <f t="shared" si="9"/>
        <v>0</v>
      </c>
      <c r="T34" s="200">
        <f t="shared" si="9"/>
        <v>0</v>
      </c>
      <c r="U34" s="202">
        <f t="shared" si="9"/>
        <v>1</v>
      </c>
      <c r="V34" s="212">
        <f t="shared" si="14"/>
        <v>0.2727272727272727</v>
      </c>
      <c r="W34" s="213">
        <v>0.7272727272727273</v>
      </c>
      <c r="X34" s="214">
        <v>0.9090909090909091</v>
      </c>
      <c r="Y34" s="338">
        <v>0.7993795243019648</v>
      </c>
      <c r="Z34" s="200">
        <v>0.9611752360965372</v>
      </c>
      <c r="AA34" s="202">
        <v>1.1965442764578833</v>
      </c>
      <c r="AE34"/>
    </row>
    <row r="35" spans="1:27" ht="21" customHeight="1">
      <c r="A35" s="161" t="s">
        <v>61</v>
      </c>
      <c r="B35" s="92">
        <f aca="true" t="shared" si="15" ref="B35:H35">SUM(B23:B34)</f>
        <v>2</v>
      </c>
      <c r="C35" s="93">
        <f t="shared" si="15"/>
        <v>39</v>
      </c>
      <c r="D35" s="93">
        <f t="shared" si="15"/>
        <v>7</v>
      </c>
      <c r="E35" s="93">
        <f t="shared" si="15"/>
        <v>9</v>
      </c>
      <c r="F35" s="93">
        <f t="shared" si="15"/>
        <v>4</v>
      </c>
      <c r="G35" s="93">
        <f t="shared" si="15"/>
        <v>4</v>
      </c>
      <c r="H35" s="94">
        <f t="shared" si="15"/>
        <v>16</v>
      </c>
      <c r="I35" s="92">
        <f>SUM(B35:H35)</f>
        <v>81</v>
      </c>
      <c r="J35" s="93">
        <v>114</v>
      </c>
      <c r="K35" s="94">
        <v>136</v>
      </c>
      <c r="L35" s="95">
        <f>SUM(L23:L34)</f>
        <v>11075</v>
      </c>
      <c r="M35" s="243">
        <f>SUM(M23:M34)</f>
        <v>12468</v>
      </c>
      <c r="N35" s="94">
        <v>15002</v>
      </c>
      <c r="O35" s="237">
        <f t="shared" si="11"/>
        <v>2</v>
      </c>
      <c r="P35" s="163">
        <f t="shared" si="12"/>
        <v>19.5</v>
      </c>
      <c r="Q35" s="163">
        <f t="shared" si="8"/>
        <v>7</v>
      </c>
      <c r="R35" s="163">
        <f t="shared" si="13"/>
        <v>2.25</v>
      </c>
      <c r="S35" s="163">
        <f>F35/1</f>
        <v>4</v>
      </c>
      <c r="T35" s="163">
        <f>G35/1</f>
        <v>4</v>
      </c>
      <c r="U35" s="165">
        <f>H35/1</f>
        <v>16</v>
      </c>
      <c r="V35" s="101">
        <f t="shared" si="14"/>
        <v>7.363636363636363</v>
      </c>
      <c r="W35" s="99">
        <v>10.363636363636363</v>
      </c>
      <c r="X35" s="100">
        <v>12.363636363636363</v>
      </c>
      <c r="Y35" s="102">
        <f>SUM(Y23:Y34)</f>
        <v>11.488070746797424</v>
      </c>
      <c r="Z35" s="99">
        <f>SUM(Z23:Z34)</f>
        <v>13.185224360404845</v>
      </c>
      <c r="AA35" s="152">
        <v>16.113856068743285</v>
      </c>
    </row>
    <row r="36" spans="1:27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54" t="s">
        <v>115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5"/>
    </row>
    <row r="37" ht="15" customHeight="1"/>
    <row r="59" ht="10.5">
      <c r="M59" s="3" t="s">
        <v>105</v>
      </c>
    </row>
  </sheetData>
  <mergeCells count="16">
    <mergeCell ref="B20:N20"/>
    <mergeCell ref="B21:H21"/>
    <mergeCell ref="I21:K21"/>
    <mergeCell ref="L21:N21"/>
    <mergeCell ref="Y3:AA3"/>
    <mergeCell ref="O3:U3"/>
    <mergeCell ref="O2:AA2"/>
    <mergeCell ref="O21:U21"/>
    <mergeCell ref="V21:X21"/>
    <mergeCell ref="Y21:AA21"/>
    <mergeCell ref="O20:AA20"/>
    <mergeCell ref="B2:N2"/>
    <mergeCell ref="B3:H3"/>
    <mergeCell ref="I3:K3"/>
    <mergeCell ref="V3:X3"/>
    <mergeCell ref="L3:N3"/>
  </mergeCells>
  <printOptions/>
  <pageMargins left="0.7480314960629921" right="0.07874015748031496" top="0.3937007874015748" bottom="0.15748031496062992" header="0.4724409448818898" footer="0.15748031496062992"/>
  <pageSetup horizontalDpi="300" verticalDpi="300" orientation="landscape" paperSize="9" scale="70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AC54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7" width="4.75390625" style="3" customWidth="1"/>
    <col min="8" max="10" width="5.25390625" style="3" customWidth="1"/>
    <col min="11" max="13" width="8.125" style="3" bestFit="1" customWidth="1"/>
    <col min="14" max="18" width="5.75390625" style="3" customWidth="1"/>
    <col min="19" max="19" width="8.00390625" style="3" bestFit="1" customWidth="1"/>
    <col min="20" max="25" width="5.75390625" style="3" customWidth="1"/>
    <col min="26" max="26" width="4.125" style="1" customWidth="1"/>
    <col min="27" max="27" width="10.125" style="1" customWidth="1"/>
    <col min="28" max="16384" width="9.00390625" style="1" customWidth="1"/>
  </cols>
  <sheetData>
    <row r="1" spans="1:25" s="5" customFormat="1" ht="25.5" customHeight="1">
      <c r="A1" s="106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09" customFormat="1" ht="15.75" customHeight="1">
      <c r="A2" s="158"/>
      <c r="B2" s="357" t="s">
        <v>56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8"/>
      <c r="N2" s="354" t="s">
        <v>84</v>
      </c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9"/>
    </row>
    <row r="3" spans="1:25" s="109" customFormat="1" ht="15.75" customHeight="1">
      <c r="A3" s="159"/>
      <c r="B3" s="359" t="s">
        <v>109</v>
      </c>
      <c r="C3" s="360"/>
      <c r="D3" s="360"/>
      <c r="E3" s="360"/>
      <c r="F3" s="360"/>
      <c r="G3" s="380"/>
      <c r="H3" s="361" t="s">
        <v>53</v>
      </c>
      <c r="I3" s="362"/>
      <c r="J3" s="362"/>
      <c r="K3" s="365" t="s">
        <v>60</v>
      </c>
      <c r="L3" s="366"/>
      <c r="M3" s="367"/>
      <c r="N3" s="359" t="s">
        <v>109</v>
      </c>
      <c r="O3" s="360"/>
      <c r="P3" s="360"/>
      <c r="Q3" s="360"/>
      <c r="R3" s="360"/>
      <c r="S3" s="380"/>
      <c r="T3" s="363" t="s">
        <v>58</v>
      </c>
      <c r="U3" s="364"/>
      <c r="V3" s="364"/>
      <c r="W3" s="343" t="s">
        <v>59</v>
      </c>
      <c r="X3" s="344"/>
      <c r="Y3" s="345"/>
    </row>
    <row r="4" spans="1:25" s="118" customFormat="1" ht="81.75" customHeight="1">
      <c r="A4" s="160" t="s">
        <v>54</v>
      </c>
      <c r="B4" s="124" t="s">
        <v>93</v>
      </c>
      <c r="C4" s="125" t="s">
        <v>95</v>
      </c>
      <c r="D4" s="125" t="s">
        <v>96</v>
      </c>
      <c r="E4" s="125" t="s">
        <v>97</v>
      </c>
      <c r="F4" s="125" t="s">
        <v>98</v>
      </c>
      <c r="G4" s="126" t="s">
        <v>99</v>
      </c>
      <c r="H4" s="112">
        <v>2007</v>
      </c>
      <c r="I4" s="113">
        <v>2006</v>
      </c>
      <c r="J4" s="114">
        <v>2005</v>
      </c>
      <c r="K4" s="112">
        <v>2007</v>
      </c>
      <c r="L4" s="113">
        <v>2006</v>
      </c>
      <c r="M4" s="127">
        <v>2005</v>
      </c>
      <c r="N4" s="124" t="s">
        <v>93</v>
      </c>
      <c r="O4" s="125" t="s">
        <v>95</v>
      </c>
      <c r="P4" s="125" t="s">
        <v>96</v>
      </c>
      <c r="Q4" s="125" t="s">
        <v>97</v>
      </c>
      <c r="R4" s="125" t="s">
        <v>98</v>
      </c>
      <c r="S4" s="126" t="s">
        <v>99</v>
      </c>
      <c r="T4" s="112">
        <v>2007</v>
      </c>
      <c r="U4" s="113">
        <v>2006</v>
      </c>
      <c r="V4" s="114">
        <v>2005</v>
      </c>
      <c r="W4" s="112">
        <v>2007</v>
      </c>
      <c r="X4" s="113">
        <v>2006</v>
      </c>
      <c r="Y4" s="128">
        <v>2005</v>
      </c>
    </row>
    <row r="5" spans="1:25" s="119" customFormat="1" ht="16.5" customHeight="1">
      <c r="A5" s="166" t="s">
        <v>0</v>
      </c>
      <c r="B5" s="167">
        <v>1</v>
      </c>
      <c r="C5" s="168">
        <v>3</v>
      </c>
      <c r="D5" s="168">
        <v>5</v>
      </c>
      <c r="E5" s="168">
        <v>3</v>
      </c>
      <c r="F5" s="168"/>
      <c r="G5" s="169">
        <v>6</v>
      </c>
      <c r="H5" s="167">
        <f>SUM(B5:G5)</f>
        <v>18</v>
      </c>
      <c r="I5" s="168">
        <v>22</v>
      </c>
      <c r="J5" s="169">
        <v>30</v>
      </c>
      <c r="K5" s="277">
        <v>1963</v>
      </c>
      <c r="L5">
        <v>1902</v>
      </c>
      <c r="M5" s="171">
        <v>1948</v>
      </c>
      <c r="N5" s="172">
        <f>B5/1</f>
        <v>1</v>
      </c>
      <c r="O5" s="173">
        <f aca="true" t="shared" si="0" ref="O5:O16">C5/1</f>
        <v>3</v>
      </c>
      <c r="P5" s="173">
        <f aca="true" t="shared" si="1" ref="P5:P16">D5/1</f>
        <v>5</v>
      </c>
      <c r="Q5" s="173">
        <f aca="true" t="shared" si="2" ref="Q5:Q16">E5/1</f>
        <v>3</v>
      </c>
      <c r="R5" s="173">
        <f aca="true" t="shared" si="3" ref="R5:R16">F5/1</f>
        <v>0</v>
      </c>
      <c r="S5" s="174">
        <f aca="true" t="shared" si="4" ref="S5:S16">G5/1</f>
        <v>6</v>
      </c>
      <c r="T5" s="203">
        <f aca="true" t="shared" si="5" ref="T5:T16">H5/6</f>
        <v>3</v>
      </c>
      <c r="U5" s="204">
        <v>3.6666666666666665</v>
      </c>
      <c r="V5" s="205">
        <v>5</v>
      </c>
      <c r="W5" s="278">
        <v>4.286026200873362</v>
      </c>
      <c r="X5" s="173">
        <v>4.293453724604966</v>
      </c>
      <c r="Y5" s="175">
        <v>4.127118644067797</v>
      </c>
    </row>
    <row r="6" spans="1:25" s="119" customFormat="1" ht="16.5" customHeight="1">
      <c r="A6" s="176" t="s">
        <v>1</v>
      </c>
      <c r="B6" s="177"/>
      <c r="C6" s="178">
        <v>2</v>
      </c>
      <c r="D6" s="178">
        <v>2</v>
      </c>
      <c r="E6" s="178"/>
      <c r="F6" s="178"/>
      <c r="G6" s="179">
        <v>9</v>
      </c>
      <c r="H6" s="177">
        <f aca="true" t="shared" si="6" ref="H6:H16">SUM(B6:G6)</f>
        <v>13</v>
      </c>
      <c r="I6" s="178">
        <v>14</v>
      </c>
      <c r="J6" s="179">
        <v>18</v>
      </c>
      <c r="K6" s="186">
        <v>1924</v>
      </c>
      <c r="L6">
        <v>1905</v>
      </c>
      <c r="M6" s="181">
        <v>1884</v>
      </c>
      <c r="N6" s="182">
        <f aca="true" t="shared" si="7" ref="N6:N16">B6/1</f>
        <v>0</v>
      </c>
      <c r="O6" s="183">
        <f>C6/1</f>
        <v>2</v>
      </c>
      <c r="P6" s="183">
        <f t="shared" si="1"/>
        <v>2</v>
      </c>
      <c r="Q6" s="183">
        <f t="shared" si="2"/>
        <v>0</v>
      </c>
      <c r="R6" s="183">
        <f t="shared" si="3"/>
        <v>0</v>
      </c>
      <c r="S6" s="184">
        <f t="shared" si="4"/>
        <v>9</v>
      </c>
      <c r="T6" s="206">
        <f t="shared" si="5"/>
        <v>2.1666666666666665</v>
      </c>
      <c r="U6" s="207">
        <v>2.3333333333333335</v>
      </c>
      <c r="V6" s="208">
        <v>3</v>
      </c>
      <c r="W6" s="190">
        <v>4.137634408602151</v>
      </c>
      <c r="X6" s="183">
        <v>4.3493150684931505</v>
      </c>
      <c r="Y6" s="185">
        <v>4</v>
      </c>
    </row>
    <row r="7" spans="1:25" s="119" customFormat="1" ht="16.5" customHeight="1">
      <c r="A7" s="176" t="s">
        <v>2</v>
      </c>
      <c r="B7" s="177"/>
      <c r="C7" s="178">
        <v>3</v>
      </c>
      <c r="D7" s="178"/>
      <c r="E7" s="178">
        <v>5</v>
      </c>
      <c r="F7" s="178"/>
      <c r="G7" s="179">
        <v>12</v>
      </c>
      <c r="H7" s="177">
        <f t="shared" si="6"/>
        <v>20</v>
      </c>
      <c r="I7" s="178">
        <v>21</v>
      </c>
      <c r="J7" s="179">
        <v>23</v>
      </c>
      <c r="K7" s="186">
        <v>1951</v>
      </c>
      <c r="L7">
        <v>1898</v>
      </c>
      <c r="M7" s="181">
        <v>2130</v>
      </c>
      <c r="N7" s="182">
        <f t="shared" si="7"/>
        <v>0</v>
      </c>
      <c r="O7" s="183">
        <f t="shared" si="0"/>
        <v>3</v>
      </c>
      <c r="P7" s="183">
        <f t="shared" si="1"/>
        <v>0</v>
      </c>
      <c r="Q7" s="183">
        <f t="shared" si="2"/>
        <v>5</v>
      </c>
      <c r="R7" s="183">
        <f t="shared" si="3"/>
        <v>0</v>
      </c>
      <c r="S7" s="184">
        <f t="shared" si="4"/>
        <v>12</v>
      </c>
      <c r="T7" s="206">
        <f t="shared" si="5"/>
        <v>3.3333333333333335</v>
      </c>
      <c r="U7" s="207">
        <v>3.5</v>
      </c>
      <c r="V7" s="208">
        <v>3.8333333333333335</v>
      </c>
      <c r="W7" s="190">
        <v>4.259825327510917</v>
      </c>
      <c r="X7" s="183">
        <v>4.34324942791762</v>
      </c>
      <c r="Y7" s="185">
        <v>4.512711864406779</v>
      </c>
    </row>
    <row r="8" spans="1:25" s="119" customFormat="1" ht="16.5" customHeight="1">
      <c r="A8" s="176" t="s">
        <v>3</v>
      </c>
      <c r="B8" s="177"/>
      <c r="C8" s="178">
        <v>2</v>
      </c>
      <c r="D8" s="178">
        <v>1</v>
      </c>
      <c r="E8" s="178">
        <v>5</v>
      </c>
      <c r="F8" s="178"/>
      <c r="G8" s="179">
        <v>17</v>
      </c>
      <c r="H8" s="177">
        <f t="shared" si="6"/>
        <v>25</v>
      </c>
      <c r="I8" s="178">
        <v>21</v>
      </c>
      <c r="J8" s="179">
        <v>19</v>
      </c>
      <c r="K8" s="186">
        <v>1879</v>
      </c>
      <c r="L8">
        <v>1854</v>
      </c>
      <c r="M8" s="181">
        <v>1894</v>
      </c>
      <c r="N8" s="182">
        <f t="shared" si="7"/>
        <v>0</v>
      </c>
      <c r="O8" s="183">
        <f t="shared" si="0"/>
        <v>2</v>
      </c>
      <c r="P8" s="183">
        <f t="shared" si="1"/>
        <v>1</v>
      </c>
      <c r="Q8" s="183">
        <f t="shared" si="2"/>
        <v>5</v>
      </c>
      <c r="R8" s="183">
        <f t="shared" si="3"/>
        <v>0</v>
      </c>
      <c r="S8" s="184">
        <f t="shared" si="4"/>
        <v>17</v>
      </c>
      <c r="T8" s="206">
        <f t="shared" si="5"/>
        <v>4.166666666666667</v>
      </c>
      <c r="U8" s="207">
        <v>3.5</v>
      </c>
      <c r="V8" s="208">
        <v>3.1666666666666665</v>
      </c>
      <c r="W8" s="190">
        <v>4.058315334773218</v>
      </c>
      <c r="X8" s="183">
        <v>4.030434782608696</v>
      </c>
      <c r="Y8" s="185">
        <v>4.012711864406779</v>
      </c>
    </row>
    <row r="9" spans="1:25" s="119" customFormat="1" ht="16.5" customHeight="1">
      <c r="A9" s="176" t="s">
        <v>4</v>
      </c>
      <c r="B9" s="177"/>
      <c r="C9" s="178"/>
      <c r="D9" s="178"/>
      <c r="E9" s="178">
        <v>6</v>
      </c>
      <c r="F9" s="178"/>
      <c r="G9" s="179">
        <v>15</v>
      </c>
      <c r="H9" s="177">
        <f t="shared" si="6"/>
        <v>21</v>
      </c>
      <c r="I9" s="178">
        <v>22</v>
      </c>
      <c r="J9" s="179">
        <v>19</v>
      </c>
      <c r="K9" s="186">
        <v>1946</v>
      </c>
      <c r="L9">
        <v>1990</v>
      </c>
      <c r="M9" s="181">
        <v>1834</v>
      </c>
      <c r="N9" s="182">
        <f t="shared" si="7"/>
        <v>0</v>
      </c>
      <c r="O9" s="183">
        <f t="shared" si="0"/>
        <v>0</v>
      </c>
      <c r="P9" s="183">
        <f t="shared" si="1"/>
        <v>0</v>
      </c>
      <c r="Q9" s="183">
        <f t="shared" si="2"/>
        <v>6</v>
      </c>
      <c r="R9" s="183">
        <f t="shared" si="3"/>
        <v>0</v>
      </c>
      <c r="S9" s="184">
        <f t="shared" si="4"/>
        <v>15</v>
      </c>
      <c r="T9" s="206">
        <f t="shared" si="5"/>
        <v>3.5</v>
      </c>
      <c r="U9" s="207">
        <v>3.6666666666666665</v>
      </c>
      <c r="V9" s="208">
        <v>3.1666666666666665</v>
      </c>
      <c r="W9" s="190">
        <v>4.203023758099352</v>
      </c>
      <c r="X9" s="183">
        <v>4.288793103448276</v>
      </c>
      <c r="Y9" s="185">
        <v>3.885593220338983</v>
      </c>
    </row>
    <row r="10" spans="1:29" s="145" customFormat="1" ht="16.5" customHeight="1">
      <c r="A10" s="176" t="s">
        <v>5</v>
      </c>
      <c r="B10" s="186">
        <v>1</v>
      </c>
      <c r="C10" s="187">
        <v>2</v>
      </c>
      <c r="D10" s="187"/>
      <c r="E10" s="187">
        <v>11</v>
      </c>
      <c r="F10" s="187"/>
      <c r="G10" s="188">
        <v>9</v>
      </c>
      <c r="H10" s="186">
        <f t="shared" si="6"/>
        <v>23</v>
      </c>
      <c r="I10" s="187">
        <v>16</v>
      </c>
      <c r="J10" s="188">
        <v>20</v>
      </c>
      <c r="K10" s="186">
        <v>2057</v>
      </c>
      <c r="L10">
        <v>2017</v>
      </c>
      <c r="M10" s="189">
        <v>1922</v>
      </c>
      <c r="N10" s="190">
        <f t="shared" si="7"/>
        <v>1</v>
      </c>
      <c r="O10" s="191">
        <f t="shared" si="0"/>
        <v>2</v>
      </c>
      <c r="P10" s="191">
        <f t="shared" si="1"/>
        <v>0</v>
      </c>
      <c r="Q10" s="191">
        <f t="shared" si="2"/>
        <v>11</v>
      </c>
      <c r="R10" s="191">
        <f t="shared" si="3"/>
        <v>0</v>
      </c>
      <c r="S10" s="192">
        <f t="shared" si="4"/>
        <v>9</v>
      </c>
      <c r="T10" s="209">
        <f t="shared" si="5"/>
        <v>3.8333333333333335</v>
      </c>
      <c r="U10" s="210">
        <v>2.6666666666666665</v>
      </c>
      <c r="V10" s="211">
        <v>3.3333333333333335</v>
      </c>
      <c r="W10" s="190">
        <v>4.395299145299146</v>
      </c>
      <c r="X10" s="191">
        <v>4.356371490280778</v>
      </c>
      <c r="Y10" s="193">
        <v>4.072033898305085</v>
      </c>
      <c r="AC10" s="119"/>
    </row>
    <row r="11" spans="1:29" s="145" customFormat="1" ht="16.5" customHeight="1">
      <c r="A11" s="176" t="s">
        <v>6</v>
      </c>
      <c r="B11" s="186"/>
      <c r="C11" s="187">
        <v>1</v>
      </c>
      <c r="D11" s="187"/>
      <c r="E11" s="187">
        <v>6</v>
      </c>
      <c r="F11" s="187"/>
      <c r="G11" s="188">
        <v>12</v>
      </c>
      <c r="H11" s="186">
        <f t="shared" si="6"/>
        <v>19</v>
      </c>
      <c r="I11" s="187">
        <v>14</v>
      </c>
      <c r="J11" s="188">
        <v>23</v>
      </c>
      <c r="K11" s="186">
        <v>2069</v>
      </c>
      <c r="L11">
        <v>1994</v>
      </c>
      <c r="M11" s="189">
        <v>1802</v>
      </c>
      <c r="N11" s="190">
        <f t="shared" si="7"/>
        <v>0</v>
      </c>
      <c r="O11" s="191">
        <f t="shared" si="0"/>
        <v>1</v>
      </c>
      <c r="P11" s="191">
        <f t="shared" si="1"/>
        <v>0</v>
      </c>
      <c r="Q11" s="191">
        <f t="shared" si="2"/>
        <v>6</v>
      </c>
      <c r="R11" s="191">
        <f t="shared" si="3"/>
        <v>0</v>
      </c>
      <c r="S11" s="192">
        <f t="shared" si="4"/>
        <v>12</v>
      </c>
      <c r="T11" s="209">
        <f t="shared" si="5"/>
        <v>3.1666666666666665</v>
      </c>
      <c r="U11" s="210">
        <v>2.3333333333333335</v>
      </c>
      <c r="V11" s="211">
        <v>3.8333333333333335</v>
      </c>
      <c r="W11" s="190">
        <v>4.420940170940171</v>
      </c>
      <c r="X11" s="191">
        <v>4.269807280513919</v>
      </c>
      <c r="Y11" s="193">
        <v>3.8177966101694913</v>
      </c>
      <c r="AC11" s="119"/>
    </row>
    <row r="12" spans="1:29" s="145" customFormat="1" ht="16.5" customHeight="1">
      <c r="A12" s="176" t="s">
        <v>7</v>
      </c>
      <c r="B12" s="186"/>
      <c r="C12" s="187">
        <v>2</v>
      </c>
      <c r="D12" s="187"/>
      <c r="E12" s="187">
        <v>6</v>
      </c>
      <c r="F12" s="187"/>
      <c r="G12" s="188">
        <v>14</v>
      </c>
      <c r="H12" s="186">
        <f t="shared" si="6"/>
        <v>22</v>
      </c>
      <c r="I12" s="187">
        <v>15</v>
      </c>
      <c r="J12" s="188">
        <v>20</v>
      </c>
      <c r="K12" s="186">
        <v>2285</v>
      </c>
      <c r="L12">
        <v>2027</v>
      </c>
      <c r="M12" s="189">
        <v>1907</v>
      </c>
      <c r="N12" s="190">
        <f t="shared" si="7"/>
        <v>0</v>
      </c>
      <c r="O12" s="191">
        <f t="shared" si="0"/>
        <v>2</v>
      </c>
      <c r="P12" s="191">
        <f t="shared" si="1"/>
        <v>0</v>
      </c>
      <c r="Q12" s="191">
        <f t="shared" si="2"/>
        <v>6</v>
      </c>
      <c r="R12" s="191">
        <f t="shared" si="3"/>
        <v>0</v>
      </c>
      <c r="S12" s="192">
        <f t="shared" si="4"/>
        <v>14</v>
      </c>
      <c r="T12" s="209">
        <f t="shared" si="5"/>
        <v>3.6666666666666665</v>
      </c>
      <c r="U12" s="210">
        <v>2.5</v>
      </c>
      <c r="V12" s="211">
        <v>3.3333333333333335</v>
      </c>
      <c r="W12" s="190">
        <v>4.872068230277185</v>
      </c>
      <c r="X12" s="191">
        <v>4.368534482758621</v>
      </c>
      <c r="Y12" s="193">
        <v>4.040254237288136</v>
      </c>
      <c r="AC12" s="119"/>
    </row>
    <row r="13" spans="1:29" s="145" customFormat="1" ht="16.5" customHeight="1">
      <c r="A13" s="176" t="s">
        <v>8</v>
      </c>
      <c r="B13" s="186"/>
      <c r="C13" s="187"/>
      <c r="D13" s="187"/>
      <c r="E13" s="187">
        <v>3</v>
      </c>
      <c r="F13" s="187"/>
      <c r="G13" s="188">
        <v>6</v>
      </c>
      <c r="H13" s="186">
        <f t="shared" si="6"/>
        <v>9</v>
      </c>
      <c r="I13" s="187">
        <v>17</v>
      </c>
      <c r="J13" s="188">
        <v>19</v>
      </c>
      <c r="K13" s="186">
        <v>1943</v>
      </c>
      <c r="L13">
        <v>1837</v>
      </c>
      <c r="M13" s="189">
        <v>1779</v>
      </c>
      <c r="N13" s="190">
        <f t="shared" si="7"/>
        <v>0</v>
      </c>
      <c r="O13" s="191">
        <f t="shared" si="0"/>
        <v>0</v>
      </c>
      <c r="P13" s="191">
        <f t="shared" si="1"/>
        <v>0</v>
      </c>
      <c r="Q13" s="191">
        <f t="shared" si="2"/>
        <v>3</v>
      </c>
      <c r="R13" s="191">
        <f t="shared" si="3"/>
        <v>0</v>
      </c>
      <c r="S13" s="192">
        <f t="shared" si="4"/>
        <v>6</v>
      </c>
      <c r="T13" s="209">
        <f t="shared" si="5"/>
        <v>1.5</v>
      </c>
      <c r="U13" s="210">
        <v>2.8333333333333335</v>
      </c>
      <c r="V13" s="211">
        <v>3.1666666666666665</v>
      </c>
      <c r="W13" s="190">
        <v>4.1875</v>
      </c>
      <c r="X13" s="191">
        <v>3.9420600858369097</v>
      </c>
      <c r="Y13" s="193">
        <v>3.7851063829787233</v>
      </c>
      <c r="AC13" s="119"/>
    </row>
    <row r="14" spans="1:29" s="145" customFormat="1" ht="16.5" customHeight="1">
      <c r="A14" s="176" t="s">
        <v>9</v>
      </c>
      <c r="B14" s="186"/>
      <c r="C14" s="187"/>
      <c r="D14" s="187"/>
      <c r="E14" s="187">
        <v>2</v>
      </c>
      <c r="F14" s="187"/>
      <c r="G14" s="188">
        <v>10</v>
      </c>
      <c r="H14" s="186">
        <f t="shared" si="6"/>
        <v>12</v>
      </c>
      <c r="I14" s="187">
        <v>14</v>
      </c>
      <c r="J14" s="188">
        <v>20</v>
      </c>
      <c r="K14" s="186">
        <v>2191</v>
      </c>
      <c r="L14">
        <v>1912</v>
      </c>
      <c r="M14" s="189">
        <v>1826</v>
      </c>
      <c r="N14" s="190">
        <f t="shared" si="7"/>
        <v>0</v>
      </c>
      <c r="O14" s="191">
        <f t="shared" si="0"/>
        <v>0</v>
      </c>
      <c r="P14" s="191">
        <f t="shared" si="1"/>
        <v>0</v>
      </c>
      <c r="Q14" s="191">
        <f t="shared" si="2"/>
        <v>2</v>
      </c>
      <c r="R14" s="191">
        <f t="shared" si="3"/>
        <v>0</v>
      </c>
      <c r="S14" s="192">
        <f t="shared" si="4"/>
        <v>10</v>
      </c>
      <c r="T14" s="209">
        <f t="shared" si="5"/>
        <v>2</v>
      </c>
      <c r="U14" s="210">
        <v>2.3333333333333335</v>
      </c>
      <c r="V14" s="211">
        <v>3.3333333333333335</v>
      </c>
      <c r="W14" s="190">
        <v>4.681623931623932</v>
      </c>
      <c r="X14" s="191">
        <v>4.103004291845494</v>
      </c>
      <c r="Y14" s="193">
        <v>3.8768577494692145</v>
      </c>
      <c r="AC14" s="119"/>
    </row>
    <row r="15" spans="1:29" s="145" customFormat="1" ht="16.5" customHeight="1">
      <c r="A15" s="176" t="s">
        <v>10</v>
      </c>
      <c r="B15" s="186"/>
      <c r="C15" s="187">
        <v>2</v>
      </c>
      <c r="D15" s="187"/>
      <c r="E15" s="187">
        <v>4</v>
      </c>
      <c r="F15" s="187"/>
      <c r="G15" s="188">
        <v>11</v>
      </c>
      <c r="H15" s="186">
        <f t="shared" si="6"/>
        <v>17</v>
      </c>
      <c r="I15" s="187">
        <v>12</v>
      </c>
      <c r="J15" s="188">
        <v>15</v>
      </c>
      <c r="K15" s="186">
        <v>2082</v>
      </c>
      <c r="L15">
        <v>1868</v>
      </c>
      <c r="M15" s="189">
        <v>1844</v>
      </c>
      <c r="N15" s="190">
        <f t="shared" si="7"/>
        <v>0</v>
      </c>
      <c r="O15" s="191">
        <f t="shared" si="0"/>
        <v>2</v>
      </c>
      <c r="P15" s="191">
        <f t="shared" si="1"/>
        <v>0</v>
      </c>
      <c r="Q15" s="191">
        <f t="shared" si="2"/>
        <v>4</v>
      </c>
      <c r="R15" s="191">
        <f t="shared" si="3"/>
        <v>0</v>
      </c>
      <c r="S15" s="192">
        <f t="shared" si="4"/>
        <v>11</v>
      </c>
      <c r="T15" s="209">
        <f t="shared" si="5"/>
        <v>2.8333333333333335</v>
      </c>
      <c r="U15" s="210">
        <v>2</v>
      </c>
      <c r="V15" s="211">
        <v>2.5</v>
      </c>
      <c r="W15" s="190">
        <v>4.448717948717949</v>
      </c>
      <c r="X15" s="191">
        <v>4</v>
      </c>
      <c r="Y15" s="193">
        <v>3.923404255319149</v>
      </c>
      <c r="AC15" s="119"/>
    </row>
    <row r="16" spans="1:29" s="145" customFormat="1" ht="16.5" customHeight="1">
      <c r="A16" s="194" t="s">
        <v>11</v>
      </c>
      <c r="B16" s="195">
        <v>2</v>
      </c>
      <c r="C16" s="196">
        <v>1</v>
      </c>
      <c r="D16" s="196"/>
      <c r="E16" s="196">
        <v>1</v>
      </c>
      <c r="F16" s="196"/>
      <c r="G16" s="197">
        <v>13</v>
      </c>
      <c r="H16" s="195">
        <f t="shared" si="6"/>
        <v>17</v>
      </c>
      <c r="I16" s="196">
        <v>16</v>
      </c>
      <c r="J16" s="197">
        <v>23</v>
      </c>
      <c r="K16" s="195">
        <v>1998</v>
      </c>
      <c r="L16">
        <v>1894</v>
      </c>
      <c r="M16" s="198">
        <v>1845</v>
      </c>
      <c r="N16" s="199">
        <f t="shared" si="7"/>
        <v>2</v>
      </c>
      <c r="O16" s="200">
        <f t="shared" si="0"/>
        <v>1</v>
      </c>
      <c r="P16" s="200">
        <f t="shared" si="1"/>
        <v>0</v>
      </c>
      <c r="Q16" s="200">
        <f t="shared" si="2"/>
        <v>1</v>
      </c>
      <c r="R16" s="200">
        <f t="shared" si="3"/>
        <v>0</v>
      </c>
      <c r="S16" s="201">
        <f t="shared" si="4"/>
        <v>13</v>
      </c>
      <c r="T16" s="212">
        <f t="shared" si="5"/>
        <v>2.8333333333333335</v>
      </c>
      <c r="U16" s="213">
        <v>2.6666666666666665</v>
      </c>
      <c r="V16" s="214">
        <v>3.8333333333333335</v>
      </c>
      <c r="W16" s="199">
        <v>4.2601279317697225</v>
      </c>
      <c r="X16" s="200">
        <v>4.038379530916845</v>
      </c>
      <c r="Y16" s="202">
        <v>3.933901918976546</v>
      </c>
      <c r="AC16" s="119"/>
    </row>
    <row r="17" spans="1:25" s="150" customFormat="1" ht="21.75" customHeight="1">
      <c r="A17" s="161" t="s">
        <v>61</v>
      </c>
      <c r="B17" s="92">
        <f aca="true" t="shared" si="8" ref="B17:G17">SUM(B5:B16)</f>
        <v>4</v>
      </c>
      <c r="C17" s="93">
        <f>SUM(C5:C16)</f>
        <v>18</v>
      </c>
      <c r="D17" s="93">
        <f t="shared" si="8"/>
        <v>8</v>
      </c>
      <c r="E17" s="93">
        <f t="shared" si="8"/>
        <v>52</v>
      </c>
      <c r="F17" s="93">
        <f t="shared" si="8"/>
        <v>0</v>
      </c>
      <c r="G17" s="94">
        <f t="shared" si="8"/>
        <v>134</v>
      </c>
      <c r="H17" s="92">
        <f>SUM(B17:G17)</f>
        <v>216</v>
      </c>
      <c r="I17" s="93">
        <v>204</v>
      </c>
      <c r="J17" s="94">
        <v>249</v>
      </c>
      <c r="K17" s="95">
        <f>SUM(K5:K16)</f>
        <v>24288</v>
      </c>
      <c r="L17" s="93">
        <f>SUM(L5:L16)</f>
        <v>23098</v>
      </c>
      <c r="M17" s="151">
        <v>22615</v>
      </c>
      <c r="N17" s="162">
        <f aca="true" t="shared" si="9" ref="N17:S17">B17/1</f>
        <v>4</v>
      </c>
      <c r="O17" s="163">
        <f t="shared" si="9"/>
        <v>18</v>
      </c>
      <c r="P17" s="163">
        <f t="shared" si="9"/>
        <v>8</v>
      </c>
      <c r="Q17" s="163">
        <f t="shared" si="9"/>
        <v>52</v>
      </c>
      <c r="R17" s="163">
        <f t="shared" si="9"/>
        <v>0</v>
      </c>
      <c r="S17" s="164">
        <f t="shared" si="9"/>
        <v>134</v>
      </c>
      <c r="T17" s="101">
        <f>H17/6</f>
        <v>36</v>
      </c>
      <c r="U17" s="99">
        <v>34</v>
      </c>
      <c r="V17" s="100">
        <v>41.5</v>
      </c>
      <c r="W17" s="102">
        <f>SUM(W5:W16)</f>
        <v>52.211102388487106</v>
      </c>
      <c r="X17" s="99">
        <f>SUM(X5:X16)</f>
        <v>50.383403269225276</v>
      </c>
      <c r="Y17" s="152">
        <v>48.01486199575371</v>
      </c>
    </row>
    <row r="18" ht="36.75" customHeight="1"/>
    <row r="19" spans="1:25" ht="25.5" customHeight="1">
      <c r="A19" s="106" t="s">
        <v>91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58"/>
      <c r="B20" s="357" t="s">
        <v>56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8"/>
      <c r="N20" s="354" t="s">
        <v>84</v>
      </c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9"/>
    </row>
    <row r="21" spans="1:25" ht="16.5" customHeight="1">
      <c r="A21" s="159"/>
      <c r="B21" s="359" t="s">
        <v>109</v>
      </c>
      <c r="C21" s="360"/>
      <c r="D21" s="360"/>
      <c r="E21" s="360"/>
      <c r="F21" s="360"/>
      <c r="G21" s="380"/>
      <c r="H21" s="361" t="s">
        <v>53</v>
      </c>
      <c r="I21" s="362"/>
      <c r="J21" s="362"/>
      <c r="K21" s="365" t="s">
        <v>60</v>
      </c>
      <c r="L21" s="366"/>
      <c r="M21" s="367"/>
      <c r="N21" s="359" t="s">
        <v>109</v>
      </c>
      <c r="O21" s="360"/>
      <c r="P21" s="360"/>
      <c r="Q21" s="360"/>
      <c r="R21" s="360"/>
      <c r="S21" s="380"/>
      <c r="T21" s="363" t="s">
        <v>58</v>
      </c>
      <c r="U21" s="364"/>
      <c r="V21" s="364"/>
      <c r="W21" s="343" t="s">
        <v>59</v>
      </c>
      <c r="X21" s="344"/>
      <c r="Y21" s="345"/>
    </row>
    <row r="22" spans="1:25" ht="82.5" customHeight="1">
      <c r="A22" s="160" t="s">
        <v>54</v>
      </c>
      <c r="B22" s="124" t="s">
        <v>93</v>
      </c>
      <c r="C22" s="125" t="s">
        <v>95</v>
      </c>
      <c r="D22" s="125" t="s">
        <v>96</v>
      </c>
      <c r="E22" s="125" t="s">
        <v>97</v>
      </c>
      <c r="F22" s="125" t="s">
        <v>98</v>
      </c>
      <c r="G22" s="126" t="s">
        <v>99</v>
      </c>
      <c r="H22" s="112">
        <v>2007</v>
      </c>
      <c r="I22" s="113">
        <v>2006</v>
      </c>
      <c r="J22" s="114">
        <v>2005</v>
      </c>
      <c r="K22" s="112">
        <v>2007</v>
      </c>
      <c r="L22" s="113">
        <v>2006</v>
      </c>
      <c r="M22" s="127">
        <v>2005</v>
      </c>
      <c r="N22" s="124" t="s">
        <v>93</v>
      </c>
      <c r="O22" s="125" t="s">
        <v>95</v>
      </c>
      <c r="P22" s="125" t="s">
        <v>96</v>
      </c>
      <c r="Q22" s="125" t="s">
        <v>97</v>
      </c>
      <c r="R22" s="125" t="s">
        <v>98</v>
      </c>
      <c r="S22" s="126" t="s">
        <v>99</v>
      </c>
      <c r="T22" s="112">
        <v>2007</v>
      </c>
      <c r="U22" s="113">
        <v>2006</v>
      </c>
      <c r="V22" s="114">
        <v>2005</v>
      </c>
      <c r="W22" s="112">
        <v>2007</v>
      </c>
      <c r="X22" s="113">
        <v>2006</v>
      </c>
      <c r="Y22" s="128">
        <v>2005</v>
      </c>
    </row>
    <row r="23" spans="1:25" ht="16.5" customHeight="1">
      <c r="A23" s="166" t="s">
        <v>0</v>
      </c>
      <c r="B23" s="168"/>
      <c r="C23" s="168"/>
      <c r="D23" s="168"/>
      <c r="E23" s="168">
        <v>1</v>
      </c>
      <c r="F23" s="169"/>
      <c r="G23" s="169"/>
      <c r="H23" s="167">
        <f>SUM(B23:G23)</f>
        <v>1</v>
      </c>
      <c r="I23" s="168">
        <v>3</v>
      </c>
      <c r="J23" s="169">
        <v>1</v>
      </c>
      <c r="K23" s="277">
        <v>414</v>
      </c>
      <c r="L23" s="170">
        <v>516</v>
      </c>
      <c r="M23" s="171">
        <v>560</v>
      </c>
      <c r="N23" s="172">
        <f aca="true" t="shared" si="10" ref="N23:N35">B23/1</f>
        <v>0</v>
      </c>
      <c r="O23" s="173">
        <f aca="true" t="shared" si="11" ref="O23:O35">C23/1</f>
        <v>0</v>
      </c>
      <c r="P23" s="173">
        <f aca="true" t="shared" si="12" ref="P23:P35">D23/1</f>
        <v>0</v>
      </c>
      <c r="Q23" s="173">
        <f aca="true" t="shared" si="13" ref="Q23:Q35">E23/1</f>
        <v>1</v>
      </c>
      <c r="R23" s="173">
        <f aca="true" t="shared" si="14" ref="R23:R35">F23/1</f>
        <v>0</v>
      </c>
      <c r="S23" s="174">
        <f aca="true" t="shared" si="15" ref="S23:S35">G23/1</f>
        <v>0</v>
      </c>
      <c r="T23" s="203">
        <f aca="true" t="shared" si="16" ref="T23:T35">H23/6</f>
        <v>0.16666666666666666</v>
      </c>
      <c r="U23" s="204">
        <v>0.5</v>
      </c>
      <c r="V23" s="205">
        <v>0.16666666666666666</v>
      </c>
      <c r="W23" s="278">
        <v>0.9039301310043668</v>
      </c>
      <c r="X23" s="173">
        <v>1.164785553047404</v>
      </c>
      <c r="Y23" s="175">
        <v>1.1864406779661016</v>
      </c>
    </row>
    <row r="24" spans="1:25" ht="16.5" customHeight="1">
      <c r="A24" s="176" t="s">
        <v>1</v>
      </c>
      <c r="B24" s="178"/>
      <c r="C24" s="178"/>
      <c r="D24" s="178"/>
      <c r="E24" s="178">
        <v>1</v>
      </c>
      <c r="F24" s="179"/>
      <c r="G24" s="179"/>
      <c r="H24" s="177">
        <f aca="true" t="shared" si="17" ref="H24:H34">SUM(B24:G24)</f>
        <v>1</v>
      </c>
      <c r="I24" s="178">
        <v>3</v>
      </c>
      <c r="J24" s="179">
        <v>2</v>
      </c>
      <c r="K24" s="186">
        <v>366</v>
      </c>
      <c r="L24" s="180">
        <v>465</v>
      </c>
      <c r="M24" s="181">
        <v>553</v>
      </c>
      <c r="N24" s="182">
        <f t="shared" si="10"/>
        <v>0</v>
      </c>
      <c r="O24" s="183">
        <f t="shared" si="11"/>
        <v>0</v>
      </c>
      <c r="P24" s="183">
        <f t="shared" si="12"/>
        <v>0</v>
      </c>
      <c r="Q24" s="183">
        <f t="shared" si="13"/>
        <v>1</v>
      </c>
      <c r="R24" s="183">
        <f t="shared" si="14"/>
        <v>0</v>
      </c>
      <c r="S24" s="184">
        <f t="shared" si="15"/>
        <v>0</v>
      </c>
      <c r="T24" s="206">
        <f t="shared" si="16"/>
        <v>0.16666666666666666</v>
      </c>
      <c r="U24" s="207">
        <v>0.5</v>
      </c>
      <c r="V24" s="208">
        <v>0.3333333333333333</v>
      </c>
      <c r="W24" s="190">
        <v>0.7870967741935484</v>
      </c>
      <c r="X24" s="183">
        <v>1.0616438356164384</v>
      </c>
      <c r="Y24" s="185">
        <v>1.1740976645435244</v>
      </c>
    </row>
    <row r="25" spans="1:25" ht="16.5" customHeight="1">
      <c r="A25" s="176" t="s">
        <v>2</v>
      </c>
      <c r="B25" s="178"/>
      <c r="C25" s="178"/>
      <c r="D25" s="178"/>
      <c r="E25" s="178"/>
      <c r="F25" s="179"/>
      <c r="G25" s="179"/>
      <c r="H25" s="177">
        <f t="shared" si="17"/>
        <v>0</v>
      </c>
      <c r="I25" s="178">
        <v>0</v>
      </c>
      <c r="J25" s="179">
        <v>0</v>
      </c>
      <c r="K25" s="186">
        <v>356</v>
      </c>
      <c r="L25" s="180">
        <v>459</v>
      </c>
      <c r="M25" s="181">
        <v>479</v>
      </c>
      <c r="N25" s="182">
        <f t="shared" si="10"/>
        <v>0</v>
      </c>
      <c r="O25" s="183">
        <f t="shared" si="11"/>
        <v>0</v>
      </c>
      <c r="P25" s="183">
        <f t="shared" si="12"/>
        <v>0</v>
      </c>
      <c r="Q25" s="183">
        <f t="shared" si="13"/>
        <v>0</v>
      </c>
      <c r="R25" s="183">
        <f t="shared" si="14"/>
        <v>0</v>
      </c>
      <c r="S25" s="184">
        <f t="shared" si="15"/>
        <v>0</v>
      </c>
      <c r="T25" s="206">
        <f t="shared" si="16"/>
        <v>0</v>
      </c>
      <c r="U25" s="207">
        <v>0</v>
      </c>
      <c r="V25" s="208">
        <v>0</v>
      </c>
      <c r="W25" s="190">
        <v>0.777292576419214</v>
      </c>
      <c r="X25" s="183">
        <v>1.0503432494279177</v>
      </c>
      <c r="Y25" s="185">
        <v>1.0148305084745763</v>
      </c>
    </row>
    <row r="26" spans="1:25" ht="16.5" customHeight="1">
      <c r="A26" s="176" t="s">
        <v>3</v>
      </c>
      <c r="B26" s="178"/>
      <c r="C26" s="178">
        <v>1</v>
      </c>
      <c r="D26" s="178"/>
      <c r="E26" s="178">
        <v>1</v>
      </c>
      <c r="F26" s="179"/>
      <c r="G26" s="179"/>
      <c r="H26" s="177">
        <f t="shared" si="17"/>
        <v>2</v>
      </c>
      <c r="I26" s="178">
        <v>4</v>
      </c>
      <c r="J26" s="179">
        <v>1</v>
      </c>
      <c r="K26" s="186">
        <v>390</v>
      </c>
      <c r="L26" s="180">
        <v>480</v>
      </c>
      <c r="M26" s="181">
        <v>569</v>
      </c>
      <c r="N26" s="182">
        <f t="shared" si="10"/>
        <v>0</v>
      </c>
      <c r="O26" s="183">
        <f t="shared" si="11"/>
        <v>1</v>
      </c>
      <c r="P26" s="183">
        <f t="shared" si="12"/>
        <v>0</v>
      </c>
      <c r="Q26" s="183">
        <f t="shared" si="13"/>
        <v>1</v>
      </c>
      <c r="R26" s="183">
        <f t="shared" si="14"/>
        <v>0</v>
      </c>
      <c r="S26" s="184">
        <f t="shared" si="15"/>
        <v>0</v>
      </c>
      <c r="T26" s="206">
        <f t="shared" si="16"/>
        <v>0.3333333333333333</v>
      </c>
      <c r="U26" s="207">
        <v>0.6666666666666666</v>
      </c>
      <c r="V26" s="208">
        <v>0.16666666666666666</v>
      </c>
      <c r="W26" s="190">
        <v>0.8423326133909287</v>
      </c>
      <c r="X26" s="183">
        <v>1.0434782608695652</v>
      </c>
      <c r="Y26" s="185">
        <v>1.2055084745762712</v>
      </c>
    </row>
    <row r="27" spans="1:25" ht="16.5" customHeight="1">
      <c r="A27" s="176" t="s">
        <v>4</v>
      </c>
      <c r="B27" s="178"/>
      <c r="C27" s="178"/>
      <c r="D27" s="178"/>
      <c r="E27" s="178">
        <v>1</v>
      </c>
      <c r="F27" s="179"/>
      <c r="G27" s="179"/>
      <c r="H27" s="177">
        <f t="shared" si="17"/>
        <v>1</v>
      </c>
      <c r="I27" s="178">
        <v>0</v>
      </c>
      <c r="J27" s="179">
        <v>0</v>
      </c>
      <c r="K27" s="186">
        <v>540</v>
      </c>
      <c r="L27" s="180">
        <v>642</v>
      </c>
      <c r="M27" s="181">
        <v>642</v>
      </c>
      <c r="N27" s="182">
        <f t="shared" si="10"/>
        <v>0</v>
      </c>
      <c r="O27" s="183">
        <f t="shared" si="11"/>
        <v>0</v>
      </c>
      <c r="P27" s="183">
        <f t="shared" si="12"/>
        <v>0</v>
      </c>
      <c r="Q27" s="183">
        <f t="shared" si="13"/>
        <v>1</v>
      </c>
      <c r="R27" s="183">
        <f t="shared" si="14"/>
        <v>0</v>
      </c>
      <c r="S27" s="184">
        <f t="shared" si="15"/>
        <v>0</v>
      </c>
      <c r="T27" s="206">
        <f t="shared" si="16"/>
        <v>0.16666666666666666</v>
      </c>
      <c r="U27" s="207">
        <v>0</v>
      </c>
      <c r="V27" s="208">
        <v>0</v>
      </c>
      <c r="W27" s="190">
        <v>1.1663066954643628</v>
      </c>
      <c r="X27" s="183">
        <v>1.3836206896551724</v>
      </c>
      <c r="Y27" s="185">
        <v>1.3601694915254237</v>
      </c>
    </row>
    <row r="28" spans="1:25" ht="16.5" customHeight="1">
      <c r="A28" s="176" t="s">
        <v>5</v>
      </c>
      <c r="B28" s="187"/>
      <c r="C28" s="187"/>
      <c r="D28" s="187"/>
      <c r="E28" s="187"/>
      <c r="F28" s="188"/>
      <c r="G28" s="188"/>
      <c r="H28" s="186">
        <f t="shared" si="17"/>
        <v>0</v>
      </c>
      <c r="I28" s="187">
        <v>1</v>
      </c>
      <c r="J28" s="188">
        <v>0</v>
      </c>
      <c r="K28" s="186">
        <v>471</v>
      </c>
      <c r="L28" s="187">
        <v>565</v>
      </c>
      <c r="M28" s="189">
        <v>582</v>
      </c>
      <c r="N28" s="190">
        <f t="shared" si="10"/>
        <v>0</v>
      </c>
      <c r="O28" s="191">
        <f t="shared" si="11"/>
        <v>0</v>
      </c>
      <c r="P28" s="191">
        <f t="shared" si="12"/>
        <v>0</v>
      </c>
      <c r="Q28" s="191">
        <f t="shared" si="13"/>
        <v>0</v>
      </c>
      <c r="R28" s="191">
        <f t="shared" si="14"/>
        <v>0</v>
      </c>
      <c r="S28" s="192">
        <f t="shared" si="15"/>
        <v>0</v>
      </c>
      <c r="T28" s="209">
        <f t="shared" si="16"/>
        <v>0</v>
      </c>
      <c r="U28" s="210">
        <v>0.16666666666666666</v>
      </c>
      <c r="V28" s="211">
        <v>0</v>
      </c>
      <c r="W28" s="190">
        <v>1.0064102564102564</v>
      </c>
      <c r="X28" s="191">
        <v>1.2203023758099352</v>
      </c>
      <c r="Y28" s="193">
        <v>1.2330508474576272</v>
      </c>
    </row>
    <row r="29" spans="1:25" ht="16.5" customHeight="1">
      <c r="A29" s="176" t="s">
        <v>6</v>
      </c>
      <c r="B29" s="187"/>
      <c r="C29" s="187"/>
      <c r="D29" s="187"/>
      <c r="E29" s="187"/>
      <c r="F29" s="188"/>
      <c r="G29" s="188"/>
      <c r="H29" s="186">
        <f t="shared" si="17"/>
        <v>0</v>
      </c>
      <c r="I29" s="187">
        <v>0</v>
      </c>
      <c r="J29" s="188">
        <v>0</v>
      </c>
      <c r="K29" s="186">
        <v>356</v>
      </c>
      <c r="L29" s="187">
        <v>347</v>
      </c>
      <c r="M29" s="189">
        <v>442</v>
      </c>
      <c r="N29" s="190">
        <f t="shared" si="10"/>
        <v>0</v>
      </c>
      <c r="O29" s="191">
        <f t="shared" si="11"/>
        <v>0</v>
      </c>
      <c r="P29" s="191">
        <f t="shared" si="12"/>
        <v>0</v>
      </c>
      <c r="Q29" s="191">
        <f t="shared" si="13"/>
        <v>0</v>
      </c>
      <c r="R29" s="191">
        <f t="shared" si="14"/>
        <v>0</v>
      </c>
      <c r="S29" s="192">
        <f t="shared" si="15"/>
        <v>0</v>
      </c>
      <c r="T29" s="209">
        <f t="shared" si="16"/>
        <v>0</v>
      </c>
      <c r="U29" s="210">
        <v>0</v>
      </c>
      <c r="V29" s="211">
        <v>0</v>
      </c>
      <c r="W29" s="190">
        <v>0.7606837606837606</v>
      </c>
      <c r="X29" s="191">
        <v>0.7430406852248393</v>
      </c>
      <c r="Y29" s="193">
        <v>0.9364406779661016</v>
      </c>
    </row>
    <row r="30" spans="1:25" ht="16.5" customHeight="1">
      <c r="A30" s="176" t="s">
        <v>7</v>
      </c>
      <c r="B30" s="187"/>
      <c r="C30" s="187"/>
      <c r="D30" s="187"/>
      <c r="E30" s="187"/>
      <c r="F30" s="188"/>
      <c r="G30" s="188"/>
      <c r="H30" s="186">
        <f t="shared" si="17"/>
        <v>0</v>
      </c>
      <c r="I30" s="187">
        <v>0</v>
      </c>
      <c r="J30" s="188">
        <v>1</v>
      </c>
      <c r="K30" s="186">
        <v>271</v>
      </c>
      <c r="L30" s="187">
        <v>311</v>
      </c>
      <c r="M30" s="189">
        <v>395</v>
      </c>
      <c r="N30" s="190">
        <f t="shared" si="10"/>
        <v>0</v>
      </c>
      <c r="O30" s="191">
        <f t="shared" si="11"/>
        <v>0</v>
      </c>
      <c r="P30" s="191">
        <f t="shared" si="12"/>
        <v>0</v>
      </c>
      <c r="Q30" s="191">
        <f t="shared" si="13"/>
        <v>0</v>
      </c>
      <c r="R30" s="191">
        <f t="shared" si="14"/>
        <v>0</v>
      </c>
      <c r="S30" s="192">
        <f t="shared" si="15"/>
        <v>0</v>
      </c>
      <c r="T30" s="209">
        <f t="shared" si="16"/>
        <v>0</v>
      </c>
      <c r="U30" s="210">
        <v>0</v>
      </c>
      <c r="V30" s="211">
        <v>0.16666666666666666</v>
      </c>
      <c r="W30" s="190">
        <v>0.5778251599147122</v>
      </c>
      <c r="X30" s="191">
        <v>0.6702586206896551</v>
      </c>
      <c r="Y30" s="193">
        <v>0.836864406779661</v>
      </c>
    </row>
    <row r="31" spans="1:25" ht="16.5" customHeight="1">
      <c r="A31" s="176" t="s">
        <v>8</v>
      </c>
      <c r="B31" s="187"/>
      <c r="C31" s="187"/>
      <c r="D31" s="187"/>
      <c r="E31" s="187"/>
      <c r="F31" s="188"/>
      <c r="G31" s="188"/>
      <c r="H31" s="186">
        <f t="shared" si="17"/>
        <v>0</v>
      </c>
      <c r="I31" s="187">
        <v>0</v>
      </c>
      <c r="J31" s="188">
        <v>0</v>
      </c>
      <c r="K31" s="186">
        <v>234</v>
      </c>
      <c r="L31" s="187">
        <v>227</v>
      </c>
      <c r="M31" s="189">
        <v>290</v>
      </c>
      <c r="N31" s="190">
        <f t="shared" si="10"/>
        <v>0</v>
      </c>
      <c r="O31" s="191">
        <f t="shared" si="11"/>
        <v>0</v>
      </c>
      <c r="P31" s="191">
        <f t="shared" si="12"/>
        <v>0</v>
      </c>
      <c r="Q31" s="191">
        <f t="shared" si="13"/>
        <v>0</v>
      </c>
      <c r="R31" s="191">
        <f t="shared" si="14"/>
        <v>0</v>
      </c>
      <c r="S31" s="192">
        <f t="shared" si="15"/>
        <v>0</v>
      </c>
      <c r="T31" s="209">
        <f t="shared" si="16"/>
        <v>0</v>
      </c>
      <c r="U31" s="210">
        <v>0</v>
      </c>
      <c r="V31" s="211">
        <v>0</v>
      </c>
      <c r="W31" s="190">
        <v>0.5043103448275862</v>
      </c>
      <c r="X31" s="191">
        <v>0.4871244635193133</v>
      </c>
      <c r="Y31" s="193">
        <v>0.6170212765957447</v>
      </c>
    </row>
    <row r="32" spans="1:25" ht="16.5" customHeight="1">
      <c r="A32" s="176" t="s">
        <v>9</v>
      </c>
      <c r="B32" s="187"/>
      <c r="C32" s="187"/>
      <c r="D32" s="187"/>
      <c r="E32" s="187"/>
      <c r="F32" s="188"/>
      <c r="G32" s="188"/>
      <c r="H32" s="186">
        <f t="shared" si="17"/>
        <v>0</v>
      </c>
      <c r="I32" s="187">
        <v>2</v>
      </c>
      <c r="J32" s="188">
        <v>1</v>
      </c>
      <c r="K32" s="186">
        <v>382</v>
      </c>
      <c r="L32" s="187">
        <v>395</v>
      </c>
      <c r="M32" s="189">
        <v>423</v>
      </c>
      <c r="N32" s="190">
        <f t="shared" si="10"/>
        <v>0</v>
      </c>
      <c r="O32" s="191">
        <f t="shared" si="11"/>
        <v>0</v>
      </c>
      <c r="P32" s="191">
        <f t="shared" si="12"/>
        <v>0</v>
      </c>
      <c r="Q32" s="191">
        <f t="shared" si="13"/>
        <v>0</v>
      </c>
      <c r="R32" s="191">
        <f t="shared" si="14"/>
        <v>0</v>
      </c>
      <c r="S32" s="192">
        <f t="shared" si="15"/>
        <v>0</v>
      </c>
      <c r="T32" s="209">
        <f t="shared" si="16"/>
        <v>0</v>
      </c>
      <c r="U32" s="210">
        <v>0.3333333333333333</v>
      </c>
      <c r="V32" s="211">
        <v>0.16666666666666666</v>
      </c>
      <c r="W32" s="190">
        <v>0.8162393162393162</v>
      </c>
      <c r="X32" s="191">
        <v>0.8476394849785408</v>
      </c>
      <c r="Y32" s="193">
        <v>0.8980891719745223</v>
      </c>
    </row>
    <row r="33" spans="1:25" ht="16.5" customHeight="1">
      <c r="A33" s="176" t="s">
        <v>10</v>
      </c>
      <c r="B33" s="187"/>
      <c r="C33" s="187"/>
      <c r="D33" s="187"/>
      <c r="E33" s="187"/>
      <c r="F33" s="188"/>
      <c r="G33" s="188"/>
      <c r="H33" s="186">
        <f t="shared" si="17"/>
        <v>0</v>
      </c>
      <c r="I33" s="187">
        <v>0</v>
      </c>
      <c r="J33" s="188">
        <v>1</v>
      </c>
      <c r="K33" s="186">
        <v>460</v>
      </c>
      <c r="L33" s="187">
        <v>413</v>
      </c>
      <c r="M33" s="189">
        <v>657</v>
      </c>
      <c r="N33" s="190">
        <f t="shared" si="10"/>
        <v>0</v>
      </c>
      <c r="O33" s="191">
        <f t="shared" si="11"/>
        <v>0</v>
      </c>
      <c r="P33" s="191">
        <f t="shared" si="12"/>
        <v>0</v>
      </c>
      <c r="Q33" s="191">
        <f t="shared" si="13"/>
        <v>0</v>
      </c>
      <c r="R33" s="191">
        <f t="shared" si="14"/>
        <v>0</v>
      </c>
      <c r="S33" s="192">
        <f t="shared" si="15"/>
        <v>0</v>
      </c>
      <c r="T33" s="209">
        <f t="shared" si="16"/>
        <v>0</v>
      </c>
      <c r="U33" s="210">
        <v>0</v>
      </c>
      <c r="V33" s="211">
        <v>0.16666666666666666</v>
      </c>
      <c r="W33" s="190">
        <v>0.9829059829059829</v>
      </c>
      <c r="X33" s="191">
        <v>0.8843683083511777</v>
      </c>
      <c r="Y33" s="193">
        <v>1.397872340425532</v>
      </c>
    </row>
    <row r="34" spans="1:25" ht="16.5" customHeight="1">
      <c r="A34" s="194" t="s">
        <v>11</v>
      </c>
      <c r="B34" s="196"/>
      <c r="C34" s="196"/>
      <c r="D34" s="196"/>
      <c r="E34" s="196"/>
      <c r="F34" s="197"/>
      <c r="G34" s="197"/>
      <c r="H34" s="195">
        <f t="shared" si="17"/>
        <v>0</v>
      </c>
      <c r="I34" s="196">
        <v>1</v>
      </c>
      <c r="J34" s="197">
        <v>1</v>
      </c>
      <c r="K34" s="195">
        <v>535</v>
      </c>
      <c r="L34" s="196">
        <v>474</v>
      </c>
      <c r="M34" s="198">
        <v>641</v>
      </c>
      <c r="N34" s="199">
        <f t="shared" si="10"/>
        <v>0</v>
      </c>
      <c r="O34" s="200">
        <f t="shared" si="11"/>
        <v>0</v>
      </c>
      <c r="P34" s="200">
        <f t="shared" si="12"/>
        <v>0</v>
      </c>
      <c r="Q34" s="200">
        <f t="shared" si="13"/>
        <v>0</v>
      </c>
      <c r="R34" s="200">
        <f t="shared" si="14"/>
        <v>0</v>
      </c>
      <c r="S34" s="201">
        <f t="shared" si="15"/>
        <v>0</v>
      </c>
      <c r="T34" s="212">
        <f t="shared" si="16"/>
        <v>0</v>
      </c>
      <c r="U34" s="213">
        <v>0.16666666666666666</v>
      </c>
      <c r="V34" s="214">
        <v>0.16666666666666666</v>
      </c>
      <c r="W34" s="199">
        <v>1.140724946695096</v>
      </c>
      <c r="X34" s="200">
        <v>1.0106609808102345</v>
      </c>
      <c r="Y34" s="202">
        <v>1.3667377398720681</v>
      </c>
    </row>
    <row r="35" spans="1:25" ht="21.75" customHeight="1">
      <c r="A35" s="161" t="s">
        <v>61</v>
      </c>
      <c r="B35" s="92">
        <f aca="true" t="shared" si="18" ref="B35:G35">SUM(B23:B34)</f>
        <v>0</v>
      </c>
      <c r="C35" s="93">
        <f t="shared" si="18"/>
        <v>1</v>
      </c>
      <c r="D35" s="93">
        <f t="shared" si="18"/>
        <v>0</v>
      </c>
      <c r="E35" s="93">
        <f t="shared" si="18"/>
        <v>4</v>
      </c>
      <c r="F35" s="93">
        <f t="shared" si="18"/>
        <v>0</v>
      </c>
      <c r="G35" s="94">
        <f t="shared" si="18"/>
        <v>0</v>
      </c>
      <c r="H35" s="92">
        <f>SUM(B35:G35)</f>
        <v>5</v>
      </c>
      <c r="I35" s="93">
        <v>14</v>
      </c>
      <c r="J35" s="94">
        <v>8</v>
      </c>
      <c r="K35" s="95">
        <f>SUM(K23:K34)</f>
        <v>4775</v>
      </c>
      <c r="L35" s="93">
        <f>SUM(L23:L34)</f>
        <v>5294</v>
      </c>
      <c r="M35" s="151">
        <v>6233</v>
      </c>
      <c r="N35" s="162">
        <f t="shared" si="10"/>
        <v>0</v>
      </c>
      <c r="O35" s="163">
        <f t="shared" si="11"/>
        <v>1</v>
      </c>
      <c r="P35" s="163">
        <f t="shared" si="12"/>
        <v>0</v>
      </c>
      <c r="Q35" s="163">
        <f t="shared" si="13"/>
        <v>4</v>
      </c>
      <c r="R35" s="163">
        <f t="shared" si="14"/>
        <v>0</v>
      </c>
      <c r="S35" s="164">
        <f t="shared" si="15"/>
        <v>0</v>
      </c>
      <c r="T35" s="101">
        <f t="shared" si="16"/>
        <v>0.8333333333333334</v>
      </c>
      <c r="U35" s="99">
        <v>2.3333333333333335</v>
      </c>
      <c r="V35" s="100">
        <v>1.3333333333333333</v>
      </c>
      <c r="W35" s="102">
        <f>SUM(W23:W34)</f>
        <v>10.266058558149131</v>
      </c>
      <c r="X35" s="99">
        <f>SUM(X23:X34)</f>
        <v>11.567266508000193</v>
      </c>
      <c r="Y35" s="152">
        <v>13.233545647558387</v>
      </c>
    </row>
    <row r="36" ht="36.75" customHeight="1"/>
    <row r="37" spans="1:25" ht="25.5" customHeight="1">
      <c r="A37" s="106" t="s">
        <v>92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58"/>
      <c r="B38" s="357" t="s">
        <v>56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8"/>
      <c r="N38" s="354" t="s">
        <v>84</v>
      </c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9"/>
    </row>
    <row r="39" spans="1:25" ht="16.5" customHeight="1">
      <c r="A39" s="159"/>
      <c r="B39" s="359" t="s">
        <v>109</v>
      </c>
      <c r="C39" s="360"/>
      <c r="D39" s="360"/>
      <c r="E39" s="360"/>
      <c r="F39" s="360"/>
      <c r="G39" s="380"/>
      <c r="H39" s="361" t="s">
        <v>53</v>
      </c>
      <c r="I39" s="362"/>
      <c r="J39" s="362"/>
      <c r="K39" s="365" t="s">
        <v>60</v>
      </c>
      <c r="L39" s="366"/>
      <c r="M39" s="367"/>
      <c r="N39" s="359" t="s">
        <v>109</v>
      </c>
      <c r="O39" s="360"/>
      <c r="P39" s="360"/>
      <c r="Q39" s="360"/>
      <c r="R39" s="360"/>
      <c r="S39" s="380"/>
      <c r="T39" s="363" t="s">
        <v>58</v>
      </c>
      <c r="U39" s="364"/>
      <c r="V39" s="364"/>
      <c r="W39" s="343" t="s">
        <v>59</v>
      </c>
      <c r="X39" s="344"/>
      <c r="Y39" s="345"/>
    </row>
    <row r="40" spans="1:25" ht="81.75" customHeight="1">
      <c r="A40" s="160" t="s">
        <v>54</v>
      </c>
      <c r="B40" s="124" t="s">
        <v>93</v>
      </c>
      <c r="C40" s="125" t="s">
        <v>95</v>
      </c>
      <c r="D40" s="125" t="s">
        <v>96</v>
      </c>
      <c r="E40" s="125" t="s">
        <v>97</v>
      </c>
      <c r="F40" s="125" t="s">
        <v>98</v>
      </c>
      <c r="G40" s="126" t="s">
        <v>99</v>
      </c>
      <c r="H40" s="112">
        <v>2007</v>
      </c>
      <c r="I40" s="113">
        <v>2006</v>
      </c>
      <c r="J40" s="114">
        <v>2005</v>
      </c>
      <c r="K40" s="112">
        <v>2007</v>
      </c>
      <c r="L40" s="113">
        <v>2006</v>
      </c>
      <c r="M40" s="127">
        <v>2005</v>
      </c>
      <c r="N40" s="124" t="s">
        <v>93</v>
      </c>
      <c r="O40" s="125" t="s">
        <v>95</v>
      </c>
      <c r="P40" s="125" t="s">
        <v>96</v>
      </c>
      <c r="Q40" s="125" t="s">
        <v>97</v>
      </c>
      <c r="R40" s="125" t="s">
        <v>98</v>
      </c>
      <c r="S40" s="126" t="s">
        <v>99</v>
      </c>
      <c r="T40" s="112">
        <v>2007</v>
      </c>
      <c r="U40" s="113">
        <v>2006</v>
      </c>
      <c r="V40" s="114">
        <v>2005</v>
      </c>
      <c r="W40" s="112">
        <v>2007</v>
      </c>
      <c r="X40" s="113">
        <v>2006</v>
      </c>
      <c r="Y40" s="128">
        <v>2005</v>
      </c>
    </row>
    <row r="41" spans="1:25" ht="16.5" customHeight="1">
      <c r="A41" s="166" t="s">
        <v>0</v>
      </c>
      <c r="B41" s="167"/>
      <c r="C41" s="168"/>
      <c r="D41" s="168">
        <v>1</v>
      </c>
      <c r="E41" s="168"/>
      <c r="F41" s="168"/>
      <c r="G41" s="169"/>
      <c r="H41" s="167">
        <v>1</v>
      </c>
      <c r="I41" s="168">
        <v>0</v>
      </c>
      <c r="J41" s="169">
        <v>0</v>
      </c>
      <c r="K41" s="277">
        <v>30</v>
      </c>
      <c r="L41" s="239">
        <v>41</v>
      </c>
      <c r="M41" s="171">
        <v>47</v>
      </c>
      <c r="N41" s="172">
        <f aca="true" t="shared" si="19" ref="N41:S41">B41/1</f>
        <v>0</v>
      </c>
      <c r="O41" s="173">
        <f t="shared" si="19"/>
        <v>0</v>
      </c>
      <c r="P41" s="173">
        <f t="shared" si="19"/>
        <v>1</v>
      </c>
      <c r="Q41" s="173">
        <f t="shared" si="19"/>
        <v>0</v>
      </c>
      <c r="R41" s="173">
        <f t="shared" si="19"/>
        <v>0</v>
      </c>
      <c r="S41" s="174">
        <f t="shared" si="19"/>
        <v>0</v>
      </c>
      <c r="T41" s="203">
        <f aca="true" t="shared" si="20" ref="T41:T53">H41/6</f>
        <v>0.16666666666666666</v>
      </c>
      <c r="U41" s="204">
        <v>0</v>
      </c>
      <c r="V41" s="205">
        <v>0</v>
      </c>
      <c r="W41" s="278">
        <v>0.06550218340611354</v>
      </c>
      <c r="X41" s="173">
        <v>0.09255079006772009</v>
      </c>
      <c r="Y41" s="175">
        <v>0.09957627118644068</v>
      </c>
    </row>
    <row r="42" spans="1:25" ht="16.5" customHeight="1">
      <c r="A42" s="176" t="s">
        <v>1</v>
      </c>
      <c r="B42" s="177"/>
      <c r="C42" s="178"/>
      <c r="D42" s="178">
        <v>1</v>
      </c>
      <c r="E42" s="178"/>
      <c r="F42" s="178"/>
      <c r="G42" s="179"/>
      <c r="H42" s="177">
        <v>1</v>
      </c>
      <c r="I42" s="178">
        <v>0</v>
      </c>
      <c r="J42" s="179">
        <v>0</v>
      </c>
      <c r="K42" s="186">
        <v>45</v>
      </c>
      <c r="L42" s="240">
        <v>46</v>
      </c>
      <c r="M42" s="181">
        <v>40</v>
      </c>
      <c r="N42" s="182">
        <f aca="true" t="shared" si="21" ref="N42:N52">B42/1</f>
        <v>0</v>
      </c>
      <c r="O42" s="183">
        <f aca="true" t="shared" si="22" ref="O42:O53">C42/1</f>
        <v>0</v>
      </c>
      <c r="P42" s="183">
        <f aca="true" t="shared" si="23" ref="P42:P53">D42/1</f>
        <v>1</v>
      </c>
      <c r="Q42" s="183">
        <f aca="true" t="shared" si="24" ref="Q42:Q53">E42/1</f>
        <v>0</v>
      </c>
      <c r="R42" s="183">
        <f aca="true" t="shared" si="25" ref="R42:R53">F42/1</f>
        <v>0</v>
      </c>
      <c r="S42" s="184">
        <f aca="true" t="shared" si="26" ref="S42:S53">G42/1</f>
        <v>0</v>
      </c>
      <c r="T42" s="206">
        <f t="shared" si="20"/>
        <v>0.16666666666666666</v>
      </c>
      <c r="U42" s="207">
        <v>0</v>
      </c>
      <c r="V42" s="208">
        <v>0</v>
      </c>
      <c r="W42" s="190">
        <v>0.0967741935483871</v>
      </c>
      <c r="X42" s="183">
        <v>0.1050228310502283</v>
      </c>
      <c r="Y42" s="185">
        <v>0.08492569002123142</v>
      </c>
    </row>
    <row r="43" spans="1:25" ht="16.5" customHeight="1">
      <c r="A43" s="176" t="s">
        <v>2</v>
      </c>
      <c r="B43" s="177"/>
      <c r="C43" s="178"/>
      <c r="D43" s="178"/>
      <c r="E43" s="178">
        <v>1</v>
      </c>
      <c r="F43" s="178"/>
      <c r="G43" s="179"/>
      <c r="H43" s="177">
        <v>1</v>
      </c>
      <c r="I43" s="178">
        <v>0</v>
      </c>
      <c r="J43" s="179">
        <v>0</v>
      </c>
      <c r="K43" s="186">
        <v>45</v>
      </c>
      <c r="L43" s="240">
        <v>37</v>
      </c>
      <c r="M43" s="181">
        <v>45</v>
      </c>
      <c r="N43" s="182">
        <f t="shared" si="21"/>
        <v>0</v>
      </c>
      <c r="O43" s="183">
        <f t="shared" si="22"/>
        <v>0</v>
      </c>
      <c r="P43" s="183">
        <f t="shared" si="23"/>
        <v>0</v>
      </c>
      <c r="Q43" s="183">
        <f t="shared" si="24"/>
        <v>1</v>
      </c>
      <c r="R43" s="183">
        <f t="shared" si="25"/>
        <v>0</v>
      </c>
      <c r="S43" s="184">
        <f t="shared" si="26"/>
        <v>0</v>
      </c>
      <c r="T43" s="206">
        <f t="shared" si="20"/>
        <v>0.16666666666666666</v>
      </c>
      <c r="U43" s="207">
        <v>0</v>
      </c>
      <c r="V43" s="208">
        <v>0</v>
      </c>
      <c r="W43" s="190">
        <v>0.0982532751091703</v>
      </c>
      <c r="X43" s="183">
        <v>0.08466819221967964</v>
      </c>
      <c r="Y43" s="185">
        <v>0.09533898305084745</v>
      </c>
    </row>
    <row r="44" spans="1:25" ht="16.5" customHeight="1">
      <c r="A44" s="176" t="s">
        <v>3</v>
      </c>
      <c r="B44" s="177"/>
      <c r="C44" s="178"/>
      <c r="D44" s="178"/>
      <c r="E44" s="178"/>
      <c r="F44" s="178"/>
      <c r="G44" s="179"/>
      <c r="H44" s="177">
        <f aca="true" t="shared" si="27" ref="H44:H52">SUM(B44:G44)</f>
        <v>0</v>
      </c>
      <c r="I44" s="178">
        <v>0</v>
      </c>
      <c r="J44" s="179">
        <v>0</v>
      </c>
      <c r="K44" s="186">
        <v>41</v>
      </c>
      <c r="L44" s="240">
        <v>38</v>
      </c>
      <c r="M44" s="181">
        <v>36</v>
      </c>
      <c r="N44" s="182">
        <f t="shared" si="21"/>
        <v>0</v>
      </c>
      <c r="O44" s="183">
        <f t="shared" si="22"/>
        <v>0</v>
      </c>
      <c r="P44" s="183">
        <f t="shared" si="23"/>
        <v>0</v>
      </c>
      <c r="Q44" s="183">
        <f t="shared" si="24"/>
        <v>0</v>
      </c>
      <c r="R44" s="183">
        <f t="shared" si="25"/>
        <v>0</v>
      </c>
      <c r="S44" s="184">
        <f t="shared" si="26"/>
        <v>0</v>
      </c>
      <c r="T44" s="206">
        <f t="shared" si="20"/>
        <v>0</v>
      </c>
      <c r="U44" s="207">
        <v>0</v>
      </c>
      <c r="V44" s="208">
        <v>0</v>
      </c>
      <c r="W44" s="190">
        <v>0.08855291576673865</v>
      </c>
      <c r="X44" s="183">
        <v>0.08260869565217391</v>
      </c>
      <c r="Y44" s="185">
        <v>0.07627118644067797</v>
      </c>
    </row>
    <row r="45" spans="1:25" ht="16.5" customHeight="1">
      <c r="A45" s="176" t="s">
        <v>4</v>
      </c>
      <c r="B45" s="177"/>
      <c r="C45" s="178"/>
      <c r="D45" s="178"/>
      <c r="E45" s="178"/>
      <c r="F45" s="178"/>
      <c r="G45" s="179"/>
      <c r="H45" s="177">
        <f t="shared" si="27"/>
        <v>0</v>
      </c>
      <c r="I45" s="178">
        <v>0</v>
      </c>
      <c r="J45" s="179">
        <v>0</v>
      </c>
      <c r="K45" s="186">
        <v>39</v>
      </c>
      <c r="L45" s="240">
        <v>42</v>
      </c>
      <c r="M45" s="181">
        <v>39</v>
      </c>
      <c r="N45" s="182">
        <f t="shared" si="21"/>
        <v>0</v>
      </c>
      <c r="O45" s="183">
        <f t="shared" si="22"/>
        <v>0</v>
      </c>
      <c r="P45" s="183">
        <f t="shared" si="23"/>
        <v>0</v>
      </c>
      <c r="Q45" s="183">
        <f t="shared" si="24"/>
        <v>0</v>
      </c>
      <c r="R45" s="183">
        <f t="shared" si="25"/>
        <v>0</v>
      </c>
      <c r="S45" s="184">
        <f t="shared" si="26"/>
        <v>0</v>
      </c>
      <c r="T45" s="206">
        <f t="shared" si="20"/>
        <v>0</v>
      </c>
      <c r="U45" s="207">
        <v>0</v>
      </c>
      <c r="V45" s="208">
        <v>0</v>
      </c>
      <c r="W45" s="190">
        <v>0.08423326133909287</v>
      </c>
      <c r="X45" s="183">
        <v>0.09051724137931035</v>
      </c>
      <c r="Y45" s="185">
        <v>0.0826271186440678</v>
      </c>
    </row>
    <row r="46" spans="1:25" ht="16.5" customHeight="1">
      <c r="A46" s="176" t="s">
        <v>5</v>
      </c>
      <c r="B46" s="186"/>
      <c r="C46" s="187"/>
      <c r="D46" s="187"/>
      <c r="E46" s="187"/>
      <c r="F46" s="187"/>
      <c r="G46" s="188"/>
      <c r="H46" s="186">
        <f t="shared" si="27"/>
        <v>0</v>
      </c>
      <c r="I46" s="187">
        <v>0</v>
      </c>
      <c r="J46" s="188">
        <v>0</v>
      </c>
      <c r="K46" s="186">
        <v>51</v>
      </c>
      <c r="L46" s="241">
        <v>57</v>
      </c>
      <c r="M46" s="189">
        <v>53</v>
      </c>
      <c r="N46" s="190">
        <f t="shared" si="21"/>
        <v>0</v>
      </c>
      <c r="O46" s="191">
        <f t="shared" si="22"/>
        <v>0</v>
      </c>
      <c r="P46" s="191">
        <f t="shared" si="23"/>
        <v>0</v>
      </c>
      <c r="Q46" s="191">
        <f t="shared" si="24"/>
        <v>0</v>
      </c>
      <c r="R46" s="191">
        <f t="shared" si="25"/>
        <v>0</v>
      </c>
      <c r="S46" s="192">
        <f t="shared" si="26"/>
        <v>0</v>
      </c>
      <c r="T46" s="209">
        <f t="shared" si="20"/>
        <v>0</v>
      </c>
      <c r="U46" s="210">
        <v>0</v>
      </c>
      <c r="V46" s="211">
        <v>0</v>
      </c>
      <c r="W46" s="190">
        <v>0.10897435897435898</v>
      </c>
      <c r="X46" s="191">
        <v>0.12311015118790497</v>
      </c>
      <c r="Y46" s="193">
        <v>0.11228813559322035</v>
      </c>
    </row>
    <row r="47" spans="1:25" ht="16.5" customHeight="1">
      <c r="A47" s="176" t="s">
        <v>6</v>
      </c>
      <c r="B47" s="186"/>
      <c r="C47" s="187"/>
      <c r="D47" s="187"/>
      <c r="E47" s="187"/>
      <c r="F47" s="187"/>
      <c r="G47" s="188"/>
      <c r="H47" s="186">
        <f t="shared" si="27"/>
        <v>0</v>
      </c>
      <c r="I47" s="187">
        <v>0</v>
      </c>
      <c r="J47" s="188">
        <v>0</v>
      </c>
      <c r="K47" s="186">
        <v>50</v>
      </c>
      <c r="L47" s="241">
        <v>67</v>
      </c>
      <c r="M47" s="189">
        <v>73</v>
      </c>
      <c r="N47" s="190">
        <f t="shared" si="21"/>
        <v>0</v>
      </c>
      <c r="O47" s="191">
        <f t="shared" si="22"/>
        <v>0</v>
      </c>
      <c r="P47" s="191">
        <f t="shared" si="23"/>
        <v>0</v>
      </c>
      <c r="Q47" s="191">
        <f t="shared" si="24"/>
        <v>0</v>
      </c>
      <c r="R47" s="191">
        <f t="shared" si="25"/>
        <v>0</v>
      </c>
      <c r="S47" s="192">
        <f t="shared" si="26"/>
        <v>0</v>
      </c>
      <c r="T47" s="209">
        <f t="shared" si="20"/>
        <v>0</v>
      </c>
      <c r="U47" s="210">
        <v>0</v>
      </c>
      <c r="V47" s="211">
        <v>0</v>
      </c>
      <c r="W47" s="190">
        <v>0.10683760683760683</v>
      </c>
      <c r="X47" s="191">
        <v>0.14346895074946467</v>
      </c>
      <c r="Y47" s="193">
        <v>0.15466101694915255</v>
      </c>
    </row>
    <row r="48" spans="1:25" ht="16.5" customHeight="1">
      <c r="A48" s="176" t="s">
        <v>7</v>
      </c>
      <c r="B48" s="186"/>
      <c r="C48" s="187"/>
      <c r="D48" s="187"/>
      <c r="E48" s="187">
        <v>1</v>
      </c>
      <c r="F48" s="187"/>
      <c r="G48" s="188"/>
      <c r="H48" s="186">
        <v>1</v>
      </c>
      <c r="I48" s="187">
        <v>0</v>
      </c>
      <c r="J48" s="188">
        <v>0</v>
      </c>
      <c r="K48" s="186">
        <v>65</v>
      </c>
      <c r="L48" s="241">
        <v>68</v>
      </c>
      <c r="M48" s="189">
        <v>86</v>
      </c>
      <c r="N48" s="190">
        <f t="shared" si="21"/>
        <v>0</v>
      </c>
      <c r="O48" s="191">
        <f t="shared" si="22"/>
        <v>0</v>
      </c>
      <c r="P48" s="191">
        <f t="shared" si="23"/>
        <v>0</v>
      </c>
      <c r="Q48" s="191">
        <f t="shared" si="24"/>
        <v>1</v>
      </c>
      <c r="R48" s="191">
        <f t="shared" si="25"/>
        <v>0</v>
      </c>
      <c r="S48" s="192">
        <f t="shared" si="26"/>
        <v>0</v>
      </c>
      <c r="T48" s="209">
        <f t="shared" si="20"/>
        <v>0.16666666666666666</v>
      </c>
      <c r="U48" s="210">
        <v>0</v>
      </c>
      <c r="V48" s="211">
        <v>0</v>
      </c>
      <c r="W48" s="190">
        <v>0.13859275053304904</v>
      </c>
      <c r="X48" s="191">
        <v>0.14655172413793102</v>
      </c>
      <c r="Y48" s="193">
        <v>0.18220338983050846</v>
      </c>
    </row>
    <row r="49" spans="1:25" ht="16.5" customHeight="1">
      <c r="A49" s="176" t="s">
        <v>8</v>
      </c>
      <c r="B49" s="186"/>
      <c r="C49" s="187"/>
      <c r="D49" s="187"/>
      <c r="E49" s="187"/>
      <c r="F49" s="187"/>
      <c r="G49" s="188"/>
      <c r="H49" s="186">
        <f t="shared" si="27"/>
        <v>0</v>
      </c>
      <c r="I49" s="187">
        <v>0</v>
      </c>
      <c r="J49" s="188">
        <v>1</v>
      </c>
      <c r="K49" s="186">
        <v>51</v>
      </c>
      <c r="L49" s="241">
        <v>71</v>
      </c>
      <c r="M49" s="189">
        <v>76</v>
      </c>
      <c r="N49" s="190">
        <f t="shared" si="21"/>
        <v>0</v>
      </c>
      <c r="O49" s="191">
        <f t="shared" si="22"/>
        <v>0</v>
      </c>
      <c r="P49" s="191">
        <f t="shared" si="23"/>
        <v>0</v>
      </c>
      <c r="Q49" s="191">
        <f t="shared" si="24"/>
        <v>0</v>
      </c>
      <c r="R49" s="191">
        <f t="shared" si="25"/>
        <v>0</v>
      </c>
      <c r="S49" s="192">
        <f t="shared" si="26"/>
        <v>0</v>
      </c>
      <c r="T49" s="209">
        <f t="shared" si="20"/>
        <v>0</v>
      </c>
      <c r="U49" s="210">
        <v>0</v>
      </c>
      <c r="V49" s="211">
        <v>0.17</v>
      </c>
      <c r="W49" s="190">
        <v>0.10991379310344827</v>
      </c>
      <c r="X49" s="191">
        <v>0.15236051502145923</v>
      </c>
      <c r="Y49" s="193">
        <v>0.16170212765957448</v>
      </c>
    </row>
    <row r="50" spans="1:25" ht="16.5" customHeight="1">
      <c r="A50" s="176" t="s">
        <v>9</v>
      </c>
      <c r="B50" s="186"/>
      <c r="C50" s="187"/>
      <c r="D50" s="187"/>
      <c r="E50" s="187"/>
      <c r="F50" s="187"/>
      <c r="G50" s="188"/>
      <c r="H50" s="186">
        <f t="shared" si="27"/>
        <v>0</v>
      </c>
      <c r="I50" s="187">
        <v>0</v>
      </c>
      <c r="J50" s="188">
        <v>2</v>
      </c>
      <c r="K50" s="186">
        <v>66</v>
      </c>
      <c r="L50" s="241">
        <v>94</v>
      </c>
      <c r="M50" s="189">
        <v>69</v>
      </c>
      <c r="N50" s="190">
        <f t="shared" si="21"/>
        <v>0</v>
      </c>
      <c r="O50" s="191">
        <f t="shared" si="22"/>
        <v>0</v>
      </c>
      <c r="P50" s="191">
        <f t="shared" si="23"/>
        <v>0</v>
      </c>
      <c r="Q50" s="191">
        <f t="shared" si="24"/>
        <v>0</v>
      </c>
      <c r="R50" s="191">
        <f t="shared" si="25"/>
        <v>0</v>
      </c>
      <c r="S50" s="192">
        <f t="shared" si="26"/>
        <v>0</v>
      </c>
      <c r="T50" s="209">
        <f t="shared" si="20"/>
        <v>0</v>
      </c>
      <c r="U50" s="210">
        <v>0</v>
      </c>
      <c r="V50" s="211">
        <v>0.33</v>
      </c>
      <c r="W50" s="190">
        <v>0.14102564102564102</v>
      </c>
      <c r="X50" s="191">
        <v>0.2017167381974249</v>
      </c>
      <c r="Y50" s="193">
        <v>0.1464968152866242</v>
      </c>
    </row>
    <row r="51" spans="1:25" ht="16.5" customHeight="1">
      <c r="A51" s="176" t="s">
        <v>10</v>
      </c>
      <c r="B51" s="186"/>
      <c r="C51" s="187"/>
      <c r="D51" s="187"/>
      <c r="E51" s="187"/>
      <c r="F51" s="187"/>
      <c r="G51" s="188"/>
      <c r="H51" s="186">
        <f t="shared" si="27"/>
        <v>0</v>
      </c>
      <c r="I51" s="187">
        <v>0</v>
      </c>
      <c r="J51" s="188">
        <v>0</v>
      </c>
      <c r="K51" s="186">
        <v>42</v>
      </c>
      <c r="L51" s="241">
        <v>52</v>
      </c>
      <c r="M51" s="189">
        <v>84</v>
      </c>
      <c r="N51" s="190">
        <f t="shared" si="21"/>
        <v>0</v>
      </c>
      <c r="O51" s="191">
        <f t="shared" si="22"/>
        <v>0</v>
      </c>
      <c r="P51" s="191">
        <f t="shared" si="23"/>
        <v>0</v>
      </c>
      <c r="Q51" s="191">
        <f t="shared" si="24"/>
        <v>0</v>
      </c>
      <c r="R51" s="191">
        <f t="shared" si="25"/>
        <v>0</v>
      </c>
      <c r="S51" s="192">
        <f t="shared" si="26"/>
        <v>0</v>
      </c>
      <c r="T51" s="209">
        <f t="shared" si="20"/>
        <v>0</v>
      </c>
      <c r="U51" s="210">
        <v>0</v>
      </c>
      <c r="V51" s="211">
        <v>0</v>
      </c>
      <c r="W51" s="190">
        <v>0.08974358974358974</v>
      </c>
      <c r="X51" s="191">
        <v>0.11134903640256959</v>
      </c>
      <c r="Y51" s="193">
        <v>0.17872340425531916</v>
      </c>
    </row>
    <row r="52" spans="1:25" ht="16.5" customHeight="1">
      <c r="A52" s="194" t="s">
        <v>11</v>
      </c>
      <c r="B52" s="195"/>
      <c r="C52" s="196"/>
      <c r="D52" s="196"/>
      <c r="E52" s="196"/>
      <c r="F52" s="196"/>
      <c r="G52" s="197"/>
      <c r="H52" s="195">
        <f t="shared" si="27"/>
        <v>0</v>
      </c>
      <c r="I52" s="196">
        <v>0</v>
      </c>
      <c r="J52" s="197">
        <v>0</v>
      </c>
      <c r="K52" s="195">
        <v>37</v>
      </c>
      <c r="L52" s="242">
        <v>33</v>
      </c>
      <c r="M52" s="198">
        <v>49</v>
      </c>
      <c r="N52" s="199">
        <f t="shared" si="21"/>
        <v>0</v>
      </c>
      <c r="O52" s="200">
        <f t="shared" si="22"/>
        <v>0</v>
      </c>
      <c r="P52" s="200">
        <f t="shared" si="23"/>
        <v>0</v>
      </c>
      <c r="Q52" s="200">
        <f t="shared" si="24"/>
        <v>0</v>
      </c>
      <c r="R52" s="200">
        <f t="shared" si="25"/>
        <v>0</v>
      </c>
      <c r="S52" s="201">
        <f t="shared" si="26"/>
        <v>0</v>
      </c>
      <c r="T52" s="212">
        <f t="shared" si="20"/>
        <v>0</v>
      </c>
      <c r="U52" s="213">
        <v>0</v>
      </c>
      <c r="V52" s="214">
        <v>0</v>
      </c>
      <c r="W52" s="199">
        <v>0.07889125799573561</v>
      </c>
      <c r="X52" s="200">
        <v>0.07036247334754797</v>
      </c>
      <c r="Y52" s="202">
        <v>0.1044776119402985</v>
      </c>
    </row>
    <row r="53" spans="1:25" ht="21.75" customHeight="1">
      <c r="A53" s="161" t="s">
        <v>61</v>
      </c>
      <c r="B53" s="92">
        <f aca="true" t="shared" si="28" ref="B53:G53">SUM(B41:B52)</f>
        <v>0</v>
      </c>
      <c r="C53" s="93">
        <f t="shared" si="28"/>
        <v>0</v>
      </c>
      <c r="D53" s="93">
        <f t="shared" si="28"/>
        <v>2</v>
      </c>
      <c r="E53" s="93">
        <f t="shared" si="28"/>
        <v>2</v>
      </c>
      <c r="F53" s="93">
        <f t="shared" si="28"/>
        <v>0</v>
      </c>
      <c r="G53" s="94">
        <f t="shared" si="28"/>
        <v>0</v>
      </c>
      <c r="H53" s="92">
        <f>SUM(B53:G53)</f>
        <v>4</v>
      </c>
      <c r="I53" s="93">
        <v>0</v>
      </c>
      <c r="J53" s="94">
        <v>3</v>
      </c>
      <c r="K53" s="95">
        <f>SUM(K41:K52)</f>
        <v>562</v>
      </c>
      <c r="L53" s="243">
        <f>SUM(L41:L52)</f>
        <v>646</v>
      </c>
      <c r="M53" s="151">
        <v>697</v>
      </c>
      <c r="N53" s="162">
        <f>B53/1</f>
        <v>0</v>
      </c>
      <c r="O53" s="163">
        <f t="shared" si="22"/>
        <v>0</v>
      </c>
      <c r="P53" s="163">
        <f t="shared" si="23"/>
        <v>2</v>
      </c>
      <c r="Q53" s="163">
        <f t="shared" si="24"/>
        <v>2</v>
      </c>
      <c r="R53" s="163">
        <f t="shared" si="25"/>
        <v>0</v>
      </c>
      <c r="S53" s="164">
        <f t="shared" si="26"/>
        <v>0</v>
      </c>
      <c r="T53" s="101">
        <f t="shared" si="20"/>
        <v>0.6666666666666666</v>
      </c>
      <c r="U53" s="99">
        <v>0</v>
      </c>
      <c r="V53" s="100">
        <v>0.5</v>
      </c>
      <c r="W53" s="102">
        <f>SUM(W41:W52)</f>
        <v>1.207294827382932</v>
      </c>
      <c r="X53" s="99">
        <f>SUM(X41:X52)</f>
        <v>1.4042873394134148</v>
      </c>
      <c r="Y53" s="152">
        <v>1.4798301486199574</v>
      </c>
    </row>
    <row r="54" spans="1:25" ht="15" customHeight="1">
      <c r="A54" s="1"/>
      <c r="B54" s="1"/>
      <c r="C54" s="1"/>
      <c r="D54" s="1"/>
      <c r="E54" s="1"/>
      <c r="F54" s="1"/>
      <c r="G54" s="1"/>
      <c r="H54" s="1"/>
      <c r="J54" s="154" t="s">
        <v>115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5"/>
    </row>
    <row r="55" ht="15" customHeight="1"/>
  </sheetData>
  <mergeCells count="24">
    <mergeCell ref="B38:M38"/>
    <mergeCell ref="B39:G39"/>
    <mergeCell ref="H39:J39"/>
    <mergeCell ref="K39:M39"/>
    <mergeCell ref="N39:S39"/>
    <mergeCell ref="T39:V39"/>
    <mergeCell ref="W39:Y39"/>
    <mergeCell ref="N38:Y38"/>
    <mergeCell ref="B2:M2"/>
    <mergeCell ref="B3:G3"/>
    <mergeCell ref="H3:J3"/>
    <mergeCell ref="T3:V3"/>
    <mergeCell ref="K3:M3"/>
    <mergeCell ref="W3:Y3"/>
    <mergeCell ref="N3:S3"/>
    <mergeCell ref="N2:Y2"/>
    <mergeCell ref="N21:S21"/>
    <mergeCell ref="T21:V21"/>
    <mergeCell ref="W21:Y21"/>
    <mergeCell ref="N20:Y20"/>
    <mergeCell ref="B20:M20"/>
    <mergeCell ref="B21:G21"/>
    <mergeCell ref="H21:J21"/>
    <mergeCell ref="K21:M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portrait" paperSize="9" scale="68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D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66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71" t="s">
        <v>109</v>
      </c>
      <c r="Q3" s="364"/>
      <c r="R3" s="364"/>
      <c r="S3" s="364"/>
      <c r="T3" s="364"/>
      <c r="U3" s="364"/>
      <c r="V3" s="364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0</v>
      </c>
      <c r="D5" s="13">
        <v>0</v>
      </c>
      <c r="E5" s="13">
        <v>2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2</v>
      </c>
      <c r="K5" s="13">
        <v>7</v>
      </c>
      <c r="L5" s="248">
        <v>4</v>
      </c>
      <c r="M5" s="74">
        <v>871</v>
      </c>
      <c r="N5" s="75">
        <v>736</v>
      </c>
      <c r="O5" s="17">
        <v>725</v>
      </c>
      <c r="P5" s="18">
        <f>C5/3</f>
        <v>0</v>
      </c>
      <c r="Q5" s="19">
        <f>D5/6</f>
        <v>0</v>
      </c>
      <c r="R5" s="19">
        <f>E5/5</f>
        <v>0.4</v>
      </c>
      <c r="S5" s="19">
        <f>F5/11</f>
        <v>0</v>
      </c>
      <c r="T5" s="19">
        <f>G5/4</f>
        <v>0</v>
      </c>
      <c r="U5" s="19">
        <f>H5/4</f>
        <v>0</v>
      </c>
      <c r="V5" s="20">
        <f>I5/4</f>
        <v>0</v>
      </c>
      <c r="W5" s="21">
        <f>J5/37</f>
        <v>0.05405405405405406</v>
      </c>
      <c r="X5" s="19">
        <v>0.1891891891891892</v>
      </c>
      <c r="Y5" s="250">
        <v>0.10256410256410256</v>
      </c>
      <c r="Z5" s="131">
        <v>0.2942567567567568</v>
      </c>
      <c r="AA5" s="132">
        <v>0.24226464779460172</v>
      </c>
      <c r="AB5" s="24">
        <v>0.23770491803278687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0</v>
      </c>
      <c r="E6" s="27">
        <v>2</v>
      </c>
      <c r="F6" s="27">
        <v>0</v>
      </c>
      <c r="G6" s="27">
        <v>1</v>
      </c>
      <c r="H6" s="27">
        <v>0</v>
      </c>
      <c r="I6" s="28">
        <v>0</v>
      </c>
      <c r="J6" s="26">
        <f aca="true" t="shared" si="0" ref="J6:J56">SUM(C6:I6)</f>
        <v>3</v>
      </c>
      <c r="K6" s="27">
        <v>8</v>
      </c>
      <c r="L6" s="249">
        <v>3</v>
      </c>
      <c r="M6" s="78">
        <v>887</v>
      </c>
      <c r="N6" s="79">
        <v>739</v>
      </c>
      <c r="O6" s="31">
        <v>656</v>
      </c>
      <c r="P6" s="32">
        <f aca="true" t="shared" si="1" ref="P6:P57">C6/3</f>
        <v>0</v>
      </c>
      <c r="Q6" s="33">
        <f aca="true" t="shared" si="2" ref="Q6:Q57">D6/6</f>
        <v>0</v>
      </c>
      <c r="R6" s="33">
        <f aca="true" t="shared" si="3" ref="R6:R57">E6/5</f>
        <v>0.4</v>
      </c>
      <c r="S6" s="33">
        <f aca="true" t="shared" si="4" ref="S6:S56">F6/11</f>
        <v>0</v>
      </c>
      <c r="T6" s="33">
        <f aca="true" t="shared" si="5" ref="T6:T56">G6/4</f>
        <v>0.25</v>
      </c>
      <c r="U6" s="33">
        <f aca="true" t="shared" si="6" ref="U6:U57">H6/4</f>
        <v>0</v>
      </c>
      <c r="V6" s="34">
        <f aca="true" t="shared" si="7" ref="V6:V57">I6/4</f>
        <v>0</v>
      </c>
      <c r="W6" s="35">
        <f aca="true" t="shared" si="8" ref="W6:W57">J6/37</f>
        <v>0.08108108108108109</v>
      </c>
      <c r="X6" s="33">
        <v>0.21621621621621623</v>
      </c>
      <c r="Y6" s="56">
        <v>0.07692307692307693</v>
      </c>
      <c r="Z6" s="136">
        <v>0.29380589599205037</v>
      </c>
      <c r="AA6" s="137">
        <v>0.24293228139381987</v>
      </c>
      <c r="AB6" s="38">
        <v>0.2150114716486398</v>
      </c>
    </row>
    <row r="7" spans="1:28" s="119" customFormat="1" ht="13.5" customHeight="1">
      <c r="A7" s="369"/>
      <c r="B7" s="134" t="s">
        <v>2</v>
      </c>
      <c r="C7" s="26">
        <v>0</v>
      </c>
      <c r="D7" s="27">
        <v>0</v>
      </c>
      <c r="E7" s="27">
        <v>1</v>
      </c>
      <c r="F7" s="27">
        <v>5</v>
      </c>
      <c r="G7" s="27">
        <v>1</v>
      </c>
      <c r="H7" s="27">
        <v>0</v>
      </c>
      <c r="I7" s="28">
        <v>1</v>
      </c>
      <c r="J7" s="26">
        <f t="shared" si="0"/>
        <v>8</v>
      </c>
      <c r="K7" s="27">
        <v>12</v>
      </c>
      <c r="L7" s="249">
        <v>4</v>
      </c>
      <c r="M7" s="78">
        <v>934</v>
      </c>
      <c r="N7" s="79">
        <v>705</v>
      </c>
      <c r="O7" s="31">
        <v>626</v>
      </c>
      <c r="P7" s="32">
        <f t="shared" si="1"/>
        <v>0</v>
      </c>
      <c r="Q7" s="33">
        <f t="shared" si="2"/>
        <v>0</v>
      </c>
      <c r="R7" s="33">
        <f t="shared" si="3"/>
        <v>0.2</v>
      </c>
      <c r="S7" s="33">
        <f t="shared" si="4"/>
        <v>0.45454545454545453</v>
      </c>
      <c r="T7" s="33">
        <f t="shared" si="5"/>
        <v>0.25</v>
      </c>
      <c r="U7" s="33">
        <f t="shared" si="6"/>
        <v>0</v>
      </c>
      <c r="V7" s="34">
        <f t="shared" si="7"/>
        <v>0.25</v>
      </c>
      <c r="W7" s="35">
        <f t="shared" si="8"/>
        <v>0.21621621621621623</v>
      </c>
      <c r="X7" s="33">
        <v>0.32432432432432434</v>
      </c>
      <c r="Y7" s="56">
        <v>0.10256410256410256</v>
      </c>
      <c r="Z7" s="136">
        <v>0.3098871930988719</v>
      </c>
      <c r="AA7" s="137">
        <v>0.2316792638843247</v>
      </c>
      <c r="AB7" s="38">
        <v>0.20497707924034053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0</v>
      </c>
      <c r="E8" s="27">
        <v>0</v>
      </c>
      <c r="F8" s="27">
        <v>5</v>
      </c>
      <c r="G8" s="27">
        <v>2</v>
      </c>
      <c r="H8" s="27">
        <v>0</v>
      </c>
      <c r="I8" s="28">
        <v>0</v>
      </c>
      <c r="J8" s="26">
        <f t="shared" si="0"/>
        <v>7</v>
      </c>
      <c r="K8" s="27">
        <v>8</v>
      </c>
      <c r="L8" s="249">
        <v>3</v>
      </c>
      <c r="M8" s="78">
        <v>1007</v>
      </c>
      <c r="N8" s="79">
        <v>682</v>
      </c>
      <c r="O8" s="31">
        <v>580</v>
      </c>
      <c r="P8" s="32">
        <f t="shared" si="1"/>
        <v>0</v>
      </c>
      <c r="Q8" s="33">
        <f t="shared" si="2"/>
        <v>0</v>
      </c>
      <c r="R8" s="33">
        <f t="shared" si="3"/>
        <v>0</v>
      </c>
      <c r="S8" s="33">
        <f t="shared" si="4"/>
        <v>0.45454545454545453</v>
      </c>
      <c r="T8" s="33">
        <f t="shared" si="5"/>
        <v>0.5</v>
      </c>
      <c r="U8" s="33">
        <f t="shared" si="6"/>
        <v>0</v>
      </c>
      <c r="V8" s="34">
        <f t="shared" si="7"/>
        <v>0</v>
      </c>
      <c r="W8" s="35">
        <f t="shared" si="8"/>
        <v>0.1891891891891892</v>
      </c>
      <c r="X8" s="33">
        <v>0.21621621621621623</v>
      </c>
      <c r="Y8" s="56">
        <v>0.07692307692307693</v>
      </c>
      <c r="Z8" s="136">
        <v>0.3327825512227363</v>
      </c>
      <c r="AA8" s="137">
        <v>0.22390019697964544</v>
      </c>
      <c r="AB8" s="38">
        <v>0.1899148657498363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0</v>
      </c>
      <c r="E9" s="253">
        <v>0</v>
      </c>
      <c r="F9" s="253">
        <v>1</v>
      </c>
      <c r="G9" s="253">
        <v>1</v>
      </c>
      <c r="H9" s="253">
        <v>0</v>
      </c>
      <c r="I9" s="254">
        <v>0</v>
      </c>
      <c r="J9" s="218">
        <f t="shared" si="0"/>
        <v>2</v>
      </c>
      <c r="K9" s="253">
        <v>14</v>
      </c>
      <c r="L9" s="255">
        <v>3</v>
      </c>
      <c r="M9" s="85">
        <v>1022</v>
      </c>
      <c r="N9" s="86">
        <v>729</v>
      </c>
      <c r="O9" s="69">
        <v>631</v>
      </c>
      <c r="P9" s="88">
        <f t="shared" si="1"/>
        <v>0</v>
      </c>
      <c r="Q9" s="89">
        <f t="shared" si="2"/>
        <v>0</v>
      </c>
      <c r="R9" s="89">
        <f t="shared" si="3"/>
        <v>0</v>
      </c>
      <c r="S9" s="89">
        <f t="shared" si="4"/>
        <v>0.09090909090909091</v>
      </c>
      <c r="T9" s="89">
        <f t="shared" si="5"/>
        <v>0.25</v>
      </c>
      <c r="U9" s="89">
        <f t="shared" si="6"/>
        <v>0</v>
      </c>
      <c r="V9" s="90">
        <f t="shared" si="7"/>
        <v>0</v>
      </c>
      <c r="W9" s="91">
        <f t="shared" si="8"/>
        <v>0.05405405405405406</v>
      </c>
      <c r="X9" s="89">
        <v>0.3783783783783784</v>
      </c>
      <c r="Y9" s="71">
        <v>0.07692307692307693</v>
      </c>
      <c r="Z9" s="147">
        <v>0.33852268963232857</v>
      </c>
      <c r="AA9" s="148">
        <v>0.2395662175484719</v>
      </c>
      <c r="AB9" s="59">
        <v>0.2068174369059325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0</v>
      </c>
      <c r="E10" s="30">
        <v>2</v>
      </c>
      <c r="F10" s="30">
        <v>1</v>
      </c>
      <c r="G10" s="30">
        <v>0</v>
      </c>
      <c r="H10" s="30">
        <v>1</v>
      </c>
      <c r="I10" s="54">
        <v>1</v>
      </c>
      <c r="J10" s="26">
        <f t="shared" si="0"/>
        <v>5</v>
      </c>
      <c r="K10" s="30">
        <v>5</v>
      </c>
      <c r="L10" s="54">
        <v>8</v>
      </c>
      <c r="M10" s="29">
        <v>1143</v>
      </c>
      <c r="N10" s="30">
        <v>777</v>
      </c>
      <c r="O10" s="31">
        <v>547</v>
      </c>
      <c r="P10" s="32">
        <f t="shared" si="1"/>
        <v>0</v>
      </c>
      <c r="Q10" s="33">
        <f t="shared" si="2"/>
        <v>0</v>
      </c>
      <c r="R10" s="33">
        <f t="shared" si="3"/>
        <v>0.4</v>
      </c>
      <c r="S10" s="33">
        <f t="shared" si="4"/>
        <v>0.09090909090909091</v>
      </c>
      <c r="T10" s="33">
        <f t="shared" si="5"/>
        <v>0</v>
      </c>
      <c r="U10" s="33">
        <f t="shared" si="6"/>
        <v>0.25</v>
      </c>
      <c r="V10" s="222">
        <f t="shared" si="7"/>
        <v>0.25</v>
      </c>
      <c r="W10" s="35">
        <f t="shared" si="8"/>
        <v>0.13513513513513514</v>
      </c>
      <c r="X10" s="55">
        <v>0.13513513513513514</v>
      </c>
      <c r="Y10" s="56">
        <v>0.20512820512820512</v>
      </c>
      <c r="Z10" s="36">
        <v>0.38023952095808383</v>
      </c>
      <c r="AA10" s="37">
        <v>0.2555921052631579</v>
      </c>
      <c r="AB10" s="38">
        <v>0.17934426229508196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0</v>
      </c>
      <c r="E11" s="30">
        <v>0</v>
      </c>
      <c r="F11" s="30">
        <v>2</v>
      </c>
      <c r="G11" s="30">
        <v>0</v>
      </c>
      <c r="H11" s="30">
        <v>0</v>
      </c>
      <c r="I11" s="54">
        <v>0</v>
      </c>
      <c r="J11" s="26">
        <f t="shared" si="0"/>
        <v>2</v>
      </c>
      <c r="K11" s="30">
        <v>10</v>
      </c>
      <c r="L11" s="54">
        <v>3</v>
      </c>
      <c r="M11" s="29">
        <v>880</v>
      </c>
      <c r="N11" s="30">
        <v>838</v>
      </c>
      <c r="O11" s="31">
        <v>587</v>
      </c>
      <c r="P11" s="32">
        <f t="shared" si="1"/>
        <v>0</v>
      </c>
      <c r="Q11" s="33">
        <f t="shared" si="2"/>
        <v>0</v>
      </c>
      <c r="R11" s="33">
        <f t="shared" si="3"/>
        <v>0</v>
      </c>
      <c r="S11" s="33">
        <f t="shared" si="4"/>
        <v>0.18181818181818182</v>
      </c>
      <c r="T11" s="33">
        <f t="shared" si="5"/>
        <v>0</v>
      </c>
      <c r="U11" s="33">
        <f t="shared" si="6"/>
        <v>0</v>
      </c>
      <c r="V11" s="222">
        <f t="shared" si="7"/>
        <v>0</v>
      </c>
      <c r="W11" s="35">
        <f t="shared" si="8"/>
        <v>0.05405405405405406</v>
      </c>
      <c r="X11" s="55">
        <v>0.2702702702702703</v>
      </c>
      <c r="Y11" s="56">
        <v>0.07692307692307693</v>
      </c>
      <c r="Z11" s="36">
        <v>0.2913907284768212</v>
      </c>
      <c r="AA11" s="37">
        <v>0.2756578947368421</v>
      </c>
      <c r="AB11" s="38">
        <v>0.19233289646133683</v>
      </c>
    </row>
    <row r="12" spans="1:28" s="145" customFormat="1" ht="13.5" customHeight="1">
      <c r="A12" s="370"/>
      <c r="B12" s="139" t="s">
        <v>7</v>
      </c>
      <c r="C12" s="43">
        <v>1</v>
      </c>
      <c r="D12" s="44">
        <v>1</v>
      </c>
      <c r="E12" s="44">
        <v>0</v>
      </c>
      <c r="F12" s="44">
        <v>1</v>
      </c>
      <c r="G12" s="44">
        <v>0</v>
      </c>
      <c r="H12" s="44">
        <v>0</v>
      </c>
      <c r="I12" s="62">
        <v>0</v>
      </c>
      <c r="J12" s="40">
        <f t="shared" si="0"/>
        <v>3</v>
      </c>
      <c r="K12" s="44">
        <v>17</v>
      </c>
      <c r="L12" s="62">
        <v>10</v>
      </c>
      <c r="M12" s="43">
        <v>993</v>
      </c>
      <c r="N12" s="44">
        <v>870</v>
      </c>
      <c r="O12" s="45">
        <v>469</v>
      </c>
      <c r="P12" s="46">
        <f t="shared" si="1"/>
        <v>0.3333333333333333</v>
      </c>
      <c r="Q12" s="47">
        <f t="shared" si="2"/>
        <v>0.16666666666666666</v>
      </c>
      <c r="R12" s="47">
        <f t="shared" si="3"/>
        <v>0</v>
      </c>
      <c r="S12" s="47">
        <f t="shared" si="4"/>
        <v>0.09090909090909091</v>
      </c>
      <c r="T12" s="47">
        <f t="shared" si="5"/>
        <v>0</v>
      </c>
      <c r="U12" s="47">
        <f t="shared" si="6"/>
        <v>0</v>
      </c>
      <c r="V12" s="223">
        <f t="shared" si="7"/>
        <v>0</v>
      </c>
      <c r="W12" s="49">
        <f t="shared" si="8"/>
        <v>0.08108108108108109</v>
      </c>
      <c r="X12" s="63">
        <v>0.4594594594594595</v>
      </c>
      <c r="Y12" s="64">
        <v>0.2564102564102564</v>
      </c>
      <c r="Z12" s="50">
        <v>0.32826446280991733</v>
      </c>
      <c r="AA12" s="51">
        <v>0.28618421052631576</v>
      </c>
      <c r="AB12" s="52">
        <v>0.15372009177318913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0</v>
      </c>
      <c r="E13" s="30">
        <v>0</v>
      </c>
      <c r="F13" s="30">
        <v>1</v>
      </c>
      <c r="G13" s="30">
        <v>3</v>
      </c>
      <c r="H13" s="30">
        <v>0</v>
      </c>
      <c r="I13" s="54">
        <v>0</v>
      </c>
      <c r="J13" s="26">
        <f t="shared" si="0"/>
        <v>4</v>
      </c>
      <c r="K13" s="30">
        <v>13</v>
      </c>
      <c r="L13" s="54">
        <v>4</v>
      </c>
      <c r="M13" s="29">
        <v>964</v>
      </c>
      <c r="N13" s="30">
        <v>1002</v>
      </c>
      <c r="O13" s="31">
        <v>496</v>
      </c>
      <c r="P13" s="32">
        <f t="shared" si="1"/>
        <v>0</v>
      </c>
      <c r="Q13" s="33">
        <f t="shared" si="2"/>
        <v>0</v>
      </c>
      <c r="R13" s="33">
        <f t="shared" si="3"/>
        <v>0</v>
      </c>
      <c r="S13" s="33">
        <f t="shared" si="4"/>
        <v>0.09090909090909091</v>
      </c>
      <c r="T13" s="33">
        <f t="shared" si="5"/>
        <v>0.75</v>
      </c>
      <c r="U13" s="33">
        <f t="shared" si="6"/>
        <v>0</v>
      </c>
      <c r="V13" s="222">
        <f t="shared" si="7"/>
        <v>0</v>
      </c>
      <c r="W13" s="35">
        <f t="shared" si="8"/>
        <v>0.10810810810810811</v>
      </c>
      <c r="X13" s="55">
        <v>0.35135135135135137</v>
      </c>
      <c r="Y13" s="56">
        <v>0.10256410256410256</v>
      </c>
      <c r="Z13" s="36">
        <v>0.3187830687830688</v>
      </c>
      <c r="AA13" s="37">
        <v>0.32938856015779094</v>
      </c>
      <c r="AB13" s="38">
        <v>0.16251638269986893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0</v>
      </c>
      <c r="F14" s="30">
        <v>3</v>
      </c>
      <c r="G14" s="30">
        <v>1</v>
      </c>
      <c r="H14" s="30">
        <v>1</v>
      </c>
      <c r="I14" s="54">
        <v>0</v>
      </c>
      <c r="J14" s="26">
        <f t="shared" si="0"/>
        <v>5</v>
      </c>
      <c r="K14" s="30">
        <v>15</v>
      </c>
      <c r="L14" s="54">
        <v>1</v>
      </c>
      <c r="M14" s="29">
        <v>962</v>
      </c>
      <c r="N14" s="30">
        <v>1159</v>
      </c>
      <c r="O14" s="31">
        <v>411</v>
      </c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0.2727272727272727</v>
      </c>
      <c r="T14" s="33">
        <f t="shared" si="5"/>
        <v>0.25</v>
      </c>
      <c r="U14" s="33">
        <f t="shared" si="6"/>
        <v>0.25</v>
      </c>
      <c r="V14" s="34">
        <f t="shared" si="7"/>
        <v>0</v>
      </c>
      <c r="W14" s="35">
        <f t="shared" si="8"/>
        <v>0.13513513513513514</v>
      </c>
      <c r="X14" s="55">
        <v>0.40540540540540543</v>
      </c>
      <c r="Y14" s="56">
        <v>0.02564102564102564</v>
      </c>
      <c r="Z14" s="36">
        <v>0.31780640898579454</v>
      </c>
      <c r="AA14" s="37">
        <v>0.3813754524514643</v>
      </c>
      <c r="AB14" s="38">
        <v>0.13466579292267367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3</v>
      </c>
      <c r="F15" s="30">
        <v>0</v>
      </c>
      <c r="G15" s="30">
        <v>1</v>
      </c>
      <c r="H15" s="30">
        <v>0</v>
      </c>
      <c r="I15" s="54">
        <v>0</v>
      </c>
      <c r="J15" s="26">
        <f t="shared" si="0"/>
        <v>4</v>
      </c>
      <c r="K15" s="30">
        <v>27</v>
      </c>
      <c r="L15" s="54">
        <v>1</v>
      </c>
      <c r="M15" s="29">
        <v>878</v>
      </c>
      <c r="N15" s="30">
        <v>1341</v>
      </c>
      <c r="O15" s="31">
        <v>387</v>
      </c>
      <c r="P15" s="32">
        <f t="shared" si="1"/>
        <v>0</v>
      </c>
      <c r="Q15" s="33">
        <f t="shared" si="2"/>
        <v>0</v>
      </c>
      <c r="R15" s="33">
        <f t="shared" si="3"/>
        <v>0.6</v>
      </c>
      <c r="S15" s="33">
        <f t="shared" si="4"/>
        <v>0</v>
      </c>
      <c r="T15" s="33">
        <f t="shared" si="5"/>
        <v>0.25</v>
      </c>
      <c r="U15" s="33">
        <f t="shared" si="6"/>
        <v>0</v>
      </c>
      <c r="V15" s="34">
        <f t="shared" si="7"/>
        <v>0</v>
      </c>
      <c r="W15" s="35">
        <f t="shared" si="8"/>
        <v>0.10810810810810811</v>
      </c>
      <c r="X15" s="55">
        <v>0.7297297297297297</v>
      </c>
      <c r="Y15" s="56">
        <v>0.02564102564102564</v>
      </c>
      <c r="Z15" s="36">
        <v>0.29053606882859034</v>
      </c>
      <c r="AA15" s="37">
        <v>0.4411184210526316</v>
      </c>
      <c r="AB15" s="38">
        <v>0.12701017394158187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0</v>
      </c>
      <c r="F16" s="30">
        <v>2</v>
      </c>
      <c r="G16" s="30">
        <v>4</v>
      </c>
      <c r="H16" s="30">
        <v>0</v>
      </c>
      <c r="I16" s="54">
        <v>0</v>
      </c>
      <c r="J16" s="26">
        <f t="shared" si="0"/>
        <v>6</v>
      </c>
      <c r="K16" s="30">
        <v>27</v>
      </c>
      <c r="L16" s="54">
        <v>2</v>
      </c>
      <c r="M16" s="29">
        <v>758</v>
      </c>
      <c r="N16" s="30">
        <v>1177</v>
      </c>
      <c r="O16" s="31">
        <v>395</v>
      </c>
      <c r="P16" s="32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0.18181818181818182</v>
      </c>
      <c r="T16" s="33">
        <f t="shared" si="5"/>
        <v>1</v>
      </c>
      <c r="U16" s="33">
        <f t="shared" si="6"/>
        <v>0</v>
      </c>
      <c r="V16" s="34">
        <f t="shared" si="7"/>
        <v>0</v>
      </c>
      <c r="W16" s="35">
        <f t="shared" si="8"/>
        <v>0.16216216216216217</v>
      </c>
      <c r="X16" s="55">
        <v>0.7297297297297297</v>
      </c>
      <c r="Y16" s="56">
        <v>0.05128205128205128</v>
      </c>
      <c r="Z16" s="36">
        <v>0.25115970841616964</v>
      </c>
      <c r="AA16" s="37">
        <v>0.3869165023011177</v>
      </c>
      <c r="AB16" s="38">
        <v>0.12950819672131147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0</v>
      </c>
      <c r="E17" s="30">
        <v>1</v>
      </c>
      <c r="F17" s="30">
        <v>0</v>
      </c>
      <c r="G17" s="30">
        <v>0</v>
      </c>
      <c r="H17" s="30">
        <v>0</v>
      </c>
      <c r="I17" s="54">
        <v>0</v>
      </c>
      <c r="J17" s="26">
        <f t="shared" si="0"/>
        <v>1</v>
      </c>
      <c r="K17" s="30">
        <v>25</v>
      </c>
      <c r="L17" s="54">
        <v>5</v>
      </c>
      <c r="M17" s="29">
        <v>784</v>
      </c>
      <c r="N17" s="30">
        <v>1188</v>
      </c>
      <c r="O17" s="31">
        <v>457</v>
      </c>
      <c r="P17" s="32">
        <f t="shared" si="1"/>
        <v>0</v>
      </c>
      <c r="Q17" s="33">
        <f t="shared" si="2"/>
        <v>0</v>
      </c>
      <c r="R17" s="33">
        <f t="shared" si="3"/>
        <v>0.2</v>
      </c>
      <c r="S17" s="33">
        <f t="shared" si="4"/>
        <v>0</v>
      </c>
      <c r="T17" s="33">
        <f t="shared" si="5"/>
        <v>0</v>
      </c>
      <c r="U17" s="33">
        <f t="shared" si="6"/>
        <v>0</v>
      </c>
      <c r="V17" s="34">
        <f t="shared" si="7"/>
        <v>0</v>
      </c>
      <c r="W17" s="35">
        <f t="shared" si="8"/>
        <v>0.02702702702702703</v>
      </c>
      <c r="X17" s="55">
        <v>0.6756756756756757</v>
      </c>
      <c r="Y17" s="56">
        <v>0.1282051282051282</v>
      </c>
      <c r="Z17" s="36">
        <v>0.2596026490066225</v>
      </c>
      <c r="AA17" s="37">
        <v>0.39520958083832336</v>
      </c>
      <c r="AB17" s="38">
        <v>0.14900554287577436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0</v>
      </c>
      <c r="E18" s="86">
        <v>1</v>
      </c>
      <c r="F18" s="86">
        <v>0</v>
      </c>
      <c r="G18" s="86">
        <v>0</v>
      </c>
      <c r="H18" s="86">
        <v>0</v>
      </c>
      <c r="I18" s="87">
        <v>0</v>
      </c>
      <c r="J18" s="218">
        <f t="shared" si="0"/>
        <v>1</v>
      </c>
      <c r="K18" s="86">
        <v>20</v>
      </c>
      <c r="L18" s="68">
        <v>2</v>
      </c>
      <c r="M18" s="85">
        <v>702</v>
      </c>
      <c r="N18" s="86">
        <v>1167</v>
      </c>
      <c r="O18" s="69">
        <v>449</v>
      </c>
      <c r="P18" s="88">
        <f t="shared" si="1"/>
        <v>0</v>
      </c>
      <c r="Q18" s="89">
        <f t="shared" si="2"/>
        <v>0</v>
      </c>
      <c r="R18" s="89">
        <f t="shared" si="3"/>
        <v>0.2</v>
      </c>
      <c r="S18" s="89">
        <f t="shared" si="4"/>
        <v>0</v>
      </c>
      <c r="T18" s="89">
        <f t="shared" si="5"/>
        <v>0</v>
      </c>
      <c r="U18" s="89">
        <f t="shared" si="6"/>
        <v>0</v>
      </c>
      <c r="V18" s="221">
        <f t="shared" si="7"/>
        <v>0</v>
      </c>
      <c r="W18" s="91">
        <f t="shared" si="8"/>
        <v>0.02702702702702703</v>
      </c>
      <c r="X18" s="89">
        <v>0.5405405405405406</v>
      </c>
      <c r="Y18" s="71">
        <v>0.05405405405405406</v>
      </c>
      <c r="Z18" s="147">
        <v>0.23268147166059</v>
      </c>
      <c r="AA18" s="148">
        <v>0.38655183835707185</v>
      </c>
      <c r="AB18" s="59">
        <v>0.14639713074665797</v>
      </c>
    </row>
    <row r="19" spans="1:28" s="150" customFormat="1" ht="13.5" customHeight="1">
      <c r="A19" s="369"/>
      <c r="B19" s="134" t="s">
        <v>14</v>
      </c>
      <c r="C19" s="78">
        <v>0</v>
      </c>
      <c r="D19" s="79">
        <v>0</v>
      </c>
      <c r="E19" s="79">
        <v>5</v>
      </c>
      <c r="F19" s="79">
        <v>0</v>
      </c>
      <c r="G19" s="79">
        <v>0</v>
      </c>
      <c r="H19" s="79">
        <v>0</v>
      </c>
      <c r="I19" s="80">
        <v>0</v>
      </c>
      <c r="J19" s="26">
        <f t="shared" si="0"/>
        <v>5</v>
      </c>
      <c r="K19" s="79">
        <v>29</v>
      </c>
      <c r="L19" s="54">
        <v>4</v>
      </c>
      <c r="M19" s="78">
        <v>766</v>
      </c>
      <c r="N19" s="79">
        <v>1151</v>
      </c>
      <c r="O19" s="31">
        <v>518</v>
      </c>
      <c r="P19" s="32">
        <f t="shared" si="1"/>
        <v>0</v>
      </c>
      <c r="Q19" s="33">
        <f t="shared" si="2"/>
        <v>0</v>
      </c>
      <c r="R19" s="33">
        <f t="shared" si="3"/>
        <v>1</v>
      </c>
      <c r="S19" s="33">
        <f t="shared" si="4"/>
        <v>0</v>
      </c>
      <c r="T19" s="33">
        <f t="shared" si="5"/>
        <v>0</v>
      </c>
      <c r="U19" s="33">
        <f t="shared" si="6"/>
        <v>0</v>
      </c>
      <c r="V19" s="222">
        <f t="shared" si="7"/>
        <v>0</v>
      </c>
      <c r="W19" s="35">
        <f t="shared" si="8"/>
        <v>0.13513513513513514</v>
      </c>
      <c r="X19" s="33">
        <v>0.7837837837837838</v>
      </c>
      <c r="Y19" s="56">
        <v>0.10810810810810811</v>
      </c>
      <c r="Z19" s="136">
        <v>0.25406301824212274</v>
      </c>
      <c r="AA19" s="137">
        <v>0.38175787728026533</v>
      </c>
      <c r="AB19" s="38">
        <v>0.16872964169381108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0</v>
      </c>
      <c r="E20" s="79">
        <v>0</v>
      </c>
      <c r="F20" s="79">
        <v>1</v>
      </c>
      <c r="G20" s="79">
        <v>0</v>
      </c>
      <c r="H20" s="79">
        <v>0</v>
      </c>
      <c r="I20" s="80">
        <v>0</v>
      </c>
      <c r="J20" s="26">
        <f t="shared" si="0"/>
        <v>1</v>
      </c>
      <c r="K20" s="79">
        <v>30</v>
      </c>
      <c r="L20" s="54">
        <v>3</v>
      </c>
      <c r="M20" s="78">
        <v>844</v>
      </c>
      <c r="N20" s="79">
        <v>1455</v>
      </c>
      <c r="O20" s="31">
        <v>592</v>
      </c>
      <c r="P20" s="32">
        <f t="shared" si="1"/>
        <v>0</v>
      </c>
      <c r="Q20" s="33">
        <f t="shared" si="2"/>
        <v>0</v>
      </c>
      <c r="R20" s="33">
        <f t="shared" si="3"/>
        <v>0</v>
      </c>
      <c r="S20" s="33">
        <f t="shared" si="4"/>
        <v>0.09090909090909091</v>
      </c>
      <c r="T20" s="33">
        <f t="shared" si="5"/>
        <v>0</v>
      </c>
      <c r="U20" s="33">
        <f t="shared" si="6"/>
        <v>0</v>
      </c>
      <c r="V20" s="222">
        <f t="shared" si="7"/>
        <v>0</v>
      </c>
      <c r="W20" s="35">
        <f t="shared" si="8"/>
        <v>0.02702702702702703</v>
      </c>
      <c r="X20" s="33">
        <v>0.8108108108108109</v>
      </c>
      <c r="Y20" s="56">
        <v>0.08108108108108109</v>
      </c>
      <c r="Z20" s="136">
        <v>0.2803055463301229</v>
      </c>
      <c r="AA20" s="137">
        <v>0.48194766478966544</v>
      </c>
      <c r="AB20" s="38">
        <v>0.19295958279009126</v>
      </c>
    </row>
    <row r="21" spans="1:28" s="150" customFormat="1" ht="13.5" customHeight="1">
      <c r="A21" s="370"/>
      <c r="B21" s="134" t="s">
        <v>16</v>
      </c>
      <c r="C21" s="78">
        <v>0</v>
      </c>
      <c r="D21" s="79">
        <v>0</v>
      </c>
      <c r="E21" s="79">
        <v>2</v>
      </c>
      <c r="F21" s="79">
        <v>2</v>
      </c>
      <c r="G21" s="79">
        <v>0</v>
      </c>
      <c r="H21" s="79">
        <v>0</v>
      </c>
      <c r="I21" s="80">
        <v>0</v>
      </c>
      <c r="J21" s="26">
        <f t="shared" si="0"/>
        <v>4</v>
      </c>
      <c r="K21" s="79">
        <v>34</v>
      </c>
      <c r="L21" s="54">
        <v>7</v>
      </c>
      <c r="M21" s="78">
        <v>1114</v>
      </c>
      <c r="N21" s="79">
        <v>1589</v>
      </c>
      <c r="O21" s="31">
        <v>743</v>
      </c>
      <c r="P21" s="32">
        <f t="shared" si="1"/>
        <v>0</v>
      </c>
      <c r="Q21" s="33">
        <f t="shared" si="2"/>
        <v>0</v>
      </c>
      <c r="R21" s="33">
        <f t="shared" si="3"/>
        <v>0.4</v>
      </c>
      <c r="S21" s="33">
        <f t="shared" si="4"/>
        <v>0.18181818181818182</v>
      </c>
      <c r="T21" s="33">
        <f t="shared" si="5"/>
        <v>0</v>
      </c>
      <c r="U21" s="33">
        <f t="shared" si="6"/>
        <v>0</v>
      </c>
      <c r="V21" s="222">
        <f t="shared" si="7"/>
        <v>0</v>
      </c>
      <c r="W21" s="35">
        <f t="shared" si="8"/>
        <v>0.10810810810810811</v>
      </c>
      <c r="X21" s="33">
        <v>0.918918918918919</v>
      </c>
      <c r="Y21" s="56">
        <v>0.1891891891891892</v>
      </c>
      <c r="Z21" s="136">
        <v>0.3758434547908232</v>
      </c>
      <c r="AA21" s="137">
        <v>0.530373831775701</v>
      </c>
      <c r="AB21" s="38">
        <v>0.2424934725848564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1</v>
      </c>
      <c r="G22" s="86">
        <v>0</v>
      </c>
      <c r="H22" s="86">
        <v>0</v>
      </c>
      <c r="I22" s="87">
        <v>1</v>
      </c>
      <c r="J22" s="218">
        <f t="shared" si="0"/>
        <v>2</v>
      </c>
      <c r="K22" s="86">
        <v>43</v>
      </c>
      <c r="L22" s="68">
        <v>4</v>
      </c>
      <c r="M22" s="85">
        <v>641</v>
      </c>
      <c r="N22" s="86">
        <v>1345</v>
      </c>
      <c r="O22" s="69">
        <v>658</v>
      </c>
      <c r="P22" s="88">
        <f t="shared" si="1"/>
        <v>0</v>
      </c>
      <c r="Q22" s="89">
        <f t="shared" si="2"/>
        <v>0</v>
      </c>
      <c r="R22" s="89">
        <f t="shared" si="3"/>
        <v>0</v>
      </c>
      <c r="S22" s="89">
        <f t="shared" si="4"/>
        <v>0.09090909090909091</v>
      </c>
      <c r="T22" s="89">
        <f t="shared" si="5"/>
        <v>0</v>
      </c>
      <c r="U22" s="89">
        <f t="shared" si="6"/>
        <v>0</v>
      </c>
      <c r="V22" s="221">
        <f t="shared" si="7"/>
        <v>0.25</v>
      </c>
      <c r="W22" s="91">
        <f t="shared" si="8"/>
        <v>0.05405405405405406</v>
      </c>
      <c r="X22" s="89">
        <v>1.162162162162162</v>
      </c>
      <c r="Y22" s="71">
        <v>0.10810810810810811</v>
      </c>
      <c r="Z22" s="147">
        <v>0.21582491582491584</v>
      </c>
      <c r="AA22" s="148">
        <v>0.45043536503683856</v>
      </c>
      <c r="AB22" s="59">
        <v>0.21447196870925683</v>
      </c>
    </row>
    <row r="23" spans="1:28" s="150" customFormat="1" ht="13.5" customHeight="1">
      <c r="A23" s="369"/>
      <c r="B23" s="134" t="s">
        <v>18</v>
      </c>
      <c r="C23" s="78">
        <v>0</v>
      </c>
      <c r="D23" s="79">
        <v>0</v>
      </c>
      <c r="E23" s="79">
        <v>1</v>
      </c>
      <c r="F23" s="79">
        <v>5</v>
      </c>
      <c r="G23" s="79">
        <v>1</v>
      </c>
      <c r="H23" s="79">
        <v>1</v>
      </c>
      <c r="I23" s="80">
        <v>2</v>
      </c>
      <c r="J23" s="26">
        <f t="shared" si="0"/>
        <v>10</v>
      </c>
      <c r="K23" s="79">
        <v>32</v>
      </c>
      <c r="L23" s="54">
        <v>6</v>
      </c>
      <c r="M23" s="78">
        <v>1311</v>
      </c>
      <c r="N23" s="79">
        <v>1949</v>
      </c>
      <c r="O23" s="31">
        <v>837</v>
      </c>
      <c r="P23" s="32">
        <f t="shared" si="1"/>
        <v>0</v>
      </c>
      <c r="Q23" s="33">
        <f t="shared" si="2"/>
        <v>0</v>
      </c>
      <c r="R23" s="33">
        <f t="shared" si="3"/>
        <v>0.2</v>
      </c>
      <c r="S23" s="33">
        <f t="shared" si="4"/>
        <v>0.45454545454545453</v>
      </c>
      <c r="T23" s="33">
        <f t="shared" si="5"/>
        <v>0.25</v>
      </c>
      <c r="U23" s="33">
        <f t="shared" si="6"/>
        <v>0.25</v>
      </c>
      <c r="V23" s="34">
        <f t="shared" si="7"/>
        <v>0.5</v>
      </c>
      <c r="W23" s="35">
        <f t="shared" si="8"/>
        <v>0.2702702702702703</v>
      </c>
      <c r="X23" s="33">
        <v>0.8648648648648649</v>
      </c>
      <c r="Y23" s="56">
        <v>0.16216216216216217</v>
      </c>
      <c r="Z23" s="136">
        <v>0.43439363817097415</v>
      </c>
      <c r="AA23" s="137">
        <v>0.6464344941956882</v>
      </c>
      <c r="AB23" s="38">
        <v>0.27254965809182674</v>
      </c>
    </row>
    <row r="24" spans="1:28" s="150" customFormat="1" ht="13.5" customHeight="1">
      <c r="A24" s="369"/>
      <c r="B24" s="134" t="s">
        <v>19</v>
      </c>
      <c r="C24" s="78">
        <v>0</v>
      </c>
      <c r="D24" s="79">
        <v>0</v>
      </c>
      <c r="E24" s="79">
        <v>0</v>
      </c>
      <c r="F24" s="79">
        <v>2</v>
      </c>
      <c r="G24" s="79">
        <v>1</v>
      </c>
      <c r="H24" s="79">
        <v>0</v>
      </c>
      <c r="I24" s="80">
        <v>0</v>
      </c>
      <c r="J24" s="26">
        <f t="shared" si="0"/>
        <v>3</v>
      </c>
      <c r="K24" s="79">
        <v>26</v>
      </c>
      <c r="L24" s="54">
        <v>18</v>
      </c>
      <c r="M24" s="78">
        <v>1198</v>
      </c>
      <c r="N24" s="79">
        <v>2023</v>
      </c>
      <c r="O24" s="31">
        <v>931</v>
      </c>
      <c r="P24" s="32">
        <f t="shared" si="1"/>
        <v>0</v>
      </c>
      <c r="Q24" s="33">
        <f t="shared" si="2"/>
        <v>0</v>
      </c>
      <c r="R24" s="33">
        <f t="shared" si="3"/>
        <v>0</v>
      </c>
      <c r="S24" s="33">
        <f t="shared" si="4"/>
        <v>0.18181818181818182</v>
      </c>
      <c r="T24" s="33">
        <f t="shared" si="5"/>
        <v>0.25</v>
      </c>
      <c r="U24" s="33">
        <f t="shared" si="6"/>
        <v>0</v>
      </c>
      <c r="V24" s="34">
        <f t="shared" si="7"/>
        <v>0</v>
      </c>
      <c r="W24" s="35">
        <f t="shared" si="8"/>
        <v>0.08108108108108109</v>
      </c>
      <c r="X24" s="33">
        <v>0.7027027027027027</v>
      </c>
      <c r="Y24" s="56">
        <v>0.4864864864864865</v>
      </c>
      <c r="Z24" s="136">
        <v>0.39721485411140584</v>
      </c>
      <c r="AA24" s="137">
        <v>0.6707559681697612</v>
      </c>
      <c r="AB24" s="38">
        <v>0.303158580267014</v>
      </c>
    </row>
    <row r="25" spans="1:28" s="150" customFormat="1" ht="13.5" customHeight="1">
      <c r="A25" s="369"/>
      <c r="B25" s="134" t="s">
        <v>20</v>
      </c>
      <c r="C25" s="78">
        <v>0</v>
      </c>
      <c r="D25" s="79">
        <v>0</v>
      </c>
      <c r="E25" s="79">
        <v>2</v>
      </c>
      <c r="F25" s="79">
        <v>1</v>
      </c>
      <c r="G25" s="79">
        <v>0</v>
      </c>
      <c r="H25" s="79">
        <v>2</v>
      </c>
      <c r="I25" s="80">
        <v>0</v>
      </c>
      <c r="J25" s="26">
        <f t="shared" si="0"/>
        <v>5</v>
      </c>
      <c r="K25" s="79">
        <v>64</v>
      </c>
      <c r="L25" s="54">
        <v>4</v>
      </c>
      <c r="M25" s="78">
        <v>1394</v>
      </c>
      <c r="N25" s="79">
        <v>3238</v>
      </c>
      <c r="O25" s="31">
        <v>1283</v>
      </c>
      <c r="P25" s="32">
        <f t="shared" si="1"/>
        <v>0</v>
      </c>
      <c r="Q25" s="33">
        <f t="shared" si="2"/>
        <v>0</v>
      </c>
      <c r="R25" s="33">
        <f t="shared" si="3"/>
        <v>0.4</v>
      </c>
      <c r="S25" s="33">
        <f t="shared" si="4"/>
        <v>0.09090909090909091</v>
      </c>
      <c r="T25" s="33">
        <f t="shared" si="5"/>
        <v>0</v>
      </c>
      <c r="U25" s="33">
        <f t="shared" si="6"/>
        <v>0.5</v>
      </c>
      <c r="V25" s="34">
        <f t="shared" si="7"/>
        <v>0</v>
      </c>
      <c r="W25" s="35">
        <f t="shared" si="8"/>
        <v>0.13513513513513514</v>
      </c>
      <c r="X25" s="33">
        <v>1.7297297297297298</v>
      </c>
      <c r="Y25" s="56">
        <v>0.10810810810810811</v>
      </c>
      <c r="Z25" s="136">
        <v>0.46266179887155656</v>
      </c>
      <c r="AA25" s="137">
        <v>1.071475843812045</v>
      </c>
      <c r="AB25" s="38">
        <v>0.4176432291666667</v>
      </c>
    </row>
    <row r="26" spans="1:28" s="150" customFormat="1" ht="13.5" customHeight="1">
      <c r="A26" s="370"/>
      <c r="B26" s="139" t="s">
        <v>21</v>
      </c>
      <c r="C26" s="81">
        <v>1</v>
      </c>
      <c r="D26" s="82">
        <v>1</v>
      </c>
      <c r="E26" s="82">
        <v>3</v>
      </c>
      <c r="F26" s="82">
        <v>5</v>
      </c>
      <c r="G26" s="82">
        <v>0</v>
      </c>
      <c r="H26" s="82">
        <v>1</v>
      </c>
      <c r="I26" s="83">
        <v>0</v>
      </c>
      <c r="J26" s="40">
        <f t="shared" si="0"/>
        <v>11</v>
      </c>
      <c r="K26" s="82">
        <v>73</v>
      </c>
      <c r="L26" s="62">
        <v>12</v>
      </c>
      <c r="M26" s="81">
        <v>1392</v>
      </c>
      <c r="N26" s="82">
        <v>3769</v>
      </c>
      <c r="O26" s="45">
        <v>1418</v>
      </c>
      <c r="P26" s="46">
        <f t="shared" si="1"/>
        <v>0.3333333333333333</v>
      </c>
      <c r="Q26" s="47">
        <f t="shared" si="2"/>
        <v>0.16666666666666666</v>
      </c>
      <c r="R26" s="47">
        <f t="shared" si="3"/>
        <v>0.6</v>
      </c>
      <c r="S26" s="47">
        <f t="shared" si="4"/>
        <v>0.45454545454545453</v>
      </c>
      <c r="T26" s="47">
        <f t="shared" si="5"/>
        <v>0</v>
      </c>
      <c r="U26" s="47">
        <f t="shared" si="6"/>
        <v>0.25</v>
      </c>
      <c r="V26" s="48">
        <f t="shared" si="7"/>
        <v>0</v>
      </c>
      <c r="W26" s="49">
        <f t="shared" si="8"/>
        <v>0.2972972972972973</v>
      </c>
      <c r="X26" s="47">
        <v>1.972972972972973</v>
      </c>
      <c r="Y26" s="64">
        <v>0.32432432432432434</v>
      </c>
      <c r="Z26" s="141">
        <v>0.46153846153846156</v>
      </c>
      <c r="AA26" s="142">
        <v>1.2451271886356128</v>
      </c>
      <c r="AB26" s="52">
        <v>0.4614383338756915</v>
      </c>
    </row>
    <row r="27" spans="1:28" s="150" customFormat="1" ht="13.5" customHeight="1">
      <c r="A27" s="368">
        <v>6</v>
      </c>
      <c r="B27" s="134" t="s">
        <v>22</v>
      </c>
      <c r="C27" s="78">
        <v>0</v>
      </c>
      <c r="D27" s="79">
        <v>0</v>
      </c>
      <c r="E27" s="79">
        <v>7</v>
      </c>
      <c r="F27" s="79">
        <v>4</v>
      </c>
      <c r="G27" s="79">
        <v>0</v>
      </c>
      <c r="H27" s="79">
        <v>0</v>
      </c>
      <c r="I27" s="80">
        <v>0</v>
      </c>
      <c r="J27" s="26">
        <f t="shared" si="0"/>
        <v>11</v>
      </c>
      <c r="K27" s="79">
        <v>69</v>
      </c>
      <c r="L27" s="54">
        <v>14</v>
      </c>
      <c r="M27" s="78">
        <v>1701</v>
      </c>
      <c r="N27" s="79">
        <v>3921</v>
      </c>
      <c r="O27" s="31">
        <v>1627</v>
      </c>
      <c r="P27" s="32">
        <f t="shared" si="1"/>
        <v>0</v>
      </c>
      <c r="Q27" s="33">
        <f t="shared" si="2"/>
        <v>0</v>
      </c>
      <c r="R27" s="33">
        <f t="shared" si="3"/>
        <v>1.4</v>
      </c>
      <c r="S27" s="33">
        <f t="shared" si="4"/>
        <v>0.36363636363636365</v>
      </c>
      <c r="T27" s="33">
        <f t="shared" si="5"/>
        <v>0</v>
      </c>
      <c r="U27" s="33">
        <f t="shared" si="6"/>
        <v>0</v>
      </c>
      <c r="V27" s="222">
        <f t="shared" si="7"/>
        <v>0</v>
      </c>
      <c r="W27" s="35">
        <f t="shared" si="8"/>
        <v>0.2972972972972973</v>
      </c>
      <c r="X27" s="33">
        <v>1.864864864864865</v>
      </c>
      <c r="Y27" s="56">
        <v>0.3783783783783784</v>
      </c>
      <c r="Z27" s="136">
        <v>0.5636182902584493</v>
      </c>
      <c r="AA27" s="137">
        <v>1.2957699933906146</v>
      </c>
      <c r="AB27" s="38">
        <v>0.5296223958333334</v>
      </c>
    </row>
    <row r="28" spans="1:28" s="150" customFormat="1" ht="13.5" customHeight="1">
      <c r="A28" s="369"/>
      <c r="B28" s="134" t="s">
        <v>23</v>
      </c>
      <c r="C28" s="78">
        <v>0</v>
      </c>
      <c r="D28" s="79">
        <v>0</v>
      </c>
      <c r="E28" s="79">
        <v>4</v>
      </c>
      <c r="F28" s="79">
        <v>3</v>
      </c>
      <c r="G28" s="79">
        <v>0</v>
      </c>
      <c r="H28" s="79">
        <v>0</v>
      </c>
      <c r="I28" s="80">
        <v>0</v>
      </c>
      <c r="J28" s="26">
        <f t="shared" si="0"/>
        <v>7</v>
      </c>
      <c r="K28" s="79">
        <v>78</v>
      </c>
      <c r="L28" s="54">
        <v>24</v>
      </c>
      <c r="M28" s="78">
        <v>1671</v>
      </c>
      <c r="N28" s="79">
        <v>4006</v>
      </c>
      <c r="O28" s="31">
        <v>1731</v>
      </c>
      <c r="P28" s="32">
        <f t="shared" si="1"/>
        <v>0</v>
      </c>
      <c r="Q28" s="33">
        <f t="shared" si="2"/>
        <v>0</v>
      </c>
      <c r="R28" s="33">
        <f t="shared" si="3"/>
        <v>0.8</v>
      </c>
      <c r="S28" s="33">
        <f t="shared" si="4"/>
        <v>0.2727272727272727</v>
      </c>
      <c r="T28" s="33">
        <f t="shared" si="5"/>
        <v>0</v>
      </c>
      <c r="U28" s="33">
        <f t="shared" si="6"/>
        <v>0</v>
      </c>
      <c r="V28" s="222">
        <f t="shared" si="7"/>
        <v>0</v>
      </c>
      <c r="W28" s="35">
        <f t="shared" si="8"/>
        <v>0.1891891891891892</v>
      </c>
      <c r="X28" s="33">
        <v>2.108108108108108</v>
      </c>
      <c r="Y28" s="56">
        <v>0.6486486486486487</v>
      </c>
      <c r="Z28" s="136">
        <v>0.5545967474278128</v>
      </c>
      <c r="AA28" s="137">
        <v>1.3256121773659828</v>
      </c>
      <c r="AB28" s="38">
        <v>0.5636600455877564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0</v>
      </c>
      <c r="E29" s="79">
        <v>0</v>
      </c>
      <c r="F29" s="79">
        <v>4</v>
      </c>
      <c r="G29" s="79">
        <v>1</v>
      </c>
      <c r="H29" s="79">
        <v>1</v>
      </c>
      <c r="I29" s="80">
        <v>0</v>
      </c>
      <c r="J29" s="26">
        <f t="shared" si="0"/>
        <v>6</v>
      </c>
      <c r="K29" s="79">
        <v>64</v>
      </c>
      <c r="L29" s="54">
        <v>39</v>
      </c>
      <c r="M29" s="78">
        <v>1659</v>
      </c>
      <c r="N29" s="79">
        <v>4118</v>
      </c>
      <c r="O29" s="31">
        <v>1963</v>
      </c>
      <c r="P29" s="32">
        <f t="shared" si="1"/>
        <v>0</v>
      </c>
      <c r="Q29" s="33">
        <f t="shared" si="2"/>
        <v>0</v>
      </c>
      <c r="R29" s="33">
        <f t="shared" si="3"/>
        <v>0</v>
      </c>
      <c r="S29" s="33">
        <f t="shared" si="4"/>
        <v>0.36363636363636365</v>
      </c>
      <c r="T29" s="33">
        <f t="shared" si="5"/>
        <v>0.25</v>
      </c>
      <c r="U29" s="33">
        <f t="shared" si="6"/>
        <v>0.25</v>
      </c>
      <c r="V29" s="222">
        <f t="shared" si="7"/>
        <v>0</v>
      </c>
      <c r="W29" s="35">
        <f t="shared" si="8"/>
        <v>0.16216216216216217</v>
      </c>
      <c r="X29" s="33">
        <v>1.7297297297297298</v>
      </c>
      <c r="Y29" s="56">
        <v>1.054054054054054</v>
      </c>
      <c r="Z29" s="136">
        <v>0.5495197085127526</v>
      </c>
      <c r="AA29" s="137">
        <v>1.3644797879390325</v>
      </c>
      <c r="AB29" s="38">
        <v>0.6389973958333334</v>
      </c>
    </row>
    <row r="30" spans="1:28" s="150" customFormat="1" ht="13.5" customHeight="1">
      <c r="A30" s="370"/>
      <c r="B30" s="139" t="s">
        <v>25</v>
      </c>
      <c r="C30" s="81">
        <v>1</v>
      </c>
      <c r="D30" s="82">
        <v>0</v>
      </c>
      <c r="E30" s="82">
        <v>0</v>
      </c>
      <c r="F30" s="82">
        <v>6</v>
      </c>
      <c r="G30" s="82">
        <v>2</v>
      </c>
      <c r="H30" s="82">
        <v>1</v>
      </c>
      <c r="I30" s="83">
        <v>1</v>
      </c>
      <c r="J30" s="40">
        <f t="shared" si="0"/>
        <v>11</v>
      </c>
      <c r="K30" s="82">
        <v>94</v>
      </c>
      <c r="L30" s="62">
        <v>30</v>
      </c>
      <c r="M30" s="81">
        <v>1638</v>
      </c>
      <c r="N30" s="82">
        <v>3899</v>
      </c>
      <c r="O30" s="45">
        <v>1878</v>
      </c>
      <c r="P30" s="46">
        <f t="shared" si="1"/>
        <v>0.3333333333333333</v>
      </c>
      <c r="Q30" s="47">
        <f t="shared" si="2"/>
        <v>0</v>
      </c>
      <c r="R30" s="47">
        <f t="shared" si="3"/>
        <v>0</v>
      </c>
      <c r="S30" s="47">
        <f t="shared" si="4"/>
        <v>0.5454545454545454</v>
      </c>
      <c r="T30" s="47">
        <f t="shared" si="5"/>
        <v>0.5</v>
      </c>
      <c r="U30" s="47">
        <f t="shared" si="6"/>
        <v>0.25</v>
      </c>
      <c r="V30" s="223">
        <f t="shared" si="7"/>
        <v>0.25</v>
      </c>
      <c r="W30" s="49">
        <f t="shared" si="8"/>
        <v>0.2972972972972973</v>
      </c>
      <c r="X30" s="47">
        <v>2.5405405405405403</v>
      </c>
      <c r="Y30" s="64">
        <v>0.8108108108108109</v>
      </c>
      <c r="Z30" s="141">
        <v>0.5404157043879908</v>
      </c>
      <c r="AA30" s="142">
        <v>1.290632240979808</v>
      </c>
      <c r="AB30" s="52">
        <v>0.611328125</v>
      </c>
    </row>
    <row r="31" spans="1:28" s="150" customFormat="1" ht="13.5" customHeight="1">
      <c r="A31" s="368">
        <v>7</v>
      </c>
      <c r="B31" s="144" t="s">
        <v>26</v>
      </c>
      <c r="C31" s="85">
        <v>0</v>
      </c>
      <c r="D31" s="86">
        <v>0</v>
      </c>
      <c r="E31" s="86">
        <v>2</v>
      </c>
      <c r="F31" s="86">
        <v>4</v>
      </c>
      <c r="G31" s="86">
        <v>3</v>
      </c>
      <c r="H31" s="86">
        <v>0</v>
      </c>
      <c r="I31" s="87">
        <v>2</v>
      </c>
      <c r="J31" s="218">
        <f t="shared" si="0"/>
        <v>11</v>
      </c>
      <c r="K31" s="86">
        <v>81</v>
      </c>
      <c r="L31" s="68">
        <v>26</v>
      </c>
      <c r="M31" s="85">
        <v>1697</v>
      </c>
      <c r="N31" s="86">
        <v>4018</v>
      </c>
      <c r="O31" s="69">
        <v>1823</v>
      </c>
      <c r="P31" s="88">
        <f t="shared" si="1"/>
        <v>0</v>
      </c>
      <c r="Q31" s="89">
        <f t="shared" si="2"/>
        <v>0</v>
      </c>
      <c r="R31" s="89">
        <f t="shared" si="3"/>
        <v>0.4</v>
      </c>
      <c r="S31" s="89">
        <f t="shared" si="4"/>
        <v>0.36363636363636365</v>
      </c>
      <c r="T31" s="89">
        <f t="shared" si="5"/>
        <v>0.75</v>
      </c>
      <c r="U31" s="89">
        <f t="shared" si="6"/>
        <v>0</v>
      </c>
      <c r="V31" s="90">
        <f t="shared" si="7"/>
        <v>0.5</v>
      </c>
      <c r="W31" s="91">
        <f t="shared" si="8"/>
        <v>0.2972972972972973</v>
      </c>
      <c r="X31" s="89">
        <v>2.189189189189189</v>
      </c>
      <c r="Y31" s="71">
        <v>0.7027027027027027</v>
      </c>
      <c r="Z31" s="147">
        <v>0.5621066578337198</v>
      </c>
      <c r="AA31" s="148">
        <v>1.3335545967474278</v>
      </c>
      <c r="AB31" s="59">
        <v>0.5928455284552846</v>
      </c>
    </row>
    <row r="32" spans="1:28" s="150" customFormat="1" ht="13.5" customHeight="1">
      <c r="A32" s="369"/>
      <c r="B32" s="134" t="s">
        <v>27</v>
      </c>
      <c r="C32" s="78">
        <v>0</v>
      </c>
      <c r="D32" s="79">
        <v>0</v>
      </c>
      <c r="E32" s="79">
        <v>0</v>
      </c>
      <c r="F32" s="79">
        <v>1</v>
      </c>
      <c r="G32" s="79">
        <v>0</v>
      </c>
      <c r="H32" s="79">
        <v>2</v>
      </c>
      <c r="I32" s="80">
        <v>1</v>
      </c>
      <c r="J32" s="26">
        <f t="shared" si="0"/>
        <v>4</v>
      </c>
      <c r="K32" s="79">
        <v>72</v>
      </c>
      <c r="L32" s="54">
        <v>32</v>
      </c>
      <c r="M32" s="78">
        <v>1593</v>
      </c>
      <c r="N32" s="79">
        <v>4489</v>
      </c>
      <c r="O32" s="31">
        <v>1977</v>
      </c>
      <c r="P32" s="32">
        <f t="shared" si="1"/>
        <v>0</v>
      </c>
      <c r="Q32" s="33">
        <f t="shared" si="2"/>
        <v>0</v>
      </c>
      <c r="R32" s="33">
        <f t="shared" si="3"/>
        <v>0</v>
      </c>
      <c r="S32" s="33">
        <f t="shared" si="4"/>
        <v>0.09090909090909091</v>
      </c>
      <c r="T32" s="33">
        <f t="shared" si="5"/>
        <v>0</v>
      </c>
      <c r="U32" s="33">
        <f t="shared" si="6"/>
        <v>0.5</v>
      </c>
      <c r="V32" s="34">
        <f t="shared" si="7"/>
        <v>0.25</v>
      </c>
      <c r="W32" s="35">
        <f t="shared" si="8"/>
        <v>0.10810810810810811</v>
      </c>
      <c r="X32" s="33">
        <v>1.945945945945946</v>
      </c>
      <c r="Y32" s="56">
        <v>0.8648648648648649</v>
      </c>
      <c r="Z32" s="136">
        <v>0.5295877659574468</v>
      </c>
      <c r="AA32" s="137">
        <v>1.4973315543695798</v>
      </c>
      <c r="AB32" s="38">
        <v>0.6435546875</v>
      </c>
    </row>
    <row r="33" spans="1:28" s="150" customFormat="1" ht="13.5" customHeight="1">
      <c r="A33" s="369"/>
      <c r="B33" s="134" t="s">
        <v>28</v>
      </c>
      <c r="C33" s="78">
        <v>0</v>
      </c>
      <c r="D33" s="79">
        <v>0</v>
      </c>
      <c r="E33" s="79">
        <v>4</v>
      </c>
      <c r="F33" s="79">
        <v>4</v>
      </c>
      <c r="G33" s="79">
        <v>4</v>
      </c>
      <c r="H33" s="79">
        <v>0</v>
      </c>
      <c r="I33" s="80">
        <v>0</v>
      </c>
      <c r="J33" s="26">
        <f t="shared" si="0"/>
        <v>12</v>
      </c>
      <c r="K33" s="79">
        <v>68</v>
      </c>
      <c r="L33" s="54">
        <v>31</v>
      </c>
      <c r="M33" s="78">
        <v>1271</v>
      </c>
      <c r="N33" s="79">
        <v>3964</v>
      </c>
      <c r="O33" s="31">
        <v>1706</v>
      </c>
      <c r="P33" s="32">
        <f t="shared" si="1"/>
        <v>0</v>
      </c>
      <c r="Q33" s="33">
        <f t="shared" si="2"/>
        <v>0</v>
      </c>
      <c r="R33" s="33">
        <f t="shared" si="3"/>
        <v>0.8</v>
      </c>
      <c r="S33" s="33">
        <f t="shared" si="4"/>
        <v>0.36363636363636365</v>
      </c>
      <c r="T33" s="33">
        <f t="shared" si="5"/>
        <v>1</v>
      </c>
      <c r="U33" s="33">
        <f t="shared" si="6"/>
        <v>0</v>
      </c>
      <c r="V33" s="34">
        <f t="shared" si="7"/>
        <v>0</v>
      </c>
      <c r="W33" s="35">
        <f t="shared" si="8"/>
        <v>0.32432432432432434</v>
      </c>
      <c r="X33" s="33">
        <v>1.837837837837838</v>
      </c>
      <c r="Y33" s="56">
        <v>0.8378378378378378</v>
      </c>
      <c r="Z33" s="136">
        <v>0.4208609271523179</v>
      </c>
      <c r="AA33" s="137">
        <v>1.3169435215946843</v>
      </c>
      <c r="AB33" s="38">
        <v>0.5547967479674797</v>
      </c>
    </row>
    <row r="34" spans="1:28" s="150" customFormat="1" ht="13.5" customHeight="1">
      <c r="A34" s="370"/>
      <c r="B34" s="139" t="s">
        <v>29</v>
      </c>
      <c r="C34" s="81">
        <v>1</v>
      </c>
      <c r="D34" s="82">
        <v>0</v>
      </c>
      <c r="E34" s="82">
        <v>3</v>
      </c>
      <c r="F34" s="82">
        <v>4</v>
      </c>
      <c r="G34" s="82">
        <v>2</v>
      </c>
      <c r="H34" s="82">
        <v>0</v>
      </c>
      <c r="I34" s="83">
        <v>0</v>
      </c>
      <c r="J34" s="40">
        <f t="shared" si="0"/>
        <v>10</v>
      </c>
      <c r="K34" s="82">
        <v>51</v>
      </c>
      <c r="L34" s="62">
        <v>26</v>
      </c>
      <c r="M34" s="81">
        <v>1532</v>
      </c>
      <c r="N34" s="82">
        <v>4078</v>
      </c>
      <c r="O34" s="45">
        <v>1672</v>
      </c>
      <c r="P34" s="46">
        <f t="shared" si="1"/>
        <v>0.3333333333333333</v>
      </c>
      <c r="Q34" s="47">
        <f t="shared" si="2"/>
        <v>0</v>
      </c>
      <c r="R34" s="47">
        <f t="shared" si="3"/>
        <v>0.6</v>
      </c>
      <c r="S34" s="47">
        <f t="shared" si="4"/>
        <v>0.36363636363636365</v>
      </c>
      <c r="T34" s="47">
        <f t="shared" si="5"/>
        <v>0.5</v>
      </c>
      <c r="U34" s="47">
        <f t="shared" si="6"/>
        <v>0</v>
      </c>
      <c r="V34" s="48">
        <f t="shared" si="7"/>
        <v>0</v>
      </c>
      <c r="W34" s="49">
        <f t="shared" si="8"/>
        <v>0.2702702702702703</v>
      </c>
      <c r="X34" s="47">
        <v>1.3783783783783783</v>
      </c>
      <c r="Y34" s="64">
        <v>0.7027027027027027</v>
      </c>
      <c r="Z34" s="141">
        <v>0.5077891945641365</v>
      </c>
      <c r="AA34" s="142">
        <v>1.3530192435301924</v>
      </c>
      <c r="AB34" s="52">
        <v>0.543739837398374</v>
      </c>
    </row>
    <row r="35" spans="1:28" s="150" customFormat="1" ht="13.5" customHeight="1">
      <c r="A35" s="368">
        <v>8</v>
      </c>
      <c r="B35" s="144" t="s">
        <v>30</v>
      </c>
      <c r="C35" s="85">
        <v>4</v>
      </c>
      <c r="D35" s="86">
        <v>0</v>
      </c>
      <c r="E35" s="86">
        <v>1</v>
      </c>
      <c r="F35" s="86">
        <v>3</v>
      </c>
      <c r="G35" s="86">
        <v>1</v>
      </c>
      <c r="H35" s="86">
        <v>1</v>
      </c>
      <c r="I35" s="87">
        <v>0</v>
      </c>
      <c r="J35" s="218">
        <f t="shared" si="0"/>
        <v>10</v>
      </c>
      <c r="K35" s="86">
        <v>34</v>
      </c>
      <c r="L35" s="68">
        <v>31</v>
      </c>
      <c r="M35" s="85">
        <v>1265</v>
      </c>
      <c r="N35" s="86">
        <v>3397</v>
      </c>
      <c r="O35" s="69">
        <v>1672</v>
      </c>
      <c r="P35" s="88">
        <f t="shared" si="1"/>
        <v>1.3333333333333333</v>
      </c>
      <c r="Q35" s="89">
        <f t="shared" si="2"/>
        <v>0</v>
      </c>
      <c r="R35" s="89">
        <f t="shared" si="3"/>
        <v>0.2</v>
      </c>
      <c r="S35" s="89">
        <f t="shared" si="4"/>
        <v>0.2727272727272727</v>
      </c>
      <c r="T35" s="89">
        <f t="shared" si="5"/>
        <v>0.25</v>
      </c>
      <c r="U35" s="89">
        <f t="shared" si="6"/>
        <v>0.25</v>
      </c>
      <c r="V35" s="90">
        <f t="shared" si="7"/>
        <v>0</v>
      </c>
      <c r="W35" s="91">
        <f t="shared" si="8"/>
        <v>0.2702702702702703</v>
      </c>
      <c r="X35" s="89">
        <v>0.918918918918919</v>
      </c>
      <c r="Y35" s="71">
        <v>0.8378378378378378</v>
      </c>
      <c r="Z35" s="147">
        <v>0.41845848494872645</v>
      </c>
      <c r="AA35" s="148">
        <v>1.1296973727968074</v>
      </c>
      <c r="AB35" s="59">
        <v>0.5440937194923527</v>
      </c>
    </row>
    <row r="36" spans="1:28" s="150" customFormat="1" ht="13.5" customHeight="1">
      <c r="A36" s="369">
        <v>8</v>
      </c>
      <c r="B36" s="134" t="s">
        <v>31</v>
      </c>
      <c r="C36" s="78">
        <v>2</v>
      </c>
      <c r="D36" s="79">
        <v>3</v>
      </c>
      <c r="E36" s="79">
        <v>0</v>
      </c>
      <c r="F36" s="79">
        <v>1</v>
      </c>
      <c r="G36" s="79">
        <v>1</v>
      </c>
      <c r="H36" s="79">
        <v>0</v>
      </c>
      <c r="I36" s="80">
        <v>0</v>
      </c>
      <c r="J36" s="26">
        <f t="shared" si="0"/>
        <v>7</v>
      </c>
      <c r="K36" s="79">
        <v>36</v>
      </c>
      <c r="L36" s="54">
        <v>56</v>
      </c>
      <c r="M36" s="78">
        <v>1120</v>
      </c>
      <c r="N36" s="79">
        <v>2993</v>
      </c>
      <c r="O36" s="31">
        <v>1542</v>
      </c>
      <c r="P36" s="32">
        <f t="shared" si="1"/>
        <v>0.6666666666666666</v>
      </c>
      <c r="Q36" s="33">
        <f t="shared" si="2"/>
        <v>0.5</v>
      </c>
      <c r="R36" s="33">
        <f t="shared" si="3"/>
        <v>0</v>
      </c>
      <c r="S36" s="33">
        <f t="shared" si="4"/>
        <v>0.09090909090909091</v>
      </c>
      <c r="T36" s="33">
        <f t="shared" si="5"/>
        <v>0.25</v>
      </c>
      <c r="U36" s="33">
        <f t="shared" si="6"/>
        <v>0</v>
      </c>
      <c r="V36" s="222">
        <f t="shared" si="7"/>
        <v>0</v>
      </c>
      <c r="W36" s="35">
        <f t="shared" si="8"/>
        <v>0.1891891891891892</v>
      </c>
      <c r="X36" s="33">
        <v>0.972972972972973</v>
      </c>
      <c r="Y36" s="56">
        <v>1.5135135135135136</v>
      </c>
      <c r="Z36" s="136">
        <v>0.4071246819338422</v>
      </c>
      <c r="AA36" s="137">
        <v>1.023947998631543</v>
      </c>
      <c r="AB36" s="38">
        <v>0.5060715457827372</v>
      </c>
    </row>
    <row r="37" spans="1:28" s="150" customFormat="1" ht="13.5" customHeight="1">
      <c r="A37" s="369"/>
      <c r="B37" s="134" t="s">
        <v>32</v>
      </c>
      <c r="C37" s="78">
        <v>1</v>
      </c>
      <c r="D37" s="79">
        <v>1</v>
      </c>
      <c r="E37" s="79">
        <v>0</v>
      </c>
      <c r="F37" s="79">
        <v>4</v>
      </c>
      <c r="G37" s="79">
        <v>0</v>
      </c>
      <c r="H37" s="79">
        <v>1</v>
      </c>
      <c r="I37" s="80">
        <v>1</v>
      </c>
      <c r="J37" s="26">
        <f t="shared" si="0"/>
        <v>8</v>
      </c>
      <c r="K37" s="79">
        <v>31</v>
      </c>
      <c r="L37" s="54">
        <v>32</v>
      </c>
      <c r="M37" s="78">
        <v>801</v>
      </c>
      <c r="N37" s="79">
        <v>2337</v>
      </c>
      <c r="O37" s="31">
        <v>1377</v>
      </c>
      <c r="P37" s="32">
        <f t="shared" si="1"/>
        <v>0.3333333333333333</v>
      </c>
      <c r="Q37" s="33">
        <f t="shared" si="2"/>
        <v>0.16666666666666666</v>
      </c>
      <c r="R37" s="33">
        <f t="shared" si="3"/>
        <v>0</v>
      </c>
      <c r="S37" s="33">
        <f t="shared" si="4"/>
        <v>0.36363636363636365</v>
      </c>
      <c r="T37" s="33">
        <f t="shared" si="5"/>
        <v>0</v>
      </c>
      <c r="U37" s="33">
        <f t="shared" si="6"/>
        <v>0.25</v>
      </c>
      <c r="V37" s="222">
        <f t="shared" si="7"/>
        <v>0.25</v>
      </c>
      <c r="W37" s="35">
        <f t="shared" si="8"/>
        <v>0.21621621621621623</v>
      </c>
      <c r="X37" s="33">
        <v>0.8378378378378378</v>
      </c>
      <c r="Y37" s="56">
        <v>0.8648648648648649</v>
      </c>
      <c r="Z37" s="136">
        <v>0.278415015641293</v>
      </c>
      <c r="AA37" s="137">
        <v>0.801990391214825</v>
      </c>
      <c r="AB37" s="38">
        <v>0.45191992123400065</v>
      </c>
    </row>
    <row r="38" spans="1:28" s="150" customFormat="1" ht="13.5" customHeight="1">
      <c r="A38" s="369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0</v>
      </c>
      <c r="J38" s="26">
        <f t="shared" si="0"/>
        <v>0</v>
      </c>
      <c r="K38" s="79">
        <v>13</v>
      </c>
      <c r="L38" s="54">
        <v>40</v>
      </c>
      <c r="M38" s="78">
        <v>917</v>
      </c>
      <c r="N38" s="79">
        <v>2132</v>
      </c>
      <c r="O38" s="31">
        <v>1210</v>
      </c>
      <c r="P38" s="32">
        <f t="shared" si="1"/>
        <v>0</v>
      </c>
      <c r="Q38" s="33">
        <f t="shared" si="2"/>
        <v>0</v>
      </c>
      <c r="R38" s="33">
        <f t="shared" si="3"/>
        <v>0</v>
      </c>
      <c r="S38" s="33">
        <f t="shared" si="4"/>
        <v>0</v>
      </c>
      <c r="T38" s="33">
        <f t="shared" si="5"/>
        <v>0</v>
      </c>
      <c r="U38" s="33">
        <f t="shared" si="6"/>
        <v>0</v>
      </c>
      <c r="V38" s="222">
        <f t="shared" si="7"/>
        <v>0</v>
      </c>
      <c r="W38" s="35">
        <f t="shared" si="8"/>
        <v>0</v>
      </c>
      <c r="X38" s="33">
        <v>0.35135135135135137</v>
      </c>
      <c r="Y38" s="56">
        <v>1.0810810810810811</v>
      </c>
      <c r="Z38" s="136">
        <v>0.3070997990622907</v>
      </c>
      <c r="AA38" s="137">
        <v>0.7139986604152713</v>
      </c>
      <c r="AB38" s="38">
        <v>0.394393741851369</v>
      </c>
    </row>
    <row r="39" spans="1:28" s="150" customFormat="1" ht="13.5" customHeight="1">
      <c r="A39" s="370"/>
      <c r="B39" s="139" t="s">
        <v>34</v>
      </c>
      <c r="C39" s="81">
        <v>0</v>
      </c>
      <c r="D39" s="82">
        <v>1</v>
      </c>
      <c r="E39" s="82">
        <v>0</v>
      </c>
      <c r="F39" s="82">
        <v>1</v>
      </c>
      <c r="G39" s="82">
        <v>0</v>
      </c>
      <c r="H39" s="82">
        <v>0</v>
      </c>
      <c r="I39" s="83">
        <v>0</v>
      </c>
      <c r="J39" s="40">
        <f t="shared" si="0"/>
        <v>2</v>
      </c>
      <c r="K39" s="82">
        <v>14</v>
      </c>
      <c r="L39" s="62">
        <v>34</v>
      </c>
      <c r="M39" s="81">
        <v>862</v>
      </c>
      <c r="N39" s="82">
        <v>2001</v>
      </c>
      <c r="O39" s="45">
        <v>1142</v>
      </c>
      <c r="P39" s="46">
        <f t="shared" si="1"/>
        <v>0</v>
      </c>
      <c r="Q39" s="47">
        <f t="shared" si="2"/>
        <v>0.16666666666666666</v>
      </c>
      <c r="R39" s="47">
        <f t="shared" si="3"/>
        <v>0</v>
      </c>
      <c r="S39" s="47">
        <f t="shared" si="4"/>
        <v>0.09090909090909091</v>
      </c>
      <c r="T39" s="47">
        <f t="shared" si="5"/>
        <v>0</v>
      </c>
      <c r="U39" s="47">
        <f t="shared" si="6"/>
        <v>0</v>
      </c>
      <c r="V39" s="223">
        <f t="shared" si="7"/>
        <v>0</v>
      </c>
      <c r="W39" s="49">
        <f t="shared" si="8"/>
        <v>0.05405405405405406</v>
      </c>
      <c r="X39" s="47">
        <v>0.3783783783783784</v>
      </c>
      <c r="Y39" s="64">
        <v>0.918918918918919</v>
      </c>
      <c r="Z39" s="141">
        <v>0.28695073235685753</v>
      </c>
      <c r="AA39" s="142">
        <v>0.6667777407530823</v>
      </c>
      <c r="AB39" s="52">
        <v>0.3718658417453598</v>
      </c>
    </row>
    <row r="40" spans="1:28" s="150" customFormat="1" ht="13.5" customHeight="1">
      <c r="A40" s="368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3</v>
      </c>
      <c r="G40" s="86">
        <v>1</v>
      </c>
      <c r="H40" s="86">
        <v>0</v>
      </c>
      <c r="I40" s="87">
        <v>1</v>
      </c>
      <c r="J40" s="218">
        <f t="shared" si="0"/>
        <v>5</v>
      </c>
      <c r="K40" s="86">
        <v>11</v>
      </c>
      <c r="L40" s="68">
        <v>34</v>
      </c>
      <c r="M40" s="85">
        <v>914</v>
      </c>
      <c r="N40" s="86">
        <v>2087</v>
      </c>
      <c r="O40" s="69">
        <v>1037</v>
      </c>
      <c r="P40" s="88">
        <f t="shared" si="1"/>
        <v>0</v>
      </c>
      <c r="Q40" s="89">
        <f t="shared" si="2"/>
        <v>0</v>
      </c>
      <c r="R40" s="89">
        <f t="shared" si="3"/>
        <v>0</v>
      </c>
      <c r="S40" s="89">
        <f t="shared" si="4"/>
        <v>0.2727272727272727</v>
      </c>
      <c r="T40" s="89">
        <f t="shared" si="5"/>
        <v>0.25</v>
      </c>
      <c r="U40" s="89">
        <f t="shared" si="6"/>
        <v>0</v>
      </c>
      <c r="V40" s="90">
        <f t="shared" si="7"/>
        <v>0.25</v>
      </c>
      <c r="W40" s="91">
        <f t="shared" si="8"/>
        <v>0.13513513513513514</v>
      </c>
      <c r="X40" s="89">
        <v>0.2972972972972973</v>
      </c>
      <c r="Y40" s="71">
        <v>0.918918918918919</v>
      </c>
      <c r="Z40" s="147">
        <v>0.3030503978779841</v>
      </c>
      <c r="AA40" s="148">
        <v>0.692435301924353</v>
      </c>
      <c r="AB40" s="59">
        <v>0.33767502442201236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0</v>
      </c>
      <c r="E41" s="79">
        <v>0</v>
      </c>
      <c r="F41" s="79">
        <v>1</v>
      </c>
      <c r="G41" s="79">
        <v>1</v>
      </c>
      <c r="H41" s="79">
        <v>0</v>
      </c>
      <c r="I41" s="80">
        <v>0</v>
      </c>
      <c r="J41" s="26">
        <f t="shared" si="0"/>
        <v>2</v>
      </c>
      <c r="K41" s="79">
        <v>13</v>
      </c>
      <c r="L41" s="54">
        <v>30</v>
      </c>
      <c r="M41" s="78">
        <v>830</v>
      </c>
      <c r="N41" s="79">
        <v>1696</v>
      </c>
      <c r="O41" s="31">
        <v>1063</v>
      </c>
      <c r="P41" s="32">
        <f t="shared" si="1"/>
        <v>0</v>
      </c>
      <c r="Q41" s="33">
        <f t="shared" si="2"/>
        <v>0</v>
      </c>
      <c r="R41" s="33">
        <f t="shared" si="3"/>
        <v>0</v>
      </c>
      <c r="S41" s="33">
        <f t="shared" si="4"/>
        <v>0.09090909090909091</v>
      </c>
      <c r="T41" s="33">
        <f t="shared" si="5"/>
        <v>0.25</v>
      </c>
      <c r="U41" s="33">
        <f t="shared" si="6"/>
        <v>0</v>
      </c>
      <c r="V41" s="34">
        <f t="shared" si="7"/>
        <v>0</v>
      </c>
      <c r="W41" s="35">
        <f t="shared" si="8"/>
        <v>0.05405405405405406</v>
      </c>
      <c r="X41" s="33">
        <v>0.35135135135135137</v>
      </c>
      <c r="Y41" s="56">
        <v>0.8108108108108109</v>
      </c>
      <c r="Z41" s="136">
        <v>0.27703604806408544</v>
      </c>
      <c r="AA41" s="137">
        <v>0.5660881174899867</v>
      </c>
      <c r="AB41" s="38">
        <v>0.3465927616563417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1</v>
      </c>
      <c r="E42" s="79">
        <v>1</v>
      </c>
      <c r="F42" s="79">
        <v>5</v>
      </c>
      <c r="G42" s="79">
        <v>1</v>
      </c>
      <c r="H42" s="79">
        <v>1</v>
      </c>
      <c r="I42" s="80">
        <v>0</v>
      </c>
      <c r="J42" s="26">
        <f t="shared" si="0"/>
        <v>9</v>
      </c>
      <c r="K42" s="79">
        <v>2</v>
      </c>
      <c r="L42" s="54">
        <v>14</v>
      </c>
      <c r="M42" s="78">
        <v>680</v>
      </c>
      <c r="N42" s="79">
        <v>1188</v>
      </c>
      <c r="O42" s="31">
        <v>727</v>
      </c>
      <c r="P42" s="32">
        <f t="shared" si="1"/>
        <v>0</v>
      </c>
      <c r="Q42" s="33">
        <f t="shared" si="2"/>
        <v>0.16666666666666666</v>
      </c>
      <c r="R42" s="33">
        <f t="shared" si="3"/>
        <v>0.2</v>
      </c>
      <c r="S42" s="33">
        <f t="shared" si="4"/>
        <v>0.45454545454545453</v>
      </c>
      <c r="T42" s="33">
        <f t="shared" si="5"/>
        <v>0.25</v>
      </c>
      <c r="U42" s="33">
        <f t="shared" si="6"/>
        <v>0.25</v>
      </c>
      <c r="V42" s="34">
        <f t="shared" si="7"/>
        <v>0</v>
      </c>
      <c r="W42" s="35">
        <f t="shared" si="8"/>
        <v>0.24324324324324326</v>
      </c>
      <c r="X42" s="33">
        <v>0.05405405405405406</v>
      </c>
      <c r="Y42" s="56">
        <v>0.3783783783783784</v>
      </c>
      <c r="Z42" s="136">
        <v>0.22719679251587035</v>
      </c>
      <c r="AA42" s="137">
        <v>0.3956043956043956</v>
      </c>
      <c r="AB42" s="38">
        <v>0.2367307066102247</v>
      </c>
    </row>
    <row r="43" spans="1:28" s="150" customFormat="1" ht="13.5" customHeight="1">
      <c r="A43" s="370"/>
      <c r="B43" s="139" t="s">
        <v>38</v>
      </c>
      <c r="C43" s="81">
        <v>0</v>
      </c>
      <c r="D43" s="82">
        <v>3</v>
      </c>
      <c r="E43" s="82">
        <v>3</v>
      </c>
      <c r="F43" s="82">
        <v>4</v>
      </c>
      <c r="G43" s="82">
        <v>0</v>
      </c>
      <c r="H43" s="82">
        <v>0</v>
      </c>
      <c r="I43" s="83">
        <v>0</v>
      </c>
      <c r="J43" s="40">
        <f t="shared" si="0"/>
        <v>10</v>
      </c>
      <c r="K43" s="82">
        <v>4</v>
      </c>
      <c r="L43" s="62">
        <v>23</v>
      </c>
      <c r="M43" s="81">
        <v>525</v>
      </c>
      <c r="N43" s="82">
        <v>1051</v>
      </c>
      <c r="O43" s="45">
        <v>680</v>
      </c>
      <c r="P43" s="46">
        <f t="shared" si="1"/>
        <v>0</v>
      </c>
      <c r="Q43" s="47">
        <f t="shared" si="2"/>
        <v>0.5</v>
      </c>
      <c r="R43" s="47">
        <f t="shared" si="3"/>
        <v>0.6</v>
      </c>
      <c r="S43" s="47">
        <f t="shared" si="4"/>
        <v>0.36363636363636365</v>
      </c>
      <c r="T43" s="47">
        <f t="shared" si="5"/>
        <v>0</v>
      </c>
      <c r="U43" s="47">
        <f t="shared" si="6"/>
        <v>0</v>
      </c>
      <c r="V43" s="48">
        <f t="shared" si="7"/>
        <v>0</v>
      </c>
      <c r="W43" s="49">
        <f t="shared" si="8"/>
        <v>0.2702702702702703</v>
      </c>
      <c r="X43" s="47">
        <v>0.10810810810810811</v>
      </c>
      <c r="Y43" s="64">
        <v>0.6216216216216216</v>
      </c>
      <c r="Z43" s="141">
        <v>0.17418712674187126</v>
      </c>
      <c r="AA43" s="142">
        <v>0.3478980470043032</v>
      </c>
      <c r="AB43" s="52">
        <v>0.22121014964216004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3</v>
      </c>
      <c r="G44" s="86">
        <v>0</v>
      </c>
      <c r="H44" s="86">
        <v>0</v>
      </c>
      <c r="I44" s="87">
        <v>0</v>
      </c>
      <c r="J44" s="218">
        <f t="shared" si="0"/>
        <v>3</v>
      </c>
      <c r="K44" s="86">
        <v>3</v>
      </c>
      <c r="L44" s="68">
        <v>7</v>
      </c>
      <c r="M44" s="85">
        <v>416</v>
      </c>
      <c r="N44" s="86">
        <v>909</v>
      </c>
      <c r="O44" s="69">
        <v>577</v>
      </c>
      <c r="P44" s="88">
        <f t="shared" si="1"/>
        <v>0</v>
      </c>
      <c r="Q44" s="89">
        <f t="shared" si="2"/>
        <v>0</v>
      </c>
      <c r="R44" s="89">
        <f t="shared" si="3"/>
        <v>0</v>
      </c>
      <c r="S44" s="89">
        <f t="shared" si="4"/>
        <v>0.2727272727272727</v>
      </c>
      <c r="T44" s="89">
        <f t="shared" si="5"/>
        <v>0</v>
      </c>
      <c r="U44" s="89">
        <f t="shared" si="6"/>
        <v>0</v>
      </c>
      <c r="V44" s="90">
        <f t="shared" si="7"/>
        <v>0</v>
      </c>
      <c r="W44" s="91">
        <f t="shared" si="8"/>
        <v>0.08108108108108109</v>
      </c>
      <c r="X44" s="89">
        <v>0.08108108108108109</v>
      </c>
      <c r="Y44" s="71">
        <v>0.1891891891891892</v>
      </c>
      <c r="Z44" s="147">
        <v>0.13899097895088539</v>
      </c>
      <c r="AA44" s="148">
        <v>0.3037086535248914</v>
      </c>
      <c r="AB44" s="59">
        <v>0.18800912349299445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1</v>
      </c>
      <c r="E45" s="79">
        <v>0</v>
      </c>
      <c r="F45" s="79">
        <v>1</v>
      </c>
      <c r="G45" s="79">
        <v>0</v>
      </c>
      <c r="H45" s="79">
        <v>0</v>
      </c>
      <c r="I45" s="80">
        <v>1</v>
      </c>
      <c r="J45" s="26">
        <f t="shared" si="0"/>
        <v>3</v>
      </c>
      <c r="K45" s="79">
        <v>4</v>
      </c>
      <c r="L45" s="54">
        <v>8</v>
      </c>
      <c r="M45" s="78">
        <v>354</v>
      </c>
      <c r="N45" s="79">
        <v>767</v>
      </c>
      <c r="O45" s="31">
        <v>512</v>
      </c>
      <c r="P45" s="32">
        <f t="shared" si="1"/>
        <v>0</v>
      </c>
      <c r="Q45" s="33">
        <f t="shared" si="2"/>
        <v>0.16666666666666666</v>
      </c>
      <c r="R45" s="33">
        <f t="shared" si="3"/>
        <v>0</v>
      </c>
      <c r="S45" s="33">
        <f t="shared" si="4"/>
        <v>0.09090909090909091</v>
      </c>
      <c r="T45" s="33">
        <f t="shared" si="5"/>
        <v>0</v>
      </c>
      <c r="U45" s="33">
        <f t="shared" si="6"/>
        <v>0</v>
      </c>
      <c r="V45" s="222">
        <f t="shared" si="7"/>
        <v>0.25</v>
      </c>
      <c r="W45" s="35">
        <f t="shared" si="8"/>
        <v>0.08108108108108109</v>
      </c>
      <c r="X45" s="33">
        <v>0.10810810810810811</v>
      </c>
      <c r="Y45" s="56">
        <v>0.21621621621621623</v>
      </c>
      <c r="Z45" s="136">
        <v>0.11768617021276596</v>
      </c>
      <c r="AA45" s="137">
        <v>0.2546480743691899</v>
      </c>
      <c r="AB45" s="38">
        <v>0.1666124308493329</v>
      </c>
    </row>
    <row r="46" spans="1:28" s="150" customFormat="1" ht="13.5" customHeight="1">
      <c r="A46" s="369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1</v>
      </c>
      <c r="J46" s="26">
        <f t="shared" si="0"/>
        <v>1</v>
      </c>
      <c r="K46" s="79">
        <v>4</v>
      </c>
      <c r="L46" s="54">
        <v>4</v>
      </c>
      <c r="M46" s="78">
        <v>385</v>
      </c>
      <c r="N46" s="79">
        <v>789</v>
      </c>
      <c r="O46" s="31">
        <v>495</v>
      </c>
      <c r="P46" s="32">
        <f t="shared" si="1"/>
        <v>0</v>
      </c>
      <c r="Q46" s="33">
        <f t="shared" si="2"/>
        <v>0</v>
      </c>
      <c r="R46" s="33">
        <f t="shared" si="3"/>
        <v>0</v>
      </c>
      <c r="S46" s="33">
        <f t="shared" si="4"/>
        <v>0</v>
      </c>
      <c r="T46" s="33">
        <f t="shared" si="5"/>
        <v>0</v>
      </c>
      <c r="U46" s="33">
        <f t="shared" si="6"/>
        <v>0</v>
      </c>
      <c r="V46" s="222">
        <f t="shared" si="7"/>
        <v>0.25</v>
      </c>
      <c r="W46" s="35">
        <f t="shared" si="8"/>
        <v>0.02702702702702703</v>
      </c>
      <c r="X46" s="33">
        <v>0.10810810810810811</v>
      </c>
      <c r="Y46" s="56">
        <v>0.10810810810810811</v>
      </c>
      <c r="Z46" s="136">
        <v>0.12799202127659576</v>
      </c>
      <c r="AA46" s="137">
        <v>0.261604774535809</v>
      </c>
      <c r="AB46" s="38">
        <v>0.16102797657774887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1</v>
      </c>
      <c r="H47" s="82">
        <v>0</v>
      </c>
      <c r="I47" s="83">
        <v>1</v>
      </c>
      <c r="J47" s="40">
        <f t="shared" si="0"/>
        <v>2</v>
      </c>
      <c r="K47" s="82">
        <v>3</v>
      </c>
      <c r="L47" s="62">
        <v>2</v>
      </c>
      <c r="M47" s="81">
        <v>340</v>
      </c>
      <c r="N47" s="82">
        <v>835</v>
      </c>
      <c r="O47" s="45">
        <v>544</v>
      </c>
      <c r="P47" s="46">
        <f t="shared" si="1"/>
        <v>0</v>
      </c>
      <c r="Q47" s="47">
        <f t="shared" si="2"/>
        <v>0</v>
      </c>
      <c r="R47" s="47">
        <f t="shared" si="3"/>
        <v>0</v>
      </c>
      <c r="S47" s="47">
        <f t="shared" si="4"/>
        <v>0</v>
      </c>
      <c r="T47" s="47">
        <f t="shared" si="5"/>
        <v>0.25</v>
      </c>
      <c r="U47" s="47">
        <f t="shared" si="6"/>
        <v>0</v>
      </c>
      <c r="V47" s="223">
        <f t="shared" si="7"/>
        <v>0.25</v>
      </c>
      <c r="W47" s="49">
        <f t="shared" si="8"/>
        <v>0.05405405405405406</v>
      </c>
      <c r="X47" s="47">
        <v>0.08108108108108109</v>
      </c>
      <c r="Y47" s="64">
        <v>0.05405405405405406</v>
      </c>
      <c r="Z47" s="141">
        <v>0.11303191489361702</v>
      </c>
      <c r="AA47" s="142">
        <v>0.27685676392572944</v>
      </c>
      <c r="AB47" s="52">
        <v>0.17696811971372803</v>
      </c>
    </row>
    <row r="48" spans="1:28" s="150" customFormat="1" ht="13.5" customHeight="1">
      <c r="A48" s="368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1</v>
      </c>
      <c r="G48" s="86">
        <v>0</v>
      </c>
      <c r="H48" s="86">
        <v>0</v>
      </c>
      <c r="I48" s="87">
        <v>0</v>
      </c>
      <c r="J48" s="218">
        <f t="shared" si="0"/>
        <v>1</v>
      </c>
      <c r="K48" s="86">
        <v>3</v>
      </c>
      <c r="L48" s="68">
        <v>4</v>
      </c>
      <c r="M48" s="85">
        <v>405</v>
      </c>
      <c r="N48" s="86">
        <v>901</v>
      </c>
      <c r="O48" s="69">
        <v>544</v>
      </c>
      <c r="P48" s="88">
        <f t="shared" si="1"/>
        <v>0</v>
      </c>
      <c r="Q48" s="89">
        <f t="shared" si="2"/>
        <v>0</v>
      </c>
      <c r="R48" s="89">
        <f t="shared" si="3"/>
        <v>0</v>
      </c>
      <c r="S48" s="89">
        <f t="shared" si="4"/>
        <v>0.09090909090909091</v>
      </c>
      <c r="T48" s="89">
        <f t="shared" si="5"/>
        <v>0</v>
      </c>
      <c r="U48" s="89">
        <f t="shared" si="6"/>
        <v>0</v>
      </c>
      <c r="V48" s="221">
        <f t="shared" si="7"/>
        <v>0</v>
      </c>
      <c r="W48" s="91">
        <f t="shared" si="8"/>
        <v>0.02702702702702703</v>
      </c>
      <c r="X48" s="89">
        <v>0.08108108108108109</v>
      </c>
      <c r="Y48" s="71">
        <v>0.10810810810810811</v>
      </c>
      <c r="Z48" s="147">
        <v>0.13513513513513514</v>
      </c>
      <c r="AA48" s="148">
        <v>0.2994350282485876</v>
      </c>
      <c r="AB48" s="59">
        <v>0.17691056910569106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4</v>
      </c>
      <c r="J49" s="26">
        <f t="shared" si="0"/>
        <v>4</v>
      </c>
      <c r="K49" s="79">
        <v>2</v>
      </c>
      <c r="L49" s="80">
        <v>9</v>
      </c>
      <c r="M49" s="78">
        <v>516</v>
      </c>
      <c r="N49" s="79">
        <v>949</v>
      </c>
      <c r="O49" s="31">
        <v>693</v>
      </c>
      <c r="P49" s="32">
        <f t="shared" si="1"/>
        <v>0</v>
      </c>
      <c r="Q49" s="33">
        <f t="shared" si="2"/>
        <v>0</v>
      </c>
      <c r="R49" s="33">
        <f t="shared" si="3"/>
        <v>0</v>
      </c>
      <c r="S49" s="33">
        <f t="shared" si="4"/>
        <v>0</v>
      </c>
      <c r="T49" s="33">
        <f t="shared" si="5"/>
        <v>0</v>
      </c>
      <c r="U49" s="33">
        <f t="shared" si="6"/>
        <v>0</v>
      </c>
      <c r="V49" s="34">
        <f t="shared" si="7"/>
        <v>1</v>
      </c>
      <c r="W49" s="35">
        <f t="shared" si="8"/>
        <v>0.10810810810810811</v>
      </c>
      <c r="X49" s="33">
        <v>0.05405405405405406</v>
      </c>
      <c r="Y49" s="56">
        <v>0.24324324324324326</v>
      </c>
      <c r="Z49" s="136">
        <v>0.17091752235839683</v>
      </c>
      <c r="AA49" s="137">
        <v>0.31496846996349154</v>
      </c>
      <c r="AB49" s="38">
        <v>0.2253658536585366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1</v>
      </c>
      <c r="E50" s="79">
        <v>0</v>
      </c>
      <c r="F50" s="79">
        <v>1</v>
      </c>
      <c r="G50" s="79">
        <v>0</v>
      </c>
      <c r="H50" s="79">
        <v>0</v>
      </c>
      <c r="I50" s="80">
        <v>1</v>
      </c>
      <c r="J50" s="26">
        <f t="shared" si="0"/>
        <v>3</v>
      </c>
      <c r="K50" s="79">
        <v>2</v>
      </c>
      <c r="L50" s="80">
        <v>10</v>
      </c>
      <c r="M50" s="78">
        <v>552</v>
      </c>
      <c r="N50" s="79">
        <v>990</v>
      </c>
      <c r="O50" s="135">
        <v>717</v>
      </c>
      <c r="P50" s="32">
        <f t="shared" si="1"/>
        <v>0</v>
      </c>
      <c r="Q50" s="33">
        <f t="shared" si="2"/>
        <v>0.16666666666666666</v>
      </c>
      <c r="R50" s="33">
        <f t="shared" si="3"/>
        <v>0</v>
      </c>
      <c r="S50" s="33">
        <f t="shared" si="4"/>
        <v>0.09090909090909091</v>
      </c>
      <c r="T50" s="33">
        <f t="shared" si="5"/>
        <v>0</v>
      </c>
      <c r="U50" s="33">
        <f t="shared" si="6"/>
        <v>0</v>
      </c>
      <c r="V50" s="34">
        <f t="shared" si="7"/>
        <v>0.25</v>
      </c>
      <c r="W50" s="35">
        <f t="shared" si="8"/>
        <v>0.08108108108108109</v>
      </c>
      <c r="X50" s="33">
        <v>0.05405405405405406</v>
      </c>
      <c r="Y50" s="56">
        <v>0.2702702702702703</v>
      </c>
      <c r="Z50" s="136">
        <v>0.18284200066247103</v>
      </c>
      <c r="AA50" s="137">
        <v>0.3279231533620404</v>
      </c>
      <c r="AB50" s="138">
        <v>0.2334744382937154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0</v>
      </c>
      <c r="E51" s="79">
        <v>0</v>
      </c>
      <c r="F51" s="79">
        <v>1</v>
      </c>
      <c r="G51" s="79">
        <v>0</v>
      </c>
      <c r="H51" s="79">
        <v>0</v>
      </c>
      <c r="I51" s="80">
        <v>1</v>
      </c>
      <c r="J51" s="26">
        <f t="shared" si="0"/>
        <v>2</v>
      </c>
      <c r="K51" s="79">
        <v>7</v>
      </c>
      <c r="L51" s="80">
        <v>23</v>
      </c>
      <c r="M51" s="78">
        <v>567</v>
      </c>
      <c r="N51" s="79">
        <v>1061</v>
      </c>
      <c r="O51" s="135">
        <v>837</v>
      </c>
      <c r="P51" s="32">
        <f t="shared" si="1"/>
        <v>0</v>
      </c>
      <c r="Q51" s="33">
        <f t="shared" si="2"/>
        <v>0</v>
      </c>
      <c r="R51" s="33">
        <f t="shared" si="3"/>
        <v>0</v>
      </c>
      <c r="S51" s="33">
        <f t="shared" si="4"/>
        <v>0.09090909090909091</v>
      </c>
      <c r="T51" s="33">
        <f t="shared" si="5"/>
        <v>0</v>
      </c>
      <c r="U51" s="33">
        <f t="shared" si="6"/>
        <v>0</v>
      </c>
      <c r="V51" s="34">
        <f t="shared" si="7"/>
        <v>0.25</v>
      </c>
      <c r="W51" s="35">
        <f t="shared" si="8"/>
        <v>0.05405405405405406</v>
      </c>
      <c r="X51" s="33">
        <v>0.1891891891891892</v>
      </c>
      <c r="Y51" s="34">
        <v>0.6216216216216216</v>
      </c>
      <c r="Z51" s="136">
        <v>0.1875</v>
      </c>
      <c r="AA51" s="137">
        <v>0.35120820920225093</v>
      </c>
      <c r="AB51" s="138">
        <v>0.27228366948601174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0</v>
      </c>
      <c r="E52" s="82">
        <v>0</v>
      </c>
      <c r="F52" s="82">
        <v>2</v>
      </c>
      <c r="G52" s="82">
        <v>0</v>
      </c>
      <c r="H52" s="82">
        <v>1</v>
      </c>
      <c r="I52" s="83">
        <v>0</v>
      </c>
      <c r="J52" s="40">
        <f t="shared" si="0"/>
        <v>3</v>
      </c>
      <c r="K52" s="82">
        <v>9</v>
      </c>
      <c r="L52" s="83">
        <v>20</v>
      </c>
      <c r="M52" s="81">
        <v>782</v>
      </c>
      <c r="N52" s="82">
        <v>1280</v>
      </c>
      <c r="O52" s="140">
        <v>1056</v>
      </c>
      <c r="P52" s="46">
        <f t="shared" si="1"/>
        <v>0</v>
      </c>
      <c r="Q52" s="47">
        <f t="shared" si="2"/>
        <v>0</v>
      </c>
      <c r="R52" s="47">
        <f t="shared" si="3"/>
        <v>0</v>
      </c>
      <c r="S52" s="47">
        <f t="shared" si="4"/>
        <v>0.18181818181818182</v>
      </c>
      <c r="T52" s="47">
        <f t="shared" si="5"/>
        <v>0</v>
      </c>
      <c r="U52" s="47">
        <f t="shared" si="6"/>
        <v>0.25</v>
      </c>
      <c r="V52" s="48">
        <f t="shared" si="7"/>
        <v>0</v>
      </c>
      <c r="W52" s="49">
        <f t="shared" si="8"/>
        <v>0.08108108108108109</v>
      </c>
      <c r="X52" s="47">
        <v>0.24324324324324326</v>
      </c>
      <c r="Y52" s="48">
        <v>0.5405405405405406</v>
      </c>
      <c r="Z52" s="141">
        <v>0.2591119946984758</v>
      </c>
      <c r="AA52" s="142">
        <v>0.423981450811527</v>
      </c>
      <c r="AB52" s="143">
        <v>0.3434146341463415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1</v>
      </c>
      <c r="H53" s="79">
        <v>0</v>
      </c>
      <c r="I53" s="80">
        <v>0</v>
      </c>
      <c r="J53" s="26">
        <f t="shared" si="0"/>
        <v>1</v>
      </c>
      <c r="K53" s="79">
        <v>4</v>
      </c>
      <c r="L53" s="80">
        <v>35</v>
      </c>
      <c r="M53" s="78">
        <v>816</v>
      </c>
      <c r="N53" s="79">
        <v>1440</v>
      </c>
      <c r="O53" s="135">
        <v>1098</v>
      </c>
      <c r="P53" s="32">
        <f t="shared" si="1"/>
        <v>0</v>
      </c>
      <c r="Q53" s="33">
        <f t="shared" si="2"/>
        <v>0</v>
      </c>
      <c r="R53" s="33">
        <f t="shared" si="3"/>
        <v>0</v>
      </c>
      <c r="S53" s="33">
        <f t="shared" si="4"/>
        <v>0</v>
      </c>
      <c r="T53" s="33">
        <f t="shared" si="5"/>
        <v>0.25</v>
      </c>
      <c r="U53" s="33">
        <f t="shared" si="6"/>
        <v>0</v>
      </c>
      <c r="V53" s="222">
        <f t="shared" si="7"/>
        <v>0</v>
      </c>
      <c r="W53" s="35">
        <f t="shared" si="8"/>
        <v>0.02702702702702703</v>
      </c>
      <c r="X53" s="33">
        <v>0.10810810810810811</v>
      </c>
      <c r="Y53" s="34">
        <v>0.9459459459459459</v>
      </c>
      <c r="Z53" s="136">
        <v>0.2701092353525323</v>
      </c>
      <c r="AA53" s="137">
        <v>0.4766633565044687</v>
      </c>
      <c r="AB53" s="138">
        <v>0.35730556459485846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1</v>
      </c>
      <c r="E54" s="79">
        <v>1</v>
      </c>
      <c r="F54" s="79">
        <v>3</v>
      </c>
      <c r="G54" s="79">
        <v>0</v>
      </c>
      <c r="H54" s="79">
        <v>1</v>
      </c>
      <c r="I54" s="80">
        <v>0</v>
      </c>
      <c r="J54" s="26">
        <f t="shared" si="0"/>
        <v>6</v>
      </c>
      <c r="K54" s="79">
        <v>5</v>
      </c>
      <c r="L54" s="80">
        <v>28</v>
      </c>
      <c r="M54" s="78">
        <v>928</v>
      </c>
      <c r="N54" s="79">
        <v>1668</v>
      </c>
      <c r="O54" s="135">
        <v>1274</v>
      </c>
      <c r="P54" s="32">
        <f t="shared" si="1"/>
        <v>0</v>
      </c>
      <c r="Q54" s="33">
        <f t="shared" si="2"/>
        <v>0.16666666666666666</v>
      </c>
      <c r="R54" s="33">
        <f t="shared" si="3"/>
        <v>0.2</v>
      </c>
      <c r="S54" s="33">
        <f t="shared" si="4"/>
        <v>0.2727272727272727</v>
      </c>
      <c r="T54" s="33">
        <f t="shared" si="5"/>
        <v>0</v>
      </c>
      <c r="U54" s="33">
        <f t="shared" si="6"/>
        <v>0.25</v>
      </c>
      <c r="V54" s="34">
        <f t="shared" si="7"/>
        <v>0</v>
      </c>
      <c r="W54" s="35">
        <f t="shared" si="8"/>
        <v>0.16216216216216217</v>
      </c>
      <c r="X54" s="33">
        <v>0.13513513513513514</v>
      </c>
      <c r="Y54" s="34">
        <v>0.7567567567567568</v>
      </c>
      <c r="Z54" s="136">
        <v>0.3072847682119205</v>
      </c>
      <c r="AA54" s="137">
        <v>0.5514049586776859</v>
      </c>
      <c r="AB54" s="138">
        <v>0.41444372153545866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1</v>
      </c>
      <c r="E55" s="79">
        <v>0</v>
      </c>
      <c r="F55" s="79">
        <v>3</v>
      </c>
      <c r="G55" s="79">
        <v>0</v>
      </c>
      <c r="H55" s="79">
        <v>0</v>
      </c>
      <c r="I55" s="80">
        <v>1</v>
      </c>
      <c r="J55" s="26">
        <f t="shared" si="0"/>
        <v>5</v>
      </c>
      <c r="K55" s="79">
        <v>7</v>
      </c>
      <c r="L55" s="80">
        <v>19</v>
      </c>
      <c r="M55" s="78">
        <v>958</v>
      </c>
      <c r="N55" s="79">
        <v>1756</v>
      </c>
      <c r="O55" s="135">
        <v>1256</v>
      </c>
      <c r="P55" s="32">
        <f t="shared" si="1"/>
        <v>0</v>
      </c>
      <c r="Q55" s="33">
        <f t="shared" si="2"/>
        <v>0.16666666666666666</v>
      </c>
      <c r="R55" s="33">
        <f t="shared" si="3"/>
        <v>0</v>
      </c>
      <c r="S55" s="33">
        <f t="shared" si="4"/>
        <v>0.2727272727272727</v>
      </c>
      <c r="T55" s="33">
        <f t="shared" si="5"/>
        <v>0</v>
      </c>
      <c r="U55" s="33">
        <f t="shared" si="6"/>
        <v>0</v>
      </c>
      <c r="V55" s="34">
        <f t="shared" si="7"/>
        <v>0.25</v>
      </c>
      <c r="W55" s="35">
        <f t="shared" si="8"/>
        <v>0.13513513513513514</v>
      </c>
      <c r="X55" s="33">
        <v>0.1891891891891892</v>
      </c>
      <c r="Y55" s="34">
        <v>0.5135135135135135</v>
      </c>
      <c r="Z55" s="136">
        <v>0.31869594145043245</v>
      </c>
      <c r="AA55" s="137">
        <v>0.5826144658261446</v>
      </c>
      <c r="AB55" s="138">
        <v>0.409387222946545</v>
      </c>
    </row>
    <row r="56" spans="1:28" s="150" customFormat="1" ht="13.5" customHeight="1">
      <c r="A56" s="369"/>
      <c r="B56" s="134" t="s">
        <v>51</v>
      </c>
      <c r="C56" s="78">
        <v>0</v>
      </c>
      <c r="D56" s="79">
        <v>1</v>
      </c>
      <c r="E56" s="79">
        <v>0</v>
      </c>
      <c r="F56" s="79">
        <v>0</v>
      </c>
      <c r="G56" s="79">
        <v>0</v>
      </c>
      <c r="H56" s="79">
        <v>0</v>
      </c>
      <c r="I56" s="80">
        <v>2</v>
      </c>
      <c r="J56" s="26">
        <f t="shared" si="0"/>
        <v>3</v>
      </c>
      <c r="K56" s="79">
        <v>10</v>
      </c>
      <c r="L56" s="80">
        <v>24</v>
      </c>
      <c r="M56" s="78">
        <v>837</v>
      </c>
      <c r="N56" s="79">
        <v>1697</v>
      </c>
      <c r="O56" s="135">
        <v>1097</v>
      </c>
      <c r="P56" s="32">
        <f t="shared" si="1"/>
        <v>0</v>
      </c>
      <c r="Q56" s="33">
        <f t="shared" si="2"/>
        <v>0.16666666666666666</v>
      </c>
      <c r="R56" s="33">
        <f t="shared" si="3"/>
        <v>0</v>
      </c>
      <c r="S56" s="33">
        <f t="shared" si="4"/>
        <v>0</v>
      </c>
      <c r="T56" s="33">
        <f t="shared" si="5"/>
        <v>0</v>
      </c>
      <c r="U56" s="33">
        <f t="shared" si="6"/>
        <v>0</v>
      </c>
      <c r="V56" s="34">
        <f t="shared" si="7"/>
        <v>0.5</v>
      </c>
      <c r="W56" s="35">
        <f t="shared" si="8"/>
        <v>0.08108108108108109</v>
      </c>
      <c r="X56" s="33">
        <v>0.2702702702702703</v>
      </c>
      <c r="Y56" s="34">
        <v>0.6486486486486487</v>
      </c>
      <c r="Z56" s="136">
        <v>0.28219824679703304</v>
      </c>
      <c r="AA56" s="137">
        <v>0.5748644986449865</v>
      </c>
      <c r="AB56" s="138">
        <v>0.36026272577996715</v>
      </c>
    </row>
    <row r="57" spans="1:30" s="150" customFormat="1" ht="15.75" customHeight="1">
      <c r="A57" s="372" t="s">
        <v>61</v>
      </c>
      <c r="B57" s="373"/>
      <c r="C57" s="92">
        <f aca="true" t="shared" si="9" ref="C57:I57">SUM(C5:C56)</f>
        <v>11</v>
      </c>
      <c r="D57" s="93">
        <f t="shared" si="9"/>
        <v>16</v>
      </c>
      <c r="E57" s="93">
        <f t="shared" si="9"/>
        <v>51</v>
      </c>
      <c r="F57" s="93">
        <f t="shared" si="9"/>
        <v>105</v>
      </c>
      <c r="G57" s="93">
        <f t="shared" si="9"/>
        <v>35</v>
      </c>
      <c r="H57" s="93">
        <f t="shared" si="9"/>
        <v>15</v>
      </c>
      <c r="I57" s="94">
        <f t="shared" si="9"/>
        <v>23</v>
      </c>
      <c r="J57" s="219">
        <f>SUM(C57:I57)</f>
        <v>256</v>
      </c>
      <c r="K57" s="93">
        <v>1337</v>
      </c>
      <c r="L57" s="94">
        <v>820</v>
      </c>
      <c r="M57" s="92">
        <f>SUM(M5:M56)</f>
        <v>49977</v>
      </c>
      <c r="N57" s="93">
        <f>SUM(N5:N56)</f>
        <v>96046</v>
      </c>
      <c r="O57" s="151">
        <v>49923</v>
      </c>
      <c r="P57" s="98">
        <f t="shared" si="1"/>
        <v>3.6666666666666665</v>
      </c>
      <c r="Q57" s="99">
        <f t="shared" si="2"/>
        <v>2.6666666666666665</v>
      </c>
      <c r="R57" s="99">
        <f t="shared" si="3"/>
        <v>10.2</v>
      </c>
      <c r="S57" s="99">
        <f>F57/11</f>
        <v>9.545454545454545</v>
      </c>
      <c r="T57" s="99">
        <f>G57/4</f>
        <v>8.75</v>
      </c>
      <c r="U57" s="99">
        <f t="shared" si="6"/>
        <v>3.75</v>
      </c>
      <c r="V57" s="152">
        <f t="shared" si="7"/>
        <v>5.75</v>
      </c>
      <c r="W57" s="101">
        <f t="shared" si="8"/>
        <v>6.918918918918919</v>
      </c>
      <c r="X57" s="99">
        <v>36.13513513513514</v>
      </c>
      <c r="Y57" s="100">
        <v>22.09147609147609</v>
      </c>
      <c r="Z57" s="101">
        <f>SUM(Z5:Z56)</f>
        <v>16.641074867746493</v>
      </c>
      <c r="AA57" s="99">
        <f>SUM(AA5:AA56)</f>
        <v>31.91230840632985</v>
      </c>
      <c r="AB57" s="152">
        <v>16.288091353996737</v>
      </c>
      <c r="AD57" s="288"/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S58" s="154"/>
      <c r="T58" s="154"/>
      <c r="U58" s="154"/>
      <c r="V58" s="154"/>
      <c r="W58" s="154"/>
      <c r="X58" s="154"/>
      <c r="Y58" s="154"/>
      <c r="Z58" s="154"/>
      <c r="AA58" s="154"/>
    </row>
    <row r="59" spans="10:27" ht="12">
      <c r="J59" s="246"/>
      <c r="AA59" s="286"/>
    </row>
  </sheetData>
  <mergeCells count="21">
    <mergeCell ref="A35:A39"/>
    <mergeCell ref="A40:A43"/>
    <mergeCell ref="A27:A30"/>
    <mergeCell ref="A22:A26"/>
    <mergeCell ref="P2:AB2"/>
    <mergeCell ref="C2:O2"/>
    <mergeCell ref="C3:I3"/>
    <mergeCell ref="J3:L3"/>
    <mergeCell ref="P3:V3"/>
    <mergeCell ref="W3:Y3"/>
    <mergeCell ref="M3:O3"/>
    <mergeCell ref="A44:A47"/>
    <mergeCell ref="A53:A56"/>
    <mergeCell ref="Z3:AB3"/>
    <mergeCell ref="A57:B57"/>
    <mergeCell ref="A48:A52"/>
    <mergeCell ref="A5:A8"/>
    <mergeCell ref="A9:A12"/>
    <mergeCell ref="A13:A17"/>
    <mergeCell ref="A18:A21"/>
    <mergeCell ref="A31:A34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67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71" t="s">
        <v>109</v>
      </c>
      <c r="Q3" s="364"/>
      <c r="R3" s="364"/>
      <c r="S3" s="364"/>
      <c r="T3" s="364"/>
      <c r="U3" s="364"/>
      <c r="V3" s="364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1</v>
      </c>
      <c r="D5" s="13">
        <v>5</v>
      </c>
      <c r="E5" s="13">
        <v>6</v>
      </c>
      <c r="F5" s="13">
        <v>13</v>
      </c>
      <c r="G5" s="13">
        <v>10</v>
      </c>
      <c r="H5" s="13">
        <v>3</v>
      </c>
      <c r="I5" s="14">
        <v>0</v>
      </c>
      <c r="J5" s="12">
        <f>SUM(C5:I5)</f>
        <v>38</v>
      </c>
      <c r="K5" s="13">
        <v>42</v>
      </c>
      <c r="L5" s="248">
        <v>32</v>
      </c>
      <c r="M5" s="74">
        <v>2386</v>
      </c>
      <c r="N5" s="75">
        <v>2245</v>
      </c>
      <c r="O5" s="17">
        <v>2218</v>
      </c>
      <c r="P5" s="18">
        <f aca="true" t="shared" si="0" ref="P5:P36">C5/3</f>
        <v>0.3333333333333333</v>
      </c>
      <c r="Q5" s="19">
        <f>D5/6</f>
        <v>0.8333333333333334</v>
      </c>
      <c r="R5" s="19">
        <f aca="true" t="shared" si="1" ref="R5:R36">E5/5</f>
        <v>1.2</v>
      </c>
      <c r="S5" s="19">
        <f aca="true" t="shared" si="2" ref="S5:S36">F5/11</f>
        <v>1.1818181818181819</v>
      </c>
      <c r="T5" s="19">
        <f aca="true" t="shared" si="3" ref="T5:T36">G5/4</f>
        <v>2.5</v>
      </c>
      <c r="U5" s="19">
        <f>H5/4</f>
        <v>0.75</v>
      </c>
      <c r="V5" s="20">
        <f aca="true" t="shared" si="4" ref="V5:V36">I5/4</f>
        <v>0</v>
      </c>
      <c r="W5" s="21">
        <f>J5/37</f>
        <v>1.027027027027027</v>
      </c>
      <c r="X5" s="19">
        <v>1.135135135135135</v>
      </c>
      <c r="Y5" s="281">
        <v>0.8205128205128205</v>
      </c>
      <c r="Z5" s="289">
        <v>0.8060810810810811</v>
      </c>
      <c r="AA5" s="132">
        <v>0.738973008558262</v>
      </c>
      <c r="AB5" s="24">
        <v>0.7272131147540983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5</v>
      </c>
      <c r="E6" s="27">
        <v>20</v>
      </c>
      <c r="F6" s="27">
        <v>35</v>
      </c>
      <c r="G6" s="27">
        <v>18</v>
      </c>
      <c r="H6" s="27">
        <v>21</v>
      </c>
      <c r="I6" s="28">
        <v>10</v>
      </c>
      <c r="J6" s="26">
        <f aca="true" t="shared" si="5" ref="J6:J56">SUM(C6:I6)</f>
        <v>109</v>
      </c>
      <c r="K6" s="27">
        <v>43</v>
      </c>
      <c r="L6" s="249">
        <v>63</v>
      </c>
      <c r="M6" s="78">
        <v>4040</v>
      </c>
      <c r="N6" s="79">
        <v>3554</v>
      </c>
      <c r="O6" s="31">
        <v>3045</v>
      </c>
      <c r="P6" s="32">
        <f t="shared" si="0"/>
        <v>0</v>
      </c>
      <c r="Q6" s="33">
        <f aca="true" t="shared" si="6" ref="Q6:Q57">D6/6</f>
        <v>0.8333333333333334</v>
      </c>
      <c r="R6" s="33">
        <f t="shared" si="1"/>
        <v>4</v>
      </c>
      <c r="S6" s="33">
        <f t="shared" si="2"/>
        <v>3.1818181818181817</v>
      </c>
      <c r="T6" s="33">
        <f t="shared" si="3"/>
        <v>4.5</v>
      </c>
      <c r="U6" s="33">
        <f aca="true" t="shared" si="7" ref="U6:U57">H6/4</f>
        <v>5.25</v>
      </c>
      <c r="V6" s="34">
        <f t="shared" si="4"/>
        <v>2.5</v>
      </c>
      <c r="W6" s="35">
        <f aca="true" t="shared" si="8" ref="W6:W57">J6/37</f>
        <v>2.945945945945946</v>
      </c>
      <c r="X6" s="33">
        <v>1.162162162162162</v>
      </c>
      <c r="Y6" s="282">
        <v>1.6153846153846154</v>
      </c>
      <c r="Z6" s="290">
        <v>1.3381914541238822</v>
      </c>
      <c r="AA6" s="137">
        <v>1.168310322156476</v>
      </c>
      <c r="AB6" s="38">
        <v>0.9980334316617503</v>
      </c>
    </row>
    <row r="7" spans="1:28" s="119" customFormat="1" ht="13.5" customHeight="1">
      <c r="A7" s="369"/>
      <c r="B7" s="134" t="s">
        <v>2</v>
      </c>
      <c r="C7" s="26">
        <v>6</v>
      </c>
      <c r="D7" s="27">
        <v>7</v>
      </c>
      <c r="E7" s="27">
        <v>20</v>
      </c>
      <c r="F7" s="27">
        <v>63</v>
      </c>
      <c r="G7" s="27">
        <v>16</v>
      </c>
      <c r="H7" s="27">
        <v>15</v>
      </c>
      <c r="I7" s="28">
        <v>12</v>
      </c>
      <c r="J7" s="26">
        <f t="shared" si="5"/>
        <v>139</v>
      </c>
      <c r="K7" s="27">
        <v>48</v>
      </c>
      <c r="L7" s="249">
        <v>96</v>
      </c>
      <c r="M7" s="78">
        <v>6722</v>
      </c>
      <c r="N7" s="79">
        <v>5109</v>
      </c>
      <c r="O7" s="31">
        <v>4631</v>
      </c>
      <c r="P7" s="32">
        <f t="shared" si="0"/>
        <v>2</v>
      </c>
      <c r="Q7" s="33">
        <f t="shared" si="6"/>
        <v>1.1666666666666667</v>
      </c>
      <c r="R7" s="33">
        <f t="shared" si="1"/>
        <v>4</v>
      </c>
      <c r="S7" s="33">
        <f t="shared" si="2"/>
        <v>5.7272727272727275</v>
      </c>
      <c r="T7" s="33">
        <f t="shared" si="3"/>
        <v>4</v>
      </c>
      <c r="U7" s="33">
        <f t="shared" si="7"/>
        <v>3.75</v>
      </c>
      <c r="V7" s="34">
        <f t="shared" si="4"/>
        <v>3</v>
      </c>
      <c r="W7" s="35">
        <f t="shared" si="8"/>
        <v>3.7567567567567566</v>
      </c>
      <c r="X7" s="33">
        <v>1.2972972972972974</v>
      </c>
      <c r="Y7" s="282">
        <v>2.4615384615384617</v>
      </c>
      <c r="Z7" s="290">
        <v>2.230258792302588</v>
      </c>
      <c r="AA7" s="137">
        <v>1.67893526125534</v>
      </c>
      <c r="AB7" s="38">
        <v>1.5163719711853307</v>
      </c>
    </row>
    <row r="8" spans="1:28" s="119" customFormat="1" ht="13.5" customHeight="1">
      <c r="A8" s="370"/>
      <c r="B8" s="134" t="s">
        <v>3</v>
      </c>
      <c r="C8" s="26">
        <v>2</v>
      </c>
      <c r="D8" s="27">
        <v>10</v>
      </c>
      <c r="E8" s="27">
        <v>18</v>
      </c>
      <c r="F8" s="27">
        <v>70</v>
      </c>
      <c r="G8" s="27">
        <v>26</v>
      </c>
      <c r="H8" s="27">
        <v>14</v>
      </c>
      <c r="I8" s="28">
        <v>12</v>
      </c>
      <c r="J8" s="26">
        <f t="shared" si="5"/>
        <v>152</v>
      </c>
      <c r="K8" s="27">
        <v>63</v>
      </c>
      <c r="L8" s="249">
        <v>112</v>
      </c>
      <c r="M8" s="78">
        <v>7590</v>
      </c>
      <c r="N8" s="79">
        <v>5260</v>
      </c>
      <c r="O8" s="31">
        <v>4912</v>
      </c>
      <c r="P8" s="32">
        <f t="shared" si="0"/>
        <v>0.6666666666666666</v>
      </c>
      <c r="Q8" s="33">
        <f t="shared" si="6"/>
        <v>1.6666666666666667</v>
      </c>
      <c r="R8" s="33">
        <f t="shared" si="1"/>
        <v>3.6</v>
      </c>
      <c r="S8" s="33">
        <f t="shared" si="2"/>
        <v>6.363636363636363</v>
      </c>
      <c r="T8" s="33">
        <f t="shared" si="3"/>
        <v>6.5</v>
      </c>
      <c r="U8" s="33">
        <f t="shared" si="7"/>
        <v>3.5</v>
      </c>
      <c r="V8" s="34">
        <f t="shared" si="4"/>
        <v>3</v>
      </c>
      <c r="W8" s="35">
        <f t="shared" si="8"/>
        <v>4.108108108108108</v>
      </c>
      <c r="X8" s="33">
        <v>1.7027027027027026</v>
      </c>
      <c r="Y8" s="282">
        <v>2.871794871794872</v>
      </c>
      <c r="Z8" s="290">
        <v>2.5082617316589557</v>
      </c>
      <c r="AA8" s="137">
        <v>1.726854891661195</v>
      </c>
      <c r="AB8" s="38">
        <v>1.6083824492468892</v>
      </c>
    </row>
    <row r="9" spans="1:28" s="119" customFormat="1" ht="13.5" customHeight="1">
      <c r="A9" s="368">
        <v>2</v>
      </c>
      <c r="B9" s="144" t="s">
        <v>4</v>
      </c>
      <c r="C9" s="218">
        <v>1</v>
      </c>
      <c r="D9" s="253">
        <v>12</v>
      </c>
      <c r="E9" s="253">
        <v>20</v>
      </c>
      <c r="F9" s="253">
        <v>69</v>
      </c>
      <c r="G9" s="253">
        <v>32</v>
      </c>
      <c r="H9" s="253">
        <v>12</v>
      </c>
      <c r="I9" s="254">
        <v>14</v>
      </c>
      <c r="J9" s="218">
        <f t="shared" si="5"/>
        <v>160</v>
      </c>
      <c r="K9" s="253">
        <v>54</v>
      </c>
      <c r="L9" s="255">
        <v>78</v>
      </c>
      <c r="M9" s="85">
        <v>7899</v>
      </c>
      <c r="N9" s="86">
        <v>6187</v>
      </c>
      <c r="O9" s="69">
        <v>4593</v>
      </c>
      <c r="P9" s="88">
        <f t="shared" si="0"/>
        <v>0.3333333333333333</v>
      </c>
      <c r="Q9" s="89">
        <f t="shared" si="6"/>
        <v>2</v>
      </c>
      <c r="R9" s="89">
        <f t="shared" si="1"/>
        <v>4</v>
      </c>
      <c r="S9" s="89">
        <f t="shared" si="2"/>
        <v>6.2727272727272725</v>
      </c>
      <c r="T9" s="89">
        <f t="shared" si="3"/>
        <v>8</v>
      </c>
      <c r="U9" s="89">
        <f t="shared" si="7"/>
        <v>3</v>
      </c>
      <c r="V9" s="90">
        <f t="shared" si="4"/>
        <v>3.5</v>
      </c>
      <c r="W9" s="91">
        <f t="shared" si="8"/>
        <v>4.324324324324325</v>
      </c>
      <c r="X9" s="89">
        <v>1.4594594594594594</v>
      </c>
      <c r="Y9" s="283">
        <v>2</v>
      </c>
      <c r="Z9" s="291">
        <v>2.6164292812189465</v>
      </c>
      <c r="AA9" s="148">
        <v>2.033190930003286</v>
      </c>
      <c r="AB9" s="59">
        <v>1.505408062930187</v>
      </c>
    </row>
    <row r="10" spans="1:28" s="145" customFormat="1" ht="13.5" customHeight="1">
      <c r="A10" s="369">
        <v>2</v>
      </c>
      <c r="B10" s="134" t="s">
        <v>5</v>
      </c>
      <c r="C10" s="29">
        <v>3</v>
      </c>
      <c r="D10" s="30">
        <v>14</v>
      </c>
      <c r="E10" s="30">
        <v>24</v>
      </c>
      <c r="F10" s="30">
        <v>75</v>
      </c>
      <c r="G10" s="30">
        <v>28</v>
      </c>
      <c r="H10" s="30">
        <v>12</v>
      </c>
      <c r="I10" s="54">
        <v>11</v>
      </c>
      <c r="J10" s="26">
        <f t="shared" si="5"/>
        <v>167</v>
      </c>
      <c r="K10" s="30">
        <v>41</v>
      </c>
      <c r="L10" s="54">
        <v>113</v>
      </c>
      <c r="M10" s="29">
        <v>7890</v>
      </c>
      <c r="N10" s="30">
        <v>5777</v>
      </c>
      <c r="O10" s="31">
        <v>4530</v>
      </c>
      <c r="P10" s="32">
        <f t="shared" si="0"/>
        <v>1</v>
      </c>
      <c r="Q10" s="33">
        <f t="shared" si="6"/>
        <v>2.3333333333333335</v>
      </c>
      <c r="R10" s="33">
        <f t="shared" si="1"/>
        <v>4.8</v>
      </c>
      <c r="S10" s="33">
        <f t="shared" si="2"/>
        <v>6.818181818181818</v>
      </c>
      <c r="T10" s="33">
        <f t="shared" si="3"/>
        <v>7</v>
      </c>
      <c r="U10" s="33">
        <f t="shared" si="7"/>
        <v>3</v>
      </c>
      <c r="V10" s="222">
        <f t="shared" si="4"/>
        <v>2.75</v>
      </c>
      <c r="W10" s="35">
        <f t="shared" si="8"/>
        <v>4.513513513513513</v>
      </c>
      <c r="X10" s="55">
        <v>1.1081081081081081</v>
      </c>
      <c r="Y10" s="282">
        <v>2.8974358974358974</v>
      </c>
      <c r="Z10" s="290">
        <v>2.624750499001996</v>
      </c>
      <c r="AA10" s="37">
        <v>1.900328947368421</v>
      </c>
      <c r="AB10" s="38">
        <v>1.4852459016393442</v>
      </c>
    </row>
    <row r="11" spans="1:28" s="145" customFormat="1" ht="13.5" customHeight="1">
      <c r="A11" s="369"/>
      <c r="B11" s="134" t="s">
        <v>6</v>
      </c>
      <c r="C11" s="29">
        <v>5</v>
      </c>
      <c r="D11" s="30">
        <v>8</v>
      </c>
      <c r="E11" s="30">
        <v>13</v>
      </c>
      <c r="F11" s="30">
        <v>66</v>
      </c>
      <c r="G11" s="30">
        <v>35</v>
      </c>
      <c r="H11" s="30">
        <v>10</v>
      </c>
      <c r="I11" s="54">
        <v>7</v>
      </c>
      <c r="J11" s="26">
        <f t="shared" si="5"/>
        <v>144</v>
      </c>
      <c r="K11" s="30">
        <v>53</v>
      </c>
      <c r="L11" s="54">
        <v>80</v>
      </c>
      <c r="M11" s="29">
        <v>6467</v>
      </c>
      <c r="N11" s="30">
        <v>7221</v>
      </c>
      <c r="O11" s="31">
        <v>4243</v>
      </c>
      <c r="P11" s="32">
        <f t="shared" si="0"/>
        <v>1.6666666666666667</v>
      </c>
      <c r="Q11" s="33">
        <f t="shared" si="6"/>
        <v>1.3333333333333333</v>
      </c>
      <c r="R11" s="33">
        <f t="shared" si="1"/>
        <v>2.6</v>
      </c>
      <c r="S11" s="33">
        <f t="shared" si="2"/>
        <v>6</v>
      </c>
      <c r="T11" s="33">
        <f t="shared" si="3"/>
        <v>8.75</v>
      </c>
      <c r="U11" s="33">
        <f t="shared" si="7"/>
        <v>2.5</v>
      </c>
      <c r="V11" s="222">
        <f t="shared" si="4"/>
        <v>1.75</v>
      </c>
      <c r="W11" s="35">
        <f t="shared" si="8"/>
        <v>3.891891891891892</v>
      </c>
      <c r="X11" s="55">
        <v>1.4324324324324325</v>
      </c>
      <c r="Y11" s="282">
        <v>2.051282051282051</v>
      </c>
      <c r="Z11" s="290">
        <v>2.141390728476821</v>
      </c>
      <c r="AA11" s="37">
        <v>2.375328947368421</v>
      </c>
      <c r="AB11" s="38">
        <v>1.3902359108781128</v>
      </c>
    </row>
    <row r="12" spans="1:28" s="145" customFormat="1" ht="13.5" customHeight="1">
      <c r="A12" s="370"/>
      <c r="B12" s="139" t="s">
        <v>7</v>
      </c>
      <c r="C12" s="43">
        <v>2</v>
      </c>
      <c r="D12" s="44">
        <v>13</v>
      </c>
      <c r="E12" s="44">
        <v>19</v>
      </c>
      <c r="F12" s="44">
        <v>87</v>
      </c>
      <c r="G12" s="44">
        <v>29</v>
      </c>
      <c r="H12" s="44">
        <v>6</v>
      </c>
      <c r="I12" s="62">
        <v>9</v>
      </c>
      <c r="J12" s="40">
        <f t="shared" si="5"/>
        <v>165</v>
      </c>
      <c r="K12" s="44">
        <v>41</v>
      </c>
      <c r="L12" s="62">
        <v>57</v>
      </c>
      <c r="M12" s="43">
        <v>7450</v>
      </c>
      <c r="N12" s="44">
        <v>7604</v>
      </c>
      <c r="O12" s="45">
        <v>4353</v>
      </c>
      <c r="P12" s="46">
        <f t="shared" si="0"/>
        <v>0.6666666666666666</v>
      </c>
      <c r="Q12" s="47">
        <f t="shared" si="6"/>
        <v>2.1666666666666665</v>
      </c>
      <c r="R12" s="47">
        <f t="shared" si="1"/>
        <v>3.8</v>
      </c>
      <c r="S12" s="47">
        <f t="shared" si="2"/>
        <v>7.909090909090909</v>
      </c>
      <c r="T12" s="47">
        <f t="shared" si="3"/>
        <v>7.25</v>
      </c>
      <c r="U12" s="47">
        <f t="shared" si="7"/>
        <v>1.5</v>
      </c>
      <c r="V12" s="223">
        <f t="shared" si="4"/>
        <v>2.25</v>
      </c>
      <c r="W12" s="49">
        <f t="shared" si="8"/>
        <v>4.45945945945946</v>
      </c>
      <c r="X12" s="63">
        <v>1.1081081081081081</v>
      </c>
      <c r="Y12" s="284">
        <v>1.4615384615384615</v>
      </c>
      <c r="Z12" s="292">
        <v>2.4628099173553717</v>
      </c>
      <c r="AA12" s="51">
        <v>2.501315789473684</v>
      </c>
      <c r="AB12" s="52">
        <v>1.4267453294001966</v>
      </c>
    </row>
    <row r="13" spans="1:28" s="145" customFormat="1" ht="13.5" customHeight="1">
      <c r="A13" s="368">
        <v>3</v>
      </c>
      <c r="B13" s="134" t="s">
        <v>8</v>
      </c>
      <c r="C13" s="29">
        <v>1</v>
      </c>
      <c r="D13" s="30">
        <v>12</v>
      </c>
      <c r="E13" s="30">
        <v>20</v>
      </c>
      <c r="F13" s="30">
        <v>85</v>
      </c>
      <c r="G13" s="30">
        <v>22</v>
      </c>
      <c r="H13" s="30">
        <v>13</v>
      </c>
      <c r="I13" s="54">
        <v>14</v>
      </c>
      <c r="J13" s="26">
        <f t="shared" si="5"/>
        <v>167</v>
      </c>
      <c r="K13" s="30">
        <v>49</v>
      </c>
      <c r="L13" s="54">
        <v>58</v>
      </c>
      <c r="M13" s="29">
        <v>7590</v>
      </c>
      <c r="N13" s="30">
        <v>7659</v>
      </c>
      <c r="O13" s="31">
        <v>4207</v>
      </c>
      <c r="P13" s="32">
        <f t="shared" si="0"/>
        <v>0.3333333333333333</v>
      </c>
      <c r="Q13" s="33">
        <f t="shared" si="6"/>
        <v>2</v>
      </c>
      <c r="R13" s="33">
        <f t="shared" si="1"/>
        <v>4</v>
      </c>
      <c r="S13" s="33">
        <f t="shared" si="2"/>
        <v>7.7272727272727275</v>
      </c>
      <c r="T13" s="33">
        <f t="shared" si="3"/>
        <v>5.5</v>
      </c>
      <c r="U13" s="33">
        <f t="shared" si="7"/>
        <v>3.25</v>
      </c>
      <c r="V13" s="222">
        <f t="shared" si="4"/>
        <v>3.5</v>
      </c>
      <c r="W13" s="35">
        <f t="shared" si="8"/>
        <v>4.513513513513513</v>
      </c>
      <c r="X13" s="55">
        <v>1.3243243243243243</v>
      </c>
      <c r="Y13" s="282">
        <v>1.4871794871794872</v>
      </c>
      <c r="Z13" s="290">
        <v>2.509920634920635</v>
      </c>
      <c r="AA13" s="37">
        <v>2.5177514792899407</v>
      </c>
      <c r="AB13" s="38">
        <v>1.378440366972477</v>
      </c>
    </row>
    <row r="14" spans="1:28" s="145" customFormat="1" ht="13.5" customHeight="1">
      <c r="A14" s="369">
        <v>3</v>
      </c>
      <c r="B14" s="134" t="s">
        <v>9</v>
      </c>
      <c r="C14" s="29">
        <v>3</v>
      </c>
      <c r="D14" s="30">
        <v>10</v>
      </c>
      <c r="E14" s="30">
        <v>22</v>
      </c>
      <c r="F14" s="30">
        <v>72</v>
      </c>
      <c r="G14" s="30">
        <v>18</v>
      </c>
      <c r="H14" s="30">
        <v>9</v>
      </c>
      <c r="I14" s="54">
        <v>6</v>
      </c>
      <c r="J14" s="26">
        <f t="shared" si="5"/>
        <v>140</v>
      </c>
      <c r="K14" s="30">
        <v>29</v>
      </c>
      <c r="L14" s="54">
        <v>92</v>
      </c>
      <c r="M14" s="29">
        <v>7623</v>
      </c>
      <c r="N14" s="30">
        <v>8542</v>
      </c>
      <c r="O14" s="31">
        <v>4233</v>
      </c>
      <c r="P14" s="32">
        <f t="shared" si="0"/>
        <v>1</v>
      </c>
      <c r="Q14" s="33">
        <f t="shared" si="6"/>
        <v>1.6666666666666667</v>
      </c>
      <c r="R14" s="33">
        <f t="shared" si="1"/>
        <v>4.4</v>
      </c>
      <c r="S14" s="33">
        <f t="shared" si="2"/>
        <v>6.545454545454546</v>
      </c>
      <c r="T14" s="33">
        <f t="shared" si="3"/>
        <v>4.5</v>
      </c>
      <c r="U14" s="33">
        <f t="shared" si="7"/>
        <v>2.25</v>
      </c>
      <c r="V14" s="34">
        <f t="shared" si="4"/>
        <v>1.5</v>
      </c>
      <c r="W14" s="35">
        <f t="shared" si="8"/>
        <v>3.7837837837837838</v>
      </c>
      <c r="X14" s="55">
        <v>0.7837837837837838</v>
      </c>
      <c r="Y14" s="282">
        <v>2.358974358974359</v>
      </c>
      <c r="Z14" s="290">
        <v>2.5183349851337957</v>
      </c>
      <c r="AA14" s="37">
        <v>2.8107930240210597</v>
      </c>
      <c r="AB14" s="38">
        <v>1.386959370904325</v>
      </c>
    </row>
    <row r="15" spans="1:28" s="145" customFormat="1" ht="13.5" customHeight="1">
      <c r="A15" s="369"/>
      <c r="B15" s="134" t="s">
        <v>10</v>
      </c>
      <c r="C15" s="29">
        <v>3</v>
      </c>
      <c r="D15" s="30">
        <v>14</v>
      </c>
      <c r="E15" s="30">
        <v>15</v>
      </c>
      <c r="F15" s="30">
        <v>72</v>
      </c>
      <c r="G15" s="30">
        <v>31</v>
      </c>
      <c r="H15" s="30">
        <v>16</v>
      </c>
      <c r="I15" s="54">
        <v>20</v>
      </c>
      <c r="J15" s="26">
        <f t="shared" si="5"/>
        <v>171</v>
      </c>
      <c r="K15" s="30">
        <v>53</v>
      </c>
      <c r="L15" s="54">
        <v>74</v>
      </c>
      <c r="M15" s="29">
        <v>7558</v>
      </c>
      <c r="N15" s="30">
        <v>8238</v>
      </c>
      <c r="O15" s="31">
        <v>4067</v>
      </c>
      <c r="P15" s="32">
        <f t="shared" si="0"/>
        <v>1</v>
      </c>
      <c r="Q15" s="33">
        <f t="shared" si="6"/>
        <v>2.3333333333333335</v>
      </c>
      <c r="R15" s="33">
        <f t="shared" si="1"/>
        <v>3</v>
      </c>
      <c r="S15" s="33">
        <f t="shared" si="2"/>
        <v>6.545454545454546</v>
      </c>
      <c r="T15" s="33">
        <f t="shared" si="3"/>
        <v>7.75</v>
      </c>
      <c r="U15" s="33">
        <f t="shared" si="7"/>
        <v>4</v>
      </c>
      <c r="V15" s="34">
        <f t="shared" si="4"/>
        <v>5</v>
      </c>
      <c r="W15" s="35">
        <f t="shared" si="8"/>
        <v>4.621621621621622</v>
      </c>
      <c r="X15" s="55">
        <v>1.4324324324324325</v>
      </c>
      <c r="Y15" s="282">
        <v>1.8974358974358974</v>
      </c>
      <c r="Z15" s="290">
        <v>2.500992720052945</v>
      </c>
      <c r="AA15" s="37">
        <v>2.7098684210526316</v>
      </c>
      <c r="AB15" s="38">
        <v>1.3347554972103708</v>
      </c>
    </row>
    <row r="16" spans="1:28" s="145" customFormat="1" ht="13.5" customHeight="1">
      <c r="A16" s="369"/>
      <c r="B16" s="134" t="s">
        <v>11</v>
      </c>
      <c r="C16" s="29">
        <v>3</v>
      </c>
      <c r="D16" s="30">
        <v>9</v>
      </c>
      <c r="E16" s="30">
        <v>16</v>
      </c>
      <c r="F16" s="30">
        <v>45</v>
      </c>
      <c r="G16" s="30">
        <v>23</v>
      </c>
      <c r="H16" s="30">
        <v>10</v>
      </c>
      <c r="I16" s="54">
        <v>15</v>
      </c>
      <c r="J16" s="26">
        <f t="shared" si="5"/>
        <v>121</v>
      </c>
      <c r="K16" s="30">
        <v>50</v>
      </c>
      <c r="L16" s="54">
        <v>45</v>
      </c>
      <c r="M16" s="29">
        <v>6311</v>
      </c>
      <c r="N16" s="30">
        <v>6651</v>
      </c>
      <c r="O16" s="31">
        <v>3271</v>
      </c>
      <c r="P16" s="32">
        <f t="shared" si="0"/>
        <v>1</v>
      </c>
      <c r="Q16" s="33">
        <f t="shared" si="6"/>
        <v>1.5</v>
      </c>
      <c r="R16" s="33">
        <f t="shared" si="1"/>
        <v>3.2</v>
      </c>
      <c r="S16" s="33">
        <f t="shared" si="2"/>
        <v>4.090909090909091</v>
      </c>
      <c r="T16" s="33">
        <f t="shared" si="3"/>
        <v>5.75</v>
      </c>
      <c r="U16" s="33">
        <f t="shared" si="7"/>
        <v>2.5</v>
      </c>
      <c r="V16" s="34">
        <f t="shared" si="4"/>
        <v>3.75</v>
      </c>
      <c r="W16" s="35">
        <f t="shared" si="8"/>
        <v>3.27027027027027</v>
      </c>
      <c r="X16" s="55">
        <v>1.3513513513513513</v>
      </c>
      <c r="Y16" s="282">
        <v>1.1538461538461537</v>
      </c>
      <c r="Z16" s="290">
        <v>2.091119946984758</v>
      </c>
      <c r="AA16" s="37">
        <v>2.1863905325443787</v>
      </c>
      <c r="AB16" s="38">
        <v>1.0724590163934427</v>
      </c>
    </row>
    <row r="17" spans="1:28" s="145" customFormat="1" ht="13.5" customHeight="1">
      <c r="A17" s="370"/>
      <c r="B17" s="139" t="s">
        <v>12</v>
      </c>
      <c r="C17" s="29">
        <v>1</v>
      </c>
      <c r="D17" s="30">
        <v>7</v>
      </c>
      <c r="E17" s="30">
        <v>11</v>
      </c>
      <c r="F17" s="30">
        <v>30</v>
      </c>
      <c r="G17" s="30">
        <v>14</v>
      </c>
      <c r="H17" s="30">
        <v>18</v>
      </c>
      <c r="I17" s="54">
        <v>12</v>
      </c>
      <c r="J17" s="26">
        <f t="shared" si="5"/>
        <v>93</v>
      </c>
      <c r="K17" s="30">
        <v>33</v>
      </c>
      <c r="L17" s="54">
        <v>50</v>
      </c>
      <c r="M17" s="29">
        <v>5242</v>
      </c>
      <c r="N17" s="30">
        <v>5349</v>
      </c>
      <c r="O17" s="31">
        <v>3143</v>
      </c>
      <c r="P17" s="32">
        <f t="shared" si="0"/>
        <v>0.3333333333333333</v>
      </c>
      <c r="Q17" s="33">
        <f t="shared" si="6"/>
        <v>1.1666666666666667</v>
      </c>
      <c r="R17" s="33">
        <f t="shared" si="1"/>
        <v>2.2</v>
      </c>
      <c r="S17" s="33">
        <f t="shared" si="2"/>
        <v>2.727272727272727</v>
      </c>
      <c r="T17" s="33">
        <f t="shared" si="3"/>
        <v>3.5</v>
      </c>
      <c r="U17" s="33">
        <f t="shared" si="7"/>
        <v>4.5</v>
      </c>
      <c r="V17" s="34">
        <f t="shared" si="4"/>
        <v>3</v>
      </c>
      <c r="W17" s="35">
        <f t="shared" si="8"/>
        <v>2.5135135135135136</v>
      </c>
      <c r="X17" s="55">
        <v>0.8918918918918919</v>
      </c>
      <c r="Y17" s="282">
        <v>1.2820512820512822</v>
      </c>
      <c r="Z17" s="290">
        <v>1.7357615894039735</v>
      </c>
      <c r="AA17" s="37">
        <v>1.7794411177644711</v>
      </c>
      <c r="AB17" s="38">
        <v>1.0247799152266057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11</v>
      </c>
      <c r="E18" s="86">
        <v>12</v>
      </c>
      <c r="F18" s="86">
        <v>19</v>
      </c>
      <c r="G18" s="86">
        <v>9</v>
      </c>
      <c r="H18" s="86">
        <v>9</v>
      </c>
      <c r="I18" s="87">
        <v>3</v>
      </c>
      <c r="J18" s="218">
        <f t="shared" si="5"/>
        <v>63</v>
      </c>
      <c r="K18" s="86">
        <v>29</v>
      </c>
      <c r="L18" s="68">
        <v>53</v>
      </c>
      <c r="M18" s="85">
        <v>4023</v>
      </c>
      <c r="N18" s="86">
        <v>4633</v>
      </c>
      <c r="O18" s="69">
        <v>2908</v>
      </c>
      <c r="P18" s="88">
        <f t="shared" si="0"/>
        <v>0</v>
      </c>
      <c r="Q18" s="89">
        <f t="shared" si="6"/>
        <v>1.8333333333333333</v>
      </c>
      <c r="R18" s="89">
        <f t="shared" si="1"/>
        <v>2.4</v>
      </c>
      <c r="S18" s="89">
        <f t="shared" si="2"/>
        <v>1.7272727272727273</v>
      </c>
      <c r="T18" s="89">
        <f t="shared" si="3"/>
        <v>2.25</v>
      </c>
      <c r="U18" s="89">
        <f t="shared" si="7"/>
        <v>2.25</v>
      </c>
      <c r="V18" s="221">
        <f t="shared" si="4"/>
        <v>0.75</v>
      </c>
      <c r="W18" s="91">
        <f t="shared" si="8"/>
        <v>1.7027027027027026</v>
      </c>
      <c r="X18" s="89">
        <v>0.7837837837837838</v>
      </c>
      <c r="Y18" s="283">
        <v>1.4324324324324325</v>
      </c>
      <c r="Z18" s="291">
        <v>1.3334438183626118</v>
      </c>
      <c r="AA18" s="148">
        <v>1.5346141106326598</v>
      </c>
      <c r="AB18" s="59">
        <v>0.9481578089338115</v>
      </c>
    </row>
    <row r="19" spans="1:28" s="150" customFormat="1" ht="13.5" customHeight="1">
      <c r="A19" s="369"/>
      <c r="B19" s="134" t="s">
        <v>14</v>
      </c>
      <c r="C19" s="78">
        <v>2</v>
      </c>
      <c r="D19" s="79">
        <v>15</v>
      </c>
      <c r="E19" s="79">
        <v>7</v>
      </c>
      <c r="F19" s="79">
        <v>25</v>
      </c>
      <c r="G19" s="79">
        <v>5</v>
      </c>
      <c r="H19" s="79">
        <v>3</v>
      </c>
      <c r="I19" s="80">
        <v>5</v>
      </c>
      <c r="J19" s="26">
        <f t="shared" si="5"/>
        <v>62</v>
      </c>
      <c r="K19" s="79">
        <v>49</v>
      </c>
      <c r="L19" s="54">
        <v>48</v>
      </c>
      <c r="M19" s="78">
        <v>4832</v>
      </c>
      <c r="N19" s="79">
        <v>5636</v>
      </c>
      <c r="O19" s="31">
        <v>3788</v>
      </c>
      <c r="P19" s="32">
        <f t="shared" si="0"/>
        <v>0.6666666666666666</v>
      </c>
      <c r="Q19" s="33">
        <f t="shared" si="6"/>
        <v>2.5</v>
      </c>
      <c r="R19" s="33">
        <f t="shared" si="1"/>
        <v>1.4</v>
      </c>
      <c r="S19" s="33">
        <f t="shared" si="2"/>
        <v>2.272727272727273</v>
      </c>
      <c r="T19" s="33">
        <f t="shared" si="3"/>
        <v>1.25</v>
      </c>
      <c r="U19" s="33">
        <f t="shared" si="7"/>
        <v>0.75</v>
      </c>
      <c r="V19" s="222">
        <f t="shared" si="4"/>
        <v>1.25</v>
      </c>
      <c r="W19" s="35">
        <f t="shared" si="8"/>
        <v>1.6756756756756757</v>
      </c>
      <c r="X19" s="33">
        <v>1.3243243243243243</v>
      </c>
      <c r="Y19" s="282">
        <v>1.2972972972972974</v>
      </c>
      <c r="Z19" s="290">
        <v>1.602653399668325</v>
      </c>
      <c r="AA19" s="137">
        <v>1.8693200663349918</v>
      </c>
      <c r="AB19" s="38">
        <v>1.2338762214983714</v>
      </c>
    </row>
    <row r="20" spans="1:28" s="150" customFormat="1" ht="13.5" customHeight="1">
      <c r="A20" s="369"/>
      <c r="B20" s="134" t="s">
        <v>15</v>
      </c>
      <c r="C20" s="78">
        <v>3</v>
      </c>
      <c r="D20" s="79">
        <v>10</v>
      </c>
      <c r="E20" s="79">
        <v>22</v>
      </c>
      <c r="F20" s="79">
        <v>16</v>
      </c>
      <c r="G20" s="79">
        <v>11</v>
      </c>
      <c r="H20" s="79">
        <v>12</v>
      </c>
      <c r="I20" s="80">
        <v>4</v>
      </c>
      <c r="J20" s="26">
        <f t="shared" si="5"/>
        <v>78</v>
      </c>
      <c r="K20" s="79">
        <v>47</v>
      </c>
      <c r="L20" s="54">
        <v>74</v>
      </c>
      <c r="M20" s="78">
        <v>6309</v>
      </c>
      <c r="N20" s="79">
        <v>6522</v>
      </c>
      <c r="O20" s="31">
        <v>4367</v>
      </c>
      <c r="P20" s="32">
        <f t="shared" si="0"/>
        <v>1</v>
      </c>
      <c r="Q20" s="33">
        <f t="shared" si="6"/>
        <v>1.6666666666666667</v>
      </c>
      <c r="R20" s="33">
        <f t="shared" si="1"/>
        <v>4.4</v>
      </c>
      <c r="S20" s="33">
        <f t="shared" si="2"/>
        <v>1.4545454545454546</v>
      </c>
      <c r="T20" s="33">
        <f t="shared" si="3"/>
        <v>2.75</v>
      </c>
      <c r="U20" s="33">
        <f t="shared" si="7"/>
        <v>3</v>
      </c>
      <c r="V20" s="222">
        <f t="shared" si="4"/>
        <v>1</v>
      </c>
      <c r="W20" s="35">
        <f t="shared" si="8"/>
        <v>2.108108108108108</v>
      </c>
      <c r="X20" s="33">
        <v>1.2702702702702702</v>
      </c>
      <c r="Y20" s="282">
        <v>2</v>
      </c>
      <c r="Z20" s="290">
        <v>2.0953171703752904</v>
      </c>
      <c r="AA20" s="137">
        <v>2.1603179860881085</v>
      </c>
      <c r="AB20" s="38">
        <v>1.4234028683181226</v>
      </c>
    </row>
    <row r="21" spans="1:28" s="150" customFormat="1" ht="13.5" customHeight="1">
      <c r="A21" s="370"/>
      <c r="B21" s="134" t="s">
        <v>16</v>
      </c>
      <c r="C21" s="78">
        <v>1</v>
      </c>
      <c r="D21" s="79">
        <v>16</v>
      </c>
      <c r="E21" s="79">
        <v>29</v>
      </c>
      <c r="F21" s="79">
        <v>31</v>
      </c>
      <c r="G21" s="79">
        <v>5</v>
      </c>
      <c r="H21" s="79">
        <v>18</v>
      </c>
      <c r="I21" s="80">
        <v>3</v>
      </c>
      <c r="J21" s="26">
        <f t="shared" si="5"/>
        <v>103</v>
      </c>
      <c r="K21" s="79">
        <v>59</v>
      </c>
      <c r="L21" s="54">
        <v>36</v>
      </c>
      <c r="M21" s="78">
        <v>7009</v>
      </c>
      <c r="N21" s="79">
        <v>6966</v>
      </c>
      <c r="O21" s="31">
        <v>4295</v>
      </c>
      <c r="P21" s="32">
        <f t="shared" si="0"/>
        <v>0.3333333333333333</v>
      </c>
      <c r="Q21" s="33">
        <f t="shared" si="6"/>
        <v>2.6666666666666665</v>
      </c>
      <c r="R21" s="33">
        <f t="shared" si="1"/>
        <v>5.8</v>
      </c>
      <c r="S21" s="33">
        <f t="shared" si="2"/>
        <v>2.8181818181818183</v>
      </c>
      <c r="T21" s="33">
        <f t="shared" si="3"/>
        <v>1.25</v>
      </c>
      <c r="U21" s="33">
        <f t="shared" si="7"/>
        <v>4.5</v>
      </c>
      <c r="V21" s="222">
        <f t="shared" si="4"/>
        <v>0.75</v>
      </c>
      <c r="W21" s="35">
        <f t="shared" si="8"/>
        <v>2.7837837837837838</v>
      </c>
      <c r="X21" s="33">
        <v>1.5945945945945945</v>
      </c>
      <c r="Y21" s="282">
        <v>0.972972972972973</v>
      </c>
      <c r="Z21" s="292">
        <v>2.364709851551957</v>
      </c>
      <c r="AA21" s="137">
        <v>2.3251001335113486</v>
      </c>
      <c r="AB21" s="38">
        <v>1.401762402088773</v>
      </c>
    </row>
    <row r="22" spans="1:28" s="150" customFormat="1" ht="13.5" customHeight="1">
      <c r="A22" s="368">
        <v>5</v>
      </c>
      <c r="B22" s="144" t="s">
        <v>17</v>
      </c>
      <c r="C22" s="85">
        <v>2</v>
      </c>
      <c r="D22" s="86">
        <v>2</v>
      </c>
      <c r="E22" s="86">
        <v>8</v>
      </c>
      <c r="F22" s="86">
        <v>12</v>
      </c>
      <c r="G22" s="86">
        <v>1</v>
      </c>
      <c r="H22" s="86">
        <v>11</v>
      </c>
      <c r="I22" s="87">
        <v>7</v>
      </c>
      <c r="J22" s="218">
        <f t="shared" si="5"/>
        <v>43</v>
      </c>
      <c r="K22" s="86">
        <v>37</v>
      </c>
      <c r="L22" s="68">
        <v>21</v>
      </c>
      <c r="M22" s="85">
        <v>3648</v>
      </c>
      <c r="N22" s="86">
        <v>5238</v>
      </c>
      <c r="O22" s="69">
        <v>2924</v>
      </c>
      <c r="P22" s="88">
        <f t="shared" si="0"/>
        <v>0.6666666666666666</v>
      </c>
      <c r="Q22" s="89">
        <f t="shared" si="6"/>
        <v>0.3333333333333333</v>
      </c>
      <c r="R22" s="89">
        <f t="shared" si="1"/>
        <v>1.6</v>
      </c>
      <c r="S22" s="89">
        <f t="shared" si="2"/>
        <v>1.0909090909090908</v>
      </c>
      <c r="T22" s="89">
        <f t="shared" si="3"/>
        <v>0.25</v>
      </c>
      <c r="U22" s="89">
        <f t="shared" si="7"/>
        <v>2.75</v>
      </c>
      <c r="V22" s="221">
        <f t="shared" si="4"/>
        <v>1.75</v>
      </c>
      <c r="W22" s="91">
        <f t="shared" si="8"/>
        <v>1.162162162162162</v>
      </c>
      <c r="X22" s="89">
        <v>1</v>
      </c>
      <c r="Y22" s="283">
        <v>0.5675675675675675</v>
      </c>
      <c r="Z22" s="290">
        <v>1.2282828282828282</v>
      </c>
      <c r="AA22" s="148">
        <v>1.754186202277294</v>
      </c>
      <c r="AB22" s="59">
        <v>0.9530638852672751</v>
      </c>
    </row>
    <row r="23" spans="1:28" s="150" customFormat="1" ht="13.5" customHeight="1">
      <c r="A23" s="369"/>
      <c r="B23" s="134" t="s">
        <v>18</v>
      </c>
      <c r="C23" s="78">
        <v>2</v>
      </c>
      <c r="D23" s="79">
        <v>6</v>
      </c>
      <c r="E23" s="79">
        <v>14</v>
      </c>
      <c r="F23" s="79">
        <v>22</v>
      </c>
      <c r="G23" s="79">
        <v>11</v>
      </c>
      <c r="H23" s="79">
        <v>10</v>
      </c>
      <c r="I23" s="80">
        <v>3</v>
      </c>
      <c r="J23" s="26">
        <f t="shared" si="5"/>
        <v>68</v>
      </c>
      <c r="K23" s="79">
        <v>57</v>
      </c>
      <c r="L23" s="54">
        <v>32</v>
      </c>
      <c r="M23" s="78">
        <v>6609</v>
      </c>
      <c r="N23" s="79">
        <v>6133</v>
      </c>
      <c r="O23" s="31">
        <v>4614</v>
      </c>
      <c r="P23" s="32">
        <f t="shared" si="0"/>
        <v>0.6666666666666666</v>
      </c>
      <c r="Q23" s="33">
        <f t="shared" si="6"/>
        <v>1</v>
      </c>
      <c r="R23" s="33">
        <f t="shared" si="1"/>
        <v>2.8</v>
      </c>
      <c r="S23" s="33">
        <f t="shared" si="2"/>
        <v>2</v>
      </c>
      <c r="T23" s="33">
        <f t="shared" si="3"/>
        <v>2.75</v>
      </c>
      <c r="U23" s="33">
        <f t="shared" si="7"/>
        <v>2.5</v>
      </c>
      <c r="V23" s="34">
        <f t="shared" si="4"/>
        <v>0.75</v>
      </c>
      <c r="W23" s="35">
        <f t="shared" si="8"/>
        <v>1.837837837837838</v>
      </c>
      <c r="X23" s="33">
        <v>1.5405405405405406</v>
      </c>
      <c r="Y23" s="282">
        <v>0.8648648648648649</v>
      </c>
      <c r="Z23" s="290">
        <v>2.1898608349900597</v>
      </c>
      <c r="AA23" s="137">
        <v>2.034162520729685</v>
      </c>
      <c r="AB23" s="38">
        <v>1.502442201237382</v>
      </c>
    </row>
    <row r="24" spans="1:28" s="150" customFormat="1" ht="13.5" customHeight="1">
      <c r="A24" s="369"/>
      <c r="B24" s="134" t="s">
        <v>19</v>
      </c>
      <c r="C24" s="78">
        <v>6</v>
      </c>
      <c r="D24" s="79">
        <v>14</v>
      </c>
      <c r="E24" s="79">
        <v>27</v>
      </c>
      <c r="F24" s="79">
        <v>29</v>
      </c>
      <c r="G24" s="79">
        <v>12</v>
      </c>
      <c r="H24" s="79">
        <v>11</v>
      </c>
      <c r="I24" s="80">
        <v>5</v>
      </c>
      <c r="J24" s="26">
        <f t="shared" si="5"/>
        <v>104</v>
      </c>
      <c r="K24" s="79">
        <v>89</v>
      </c>
      <c r="L24" s="54">
        <v>57</v>
      </c>
      <c r="M24" s="78">
        <v>7699</v>
      </c>
      <c r="N24" s="79">
        <v>7606</v>
      </c>
      <c r="O24" s="31">
        <v>5848</v>
      </c>
      <c r="P24" s="32">
        <f t="shared" si="0"/>
        <v>2</v>
      </c>
      <c r="Q24" s="33">
        <f t="shared" si="6"/>
        <v>2.3333333333333335</v>
      </c>
      <c r="R24" s="33">
        <f t="shared" si="1"/>
        <v>5.4</v>
      </c>
      <c r="S24" s="33">
        <f t="shared" si="2"/>
        <v>2.6363636363636362</v>
      </c>
      <c r="T24" s="33">
        <f t="shared" si="3"/>
        <v>3</v>
      </c>
      <c r="U24" s="33">
        <f t="shared" si="7"/>
        <v>2.75</v>
      </c>
      <c r="V24" s="34">
        <f t="shared" si="4"/>
        <v>1.25</v>
      </c>
      <c r="W24" s="35">
        <f t="shared" si="8"/>
        <v>2.810810810810811</v>
      </c>
      <c r="X24" s="33">
        <v>2.4054054054054053</v>
      </c>
      <c r="Y24" s="282">
        <v>1.5405405405405406</v>
      </c>
      <c r="Z24" s="290">
        <v>2.5527188328912467</v>
      </c>
      <c r="AA24" s="137">
        <v>2.5218832891246685</v>
      </c>
      <c r="AB24" s="38">
        <v>1.904265711494627</v>
      </c>
    </row>
    <row r="25" spans="1:28" s="150" customFormat="1" ht="13.5" customHeight="1">
      <c r="A25" s="369"/>
      <c r="B25" s="134" t="s">
        <v>20</v>
      </c>
      <c r="C25" s="78">
        <v>2</v>
      </c>
      <c r="D25" s="79">
        <v>9</v>
      </c>
      <c r="E25" s="79">
        <v>40</v>
      </c>
      <c r="F25" s="79">
        <v>21</v>
      </c>
      <c r="G25" s="79">
        <v>19</v>
      </c>
      <c r="H25" s="79">
        <v>2</v>
      </c>
      <c r="I25" s="80">
        <v>0</v>
      </c>
      <c r="J25" s="26">
        <f t="shared" si="5"/>
        <v>93</v>
      </c>
      <c r="K25" s="79">
        <v>72</v>
      </c>
      <c r="L25" s="54">
        <v>41</v>
      </c>
      <c r="M25" s="78">
        <v>7529</v>
      </c>
      <c r="N25" s="79">
        <v>7873</v>
      </c>
      <c r="O25" s="31">
        <v>5676</v>
      </c>
      <c r="P25" s="32">
        <f t="shared" si="0"/>
        <v>0.6666666666666666</v>
      </c>
      <c r="Q25" s="33">
        <f t="shared" si="6"/>
        <v>1.5</v>
      </c>
      <c r="R25" s="33">
        <f t="shared" si="1"/>
        <v>8</v>
      </c>
      <c r="S25" s="33">
        <f t="shared" si="2"/>
        <v>1.9090909090909092</v>
      </c>
      <c r="T25" s="33">
        <f t="shared" si="3"/>
        <v>4.75</v>
      </c>
      <c r="U25" s="33">
        <f t="shared" si="7"/>
        <v>0.5</v>
      </c>
      <c r="V25" s="34">
        <f t="shared" si="4"/>
        <v>0</v>
      </c>
      <c r="W25" s="35">
        <f t="shared" si="8"/>
        <v>2.5135135135135136</v>
      </c>
      <c r="X25" s="33">
        <v>1.945945945945946</v>
      </c>
      <c r="Y25" s="282">
        <v>1.1081081081081081</v>
      </c>
      <c r="Z25" s="290">
        <v>2.498838367076004</v>
      </c>
      <c r="AA25" s="137">
        <v>2.6052283256121775</v>
      </c>
      <c r="AB25" s="38">
        <v>1.84765625</v>
      </c>
    </row>
    <row r="26" spans="1:28" s="150" customFormat="1" ht="13.5" customHeight="1">
      <c r="A26" s="369"/>
      <c r="B26" s="139" t="s">
        <v>21</v>
      </c>
      <c r="C26" s="81">
        <v>5</v>
      </c>
      <c r="D26" s="82">
        <v>15</v>
      </c>
      <c r="E26" s="82">
        <v>19</v>
      </c>
      <c r="F26" s="82">
        <v>27</v>
      </c>
      <c r="G26" s="82">
        <v>5</v>
      </c>
      <c r="H26" s="82">
        <v>10</v>
      </c>
      <c r="I26" s="83">
        <v>3</v>
      </c>
      <c r="J26" s="40">
        <f t="shared" si="5"/>
        <v>84</v>
      </c>
      <c r="K26" s="82">
        <v>76</v>
      </c>
      <c r="L26" s="62">
        <v>65</v>
      </c>
      <c r="M26" s="81">
        <v>7841</v>
      </c>
      <c r="N26" s="82">
        <v>7961</v>
      </c>
      <c r="O26" s="45">
        <v>5955</v>
      </c>
      <c r="P26" s="46">
        <f t="shared" si="0"/>
        <v>1.6666666666666667</v>
      </c>
      <c r="Q26" s="47">
        <f t="shared" si="6"/>
        <v>2.5</v>
      </c>
      <c r="R26" s="47">
        <f t="shared" si="1"/>
        <v>3.8</v>
      </c>
      <c r="S26" s="47">
        <f t="shared" si="2"/>
        <v>2.4545454545454546</v>
      </c>
      <c r="T26" s="47">
        <f t="shared" si="3"/>
        <v>1.25</v>
      </c>
      <c r="U26" s="47">
        <f t="shared" si="7"/>
        <v>2.5</v>
      </c>
      <c r="V26" s="48">
        <f t="shared" si="4"/>
        <v>0.75</v>
      </c>
      <c r="W26" s="49">
        <f t="shared" si="8"/>
        <v>2.27027027027027</v>
      </c>
      <c r="X26" s="47">
        <v>2.054054054054054</v>
      </c>
      <c r="Y26" s="284">
        <v>1.7567567567567568</v>
      </c>
      <c r="Z26" s="292">
        <v>2.5998010610079576</v>
      </c>
      <c r="AA26" s="142">
        <v>2.629996696399075</v>
      </c>
      <c r="AB26" s="52">
        <v>1.9378457533355027</v>
      </c>
    </row>
    <row r="27" spans="1:28" s="150" customFormat="1" ht="13.5" customHeight="1">
      <c r="A27" s="368">
        <v>6</v>
      </c>
      <c r="B27" s="134" t="s">
        <v>22</v>
      </c>
      <c r="C27" s="78">
        <v>2</v>
      </c>
      <c r="D27" s="79">
        <v>6</v>
      </c>
      <c r="E27" s="79">
        <v>22</v>
      </c>
      <c r="F27" s="79">
        <v>29</v>
      </c>
      <c r="G27" s="79">
        <v>15</v>
      </c>
      <c r="H27" s="79">
        <v>5</v>
      </c>
      <c r="I27" s="80">
        <v>2</v>
      </c>
      <c r="J27" s="26">
        <f t="shared" si="5"/>
        <v>81</v>
      </c>
      <c r="K27" s="79">
        <v>98</v>
      </c>
      <c r="L27" s="54">
        <v>61</v>
      </c>
      <c r="M27" s="78">
        <v>7726</v>
      </c>
      <c r="N27" s="79">
        <v>7612</v>
      </c>
      <c r="O27" s="31">
        <v>5651</v>
      </c>
      <c r="P27" s="32">
        <f t="shared" si="0"/>
        <v>0.6666666666666666</v>
      </c>
      <c r="Q27" s="33">
        <f t="shared" si="6"/>
        <v>1</v>
      </c>
      <c r="R27" s="33">
        <f t="shared" si="1"/>
        <v>4.4</v>
      </c>
      <c r="S27" s="33">
        <f t="shared" si="2"/>
        <v>2.6363636363636362</v>
      </c>
      <c r="T27" s="33">
        <f t="shared" si="3"/>
        <v>3.75</v>
      </c>
      <c r="U27" s="33">
        <f t="shared" si="7"/>
        <v>1.25</v>
      </c>
      <c r="V27" s="222">
        <f t="shared" si="4"/>
        <v>0.5</v>
      </c>
      <c r="W27" s="35">
        <f t="shared" si="8"/>
        <v>2.189189189189189</v>
      </c>
      <c r="X27" s="33">
        <v>2.6486486486486487</v>
      </c>
      <c r="Y27" s="282">
        <v>1.6486486486486487</v>
      </c>
      <c r="Z27" s="290">
        <v>2.559973492379059</v>
      </c>
      <c r="AA27" s="137">
        <v>2.515532055518837</v>
      </c>
      <c r="AB27" s="38">
        <v>1.8395182291666667</v>
      </c>
    </row>
    <row r="28" spans="1:28" s="150" customFormat="1" ht="13.5" customHeight="1">
      <c r="A28" s="369"/>
      <c r="B28" s="134" t="s">
        <v>23</v>
      </c>
      <c r="C28" s="78">
        <v>2</v>
      </c>
      <c r="D28" s="79">
        <v>7</v>
      </c>
      <c r="E28" s="79">
        <v>25</v>
      </c>
      <c r="F28" s="79">
        <v>25</v>
      </c>
      <c r="G28" s="79">
        <v>14</v>
      </c>
      <c r="H28" s="79">
        <v>3</v>
      </c>
      <c r="I28" s="80">
        <v>1</v>
      </c>
      <c r="J28" s="26">
        <f t="shared" si="5"/>
        <v>77</v>
      </c>
      <c r="K28" s="79">
        <v>83</v>
      </c>
      <c r="L28" s="54">
        <v>67</v>
      </c>
      <c r="M28" s="78">
        <v>6726</v>
      </c>
      <c r="N28" s="79">
        <v>7742</v>
      </c>
      <c r="O28" s="31">
        <v>5393</v>
      </c>
      <c r="P28" s="32">
        <f t="shared" si="0"/>
        <v>0.6666666666666666</v>
      </c>
      <c r="Q28" s="33">
        <f t="shared" si="6"/>
        <v>1.1666666666666667</v>
      </c>
      <c r="R28" s="33">
        <f t="shared" si="1"/>
        <v>5</v>
      </c>
      <c r="S28" s="33">
        <f t="shared" si="2"/>
        <v>2.272727272727273</v>
      </c>
      <c r="T28" s="33">
        <f t="shared" si="3"/>
        <v>3.5</v>
      </c>
      <c r="U28" s="33">
        <f t="shared" si="7"/>
        <v>0.75</v>
      </c>
      <c r="V28" s="222">
        <f t="shared" si="4"/>
        <v>0.25</v>
      </c>
      <c r="W28" s="35">
        <f t="shared" si="8"/>
        <v>2.081081081081081</v>
      </c>
      <c r="X28" s="33">
        <v>2.2432432432432434</v>
      </c>
      <c r="Y28" s="282">
        <v>1.8108108108108107</v>
      </c>
      <c r="Z28" s="290">
        <v>2.2323265847992033</v>
      </c>
      <c r="AA28" s="137">
        <v>2.561879549966909</v>
      </c>
      <c r="AB28" s="38">
        <v>1.756105503093455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14</v>
      </c>
      <c r="E29" s="79">
        <v>25</v>
      </c>
      <c r="F29" s="79">
        <v>25</v>
      </c>
      <c r="G29" s="79">
        <v>14</v>
      </c>
      <c r="H29" s="79">
        <v>9</v>
      </c>
      <c r="I29" s="80">
        <v>4</v>
      </c>
      <c r="J29" s="26">
        <f t="shared" si="5"/>
        <v>91</v>
      </c>
      <c r="K29" s="79">
        <v>81</v>
      </c>
      <c r="L29" s="54">
        <v>65</v>
      </c>
      <c r="M29" s="78">
        <v>6191</v>
      </c>
      <c r="N29" s="79">
        <v>6663</v>
      </c>
      <c r="O29" s="31">
        <v>4745</v>
      </c>
      <c r="P29" s="32">
        <f t="shared" si="0"/>
        <v>0</v>
      </c>
      <c r="Q29" s="33">
        <f t="shared" si="6"/>
        <v>2.3333333333333335</v>
      </c>
      <c r="R29" s="33">
        <f t="shared" si="1"/>
        <v>5</v>
      </c>
      <c r="S29" s="33">
        <f t="shared" si="2"/>
        <v>2.272727272727273</v>
      </c>
      <c r="T29" s="33">
        <f t="shared" si="3"/>
        <v>3.5</v>
      </c>
      <c r="U29" s="33">
        <f t="shared" si="7"/>
        <v>2.25</v>
      </c>
      <c r="V29" s="222">
        <f t="shared" si="4"/>
        <v>1</v>
      </c>
      <c r="W29" s="35">
        <f t="shared" si="8"/>
        <v>2.4594594594594597</v>
      </c>
      <c r="X29" s="33">
        <v>2.189189189189189</v>
      </c>
      <c r="Y29" s="282">
        <v>1.7567567567567568</v>
      </c>
      <c r="Z29" s="290">
        <v>2.0506790327923152</v>
      </c>
      <c r="AA29" s="137">
        <v>2.2077534791252487</v>
      </c>
      <c r="AB29" s="38">
        <v>1.5445963541666667</v>
      </c>
    </row>
    <row r="30" spans="1:28" s="150" customFormat="1" ht="13.5" customHeight="1">
      <c r="A30" s="370"/>
      <c r="B30" s="139" t="s">
        <v>25</v>
      </c>
      <c r="C30" s="81">
        <v>3</v>
      </c>
      <c r="D30" s="82">
        <v>11</v>
      </c>
      <c r="E30" s="82">
        <v>21</v>
      </c>
      <c r="F30" s="82">
        <v>20</v>
      </c>
      <c r="G30" s="82">
        <v>4</v>
      </c>
      <c r="H30" s="82">
        <v>5</v>
      </c>
      <c r="I30" s="83">
        <v>1</v>
      </c>
      <c r="J30" s="40">
        <f t="shared" si="5"/>
        <v>65</v>
      </c>
      <c r="K30" s="82">
        <v>53</v>
      </c>
      <c r="L30" s="62">
        <v>44</v>
      </c>
      <c r="M30" s="81">
        <v>5880</v>
      </c>
      <c r="N30" s="82">
        <v>5616</v>
      </c>
      <c r="O30" s="45">
        <v>3747</v>
      </c>
      <c r="P30" s="46">
        <f t="shared" si="0"/>
        <v>1</v>
      </c>
      <c r="Q30" s="47">
        <f t="shared" si="6"/>
        <v>1.8333333333333333</v>
      </c>
      <c r="R30" s="47">
        <f t="shared" si="1"/>
        <v>4.2</v>
      </c>
      <c r="S30" s="47">
        <f t="shared" si="2"/>
        <v>1.8181818181818181</v>
      </c>
      <c r="T30" s="47">
        <f t="shared" si="3"/>
        <v>1</v>
      </c>
      <c r="U30" s="47">
        <f t="shared" si="7"/>
        <v>1.25</v>
      </c>
      <c r="V30" s="223">
        <f t="shared" si="4"/>
        <v>0.25</v>
      </c>
      <c r="W30" s="49">
        <f t="shared" si="8"/>
        <v>1.7567567567567568</v>
      </c>
      <c r="X30" s="47">
        <v>1.4324324324324325</v>
      </c>
      <c r="Y30" s="284">
        <v>1.1891891891891893</v>
      </c>
      <c r="Z30" s="292">
        <v>1.9399538106235565</v>
      </c>
      <c r="AA30" s="142">
        <v>1.858987090367428</v>
      </c>
      <c r="AB30" s="52">
        <v>1.2197265625</v>
      </c>
    </row>
    <row r="31" spans="1:28" s="150" customFormat="1" ht="13.5" customHeight="1">
      <c r="A31" s="368">
        <v>7</v>
      </c>
      <c r="B31" s="144" t="s">
        <v>26</v>
      </c>
      <c r="C31" s="85">
        <v>2</v>
      </c>
      <c r="D31" s="86">
        <v>10</v>
      </c>
      <c r="E31" s="86">
        <v>19</v>
      </c>
      <c r="F31" s="86">
        <v>14</v>
      </c>
      <c r="G31" s="86">
        <v>18</v>
      </c>
      <c r="H31" s="86">
        <v>9</v>
      </c>
      <c r="I31" s="87">
        <v>3</v>
      </c>
      <c r="J31" s="218">
        <f t="shared" si="5"/>
        <v>75</v>
      </c>
      <c r="K31" s="86">
        <v>51</v>
      </c>
      <c r="L31" s="68">
        <v>48</v>
      </c>
      <c r="M31" s="85">
        <v>4921</v>
      </c>
      <c r="N31" s="86">
        <v>4974</v>
      </c>
      <c r="O31" s="69">
        <v>3456</v>
      </c>
      <c r="P31" s="88">
        <f t="shared" si="0"/>
        <v>0.6666666666666666</v>
      </c>
      <c r="Q31" s="89">
        <f t="shared" si="6"/>
        <v>1.6666666666666667</v>
      </c>
      <c r="R31" s="89">
        <f t="shared" si="1"/>
        <v>3.8</v>
      </c>
      <c r="S31" s="89">
        <f t="shared" si="2"/>
        <v>1.2727272727272727</v>
      </c>
      <c r="T31" s="89">
        <f t="shared" si="3"/>
        <v>4.5</v>
      </c>
      <c r="U31" s="89">
        <f t="shared" si="7"/>
        <v>2.25</v>
      </c>
      <c r="V31" s="90">
        <f t="shared" si="4"/>
        <v>0.75</v>
      </c>
      <c r="W31" s="91">
        <f t="shared" si="8"/>
        <v>2.027027027027027</v>
      </c>
      <c r="X31" s="89">
        <v>1.3783783783783783</v>
      </c>
      <c r="Y31" s="283">
        <v>1.2972972972972974</v>
      </c>
      <c r="Z31" s="290">
        <v>1.6300099370652534</v>
      </c>
      <c r="AA31" s="148">
        <v>1.6508463325589113</v>
      </c>
      <c r="AB31" s="59">
        <v>1.1239024390243904</v>
      </c>
    </row>
    <row r="32" spans="1:28" s="150" customFormat="1" ht="13.5" customHeight="1">
      <c r="A32" s="369"/>
      <c r="B32" s="134" t="s">
        <v>27</v>
      </c>
      <c r="C32" s="78">
        <v>3</v>
      </c>
      <c r="D32" s="79">
        <v>4</v>
      </c>
      <c r="E32" s="79">
        <v>23</v>
      </c>
      <c r="F32" s="79">
        <v>10</v>
      </c>
      <c r="G32" s="79">
        <v>9</v>
      </c>
      <c r="H32" s="79">
        <v>1</v>
      </c>
      <c r="I32" s="80">
        <v>1</v>
      </c>
      <c r="J32" s="26">
        <f t="shared" si="5"/>
        <v>51</v>
      </c>
      <c r="K32" s="79">
        <v>42</v>
      </c>
      <c r="L32" s="54">
        <v>47</v>
      </c>
      <c r="M32" s="78">
        <v>4750</v>
      </c>
      <c r="N32" s="79">
        <v>4126</v>
      </c>
      <c r="O32" s="31">
        <v>3239</v>
      </c>
      <c r="P32" s="32">
        <f t="shared" si="0"/>
        <v>1</v>
      </c>
      <c r="Q32" s="33">
        <f t="shared" si="6"/>
        <v>0.6666666666666666</v>
      </c>
      <c r="R32" s="33">
        <f t="shared" si="1"/>
        <v>4.6</v>
      </c>
      <c r="S32" s="33">
        <f t="shared" si="2"/>
        <v>0.9090909090909091</v>
      </c>
      <c r="T32" s="33">
        <f t="shared" si="3"/>
        <v>2.25</v>
      </c>
      <c r="U32" s="33">
        <f t="shared" si="7"/>
        <v>0.25</v>
      </c>
      <c r="V32" s="34">
        <f t="shared" si="4"/>
        <v>0.25</v>
      </c>
      <c r="W32" s="35">
        <f t="shared" si="8"/>
        <v>1.3783783783783783</v>
      </c>
      <c r="X32" s="33">
        <v>1.135135135135135</v>
      </c>
      <c r="Y32" s="282">
        <v>1.2702702702702702</v>
      </c>
      <c r="Z32" s="290">
        <v>1.579122340425532</v>
      </c>
      <c r="AA32" s="137">
        <v>1.3762508338892596</v>
      </c>
      <c r="AB32" s="38">
        <v>1.0543619791666667</v>
      </c>
    </row>
    <row r="33" spans="1:28" s="150" customFormat="1" ht="13.5" customHeight="1">
      <c r="A33" s="369"/>
      <c r="B33" s="134" t="s">
        <v>28</v>
      </c>
      <c r="C33" s="78">
        <v>1</v>
      </c>
      <c r="D33" s="79">
        <v>11</v>
      </c>
      <c r="E33" s="79">
        <v>9</v>
      </c>
      <c r="F33" s="79">
        <v>11</v>
      </c>
      <c r="G33" s="79">
        <v>13</v>
      </c>
      <c r="H33" s="79">
        <v>1</v>
      </c>
      <c r="I33" s="80">
        <v>3</v>
      </c>
      <c r="J33" s="26">
        <f t="shared" si="5"/>
        <v>49</v>
      </c>
      <c r="K33" s="79">
        <v>29</v>
      </c>
      <c r="L33" s="54">
        <v>35</v>
      </c>
      <c r="M33" s="78">
        <v>3915</v>
      </c>
      <c r="N33" s="79">
        <v>3202</v>
      </c>
      <c r="O33" s="31">
        <v>2252</v>
      </c>
      <c r="P33" s="32">
        <f t="shared" si="0"/>
        <v>0.3333333333333333</v>
      </c>
      <c r="Q33" s="33">
        <f t="shared" si="6"/>
        <v>1.8333333333333333</v>
      </c>
      <c r="R33" s="33">
        <f t="shared" si="1"/>
        <v>1.8</v>
      </c>
      <c r="S33" s="33">
        <f t="shared" si="2"/>
        <v>1</v>
      </c>
      <c r="T33" s="33">
        <f t="shared" si="3"/>
        <v>3.25</v>
      </c>
      <c r="U33" s="33">
        <f t="shared" si="7"/>
        <v>0.25</v>
      </c>
      <c r="V33" s="34">
        <f t="shared" si="4"/>
        <v>0.75</v>
      </c>
      <c r="W33" s="35">
        <f t="shared" si="8"/>
        <v>1.3243243243243243</v>
      </c>
      <c r="X33" s="33">
        <v>0.7837837837837838</v>
      </c>
      <c r="Y33" s="282">
        <v>0.9459459459459459</v>
      </c>
      <c r="Z33" s="290">
        <v>1.2963576158940397</v>
      </c>
      <c r="AA33" s="137">
        <v>1.0637873754152825</v>
      </c>
      <c r="AB33" s="38">
        <v>0.7323577235772357</v>
      </c>
    </row>
    <row r="34" spans="1:28" s="150" customFormat="1" ht="13.5" customHeight="1">
      <c r="A34" s="370"/>
      <c r="B34" s="139" t="s">
        <v>29</v>
      </c>
      <c r="C34" s="81">
        <v>1</v>
      </c>
      <c r="D34" s="82">
        <v>5</v>
      </c>
      <c r="E34" s="82">
        <v>17</v>
      </c>
      <c r="F34" s="82">
        <v>7</v>
      </c>
      <c r="G34" s="82">
        <v>9</v>
      </c>
      <c r="H34" s="82">
        <v>1</v>
      </c>
      <c r="I34" s="83">
        <v>0</v>
      </c>
      <c r="J34" s="40">
        <f t="shared" si="5"/>
        <v>40</v>
      </c>
      <c r="K34" s="82">
        <v>22</v>
      </c>
      <c r="L34" s="62">
        <v>16</v>
      </c>
      <c r="M34" s="81">
        <v>3594</v>
      </c>
      <c r="N34" s="82">
        <v>2922</v>
      </c>
      <c r="O34" s="45">
        <v>2118</v>
      </c>
      <c r="P34" s="46">
        <f t="shared" si="0"/>
        <v>0.3333333333333333</v>
      </c>
      <c r="Q34" s="47">
        <f t="shared" si="6"/>
        <v>0.8333333333333334</v>
      </c>
      <c r="R34" s="47">
        <f t="shared" si="1"/>
        <v>3.4</v>
      </c>
      <c r="S34" s="47">
        <f t="shared" si="2"/>
        <v>0.6363636363636364</v>
      </c>
      <c r="T34" s="47">
        <f t="shared" si="3"/>
        <v>2.25</v>
      </c>
      <c r="U34" s="47">
        <f t="shared" si="7"/>
        <v>0.25</v>
      </c>
      <c r="V34" s="48">
        <f t="shared" si="4"/>
        <v>0</v>
      </c>
      <c r="W34" s="49">
        <f t="shared" si="8"/>
        <v>1.0810810810810811</v>
      </c>
      <c r="X34" s="47">
        <v>0.5945945945945946</v>
      </c>
      <c r="Y34" s="284">
        <v>0.43243243243243246</v>
      </c>
      <c r="Z34" s="290">
        <v>1.1912495856811403</v>
      </c>
      <c r="AA34" s="142">
        <v>0.9694757796947578</v>
      </c>
      <c r="AB34" s="52">
        <v>0.688780487804878</v>
      </c>
    </row>
    <row r="35" spans="1:28" s="150" customFormat="1" ht="13.5" customHeight="1">
      <c r="A35" s="368">
        <v>8</v>
      </c>
      <c r="B35" s="144" t="s">
        <v>30</v>
      </c>
      <c r="C35" s="85">
        <v>2</v>
      </c>
      <c r="D35" s="86">
        <v>6</v>
      </c>
      <c r="E35" s="86">
        <v>4</v>
      </c>
      <c r="F35" s="86">
        <v>5</v>
      </c>
      <c r="G35" s="86">
        <v>16</v>
      </c>
      <c r="H35" s="86">
        <v>0</v>
      </c>
      <c r="I35" s="87">
        <v>2</v>
      </c>
      <c r="J35" s="218">
        <f t="shared" si="5"/>
        <v>35</v>
      </c>
      <c r="K35" s="86">
        <v>29</v>
      </c>
      <c r="L35" s="68">
        <v>23</v>
      </c>
      <c r="M35" s="85">
        <v>2977</v>
      </c>
      <c r="N35" s="86">
        <v>2479</v>
      </c>
      <c r="O35" s="69">
        <v>1752</v>
      </c>
      <c r="P35" s="88">
        <f t="shared" si="0"/>
        <v>0.6666666666666666</v>
      </c>
      <c r="Q35" s="89">
        <f t="shared" si="6"/>
        <v>1</v>
      </c>
      <c r="R35" s="89">
        <f t="shared" si="1"/>
        <v>0.8</v>
      </c>
      <c r="S35" s="89">
        <f t="shared" si="2"/>
        <v>0.45454545454545453</v>
      </c>
      <c r="T35" s="89">
        <f t="shared" si="3"/>
        <v>4</v>
      </c>
      <c r="U35" s="89">
        <f t="shared" si="7"/>
        <v>0</v>
      </c>
      <c r="V35" s="90">
        <f t="shared" si="4"/>
        <v>0.5</v>
      </c>
      <c r="W35" s="91">
        <f t="shared" si="8"/>
        <v>0.9459459459459459</v>
      </c>
      <c r="X35" s="89">
        <v>0.7837837837837838</v>
      </c>
      <c r="Y35" s="283">
        <v>0.6216216216216216</v>
      </c>
      <c r="Z35" s="291">
        <v>0.9847833278200463</v>
      </c>
      <c r="AA35" s="148">
        <v>0.8244097106750915</v>
      </c>
      <c r="AB35" s="59">
        <v>0.570126911812561</v>
      </c>
    </row>
    <row r="36" spans="1:28" s="150" customFormat="1" ht="13.5" customHeight="1">
      <c r="A36" s="369">
        <v>8</v>
      </c>
      <c r="B36" s="134" t="s">
        <v>31</v>
      </c>
      <c r="C36" s="78">
        <v>3</v>
      </c>
      <c r="D36" s="79">
        <v>10</v>
      </c>
      <c r="E36" s="79">
        <v>8</v>
      </c>
      <c r="F36" s="79">
        <v>3</v>
      </c>
      <c r="G36" s="79">
        <v>12</v>
      </c>
      <c r="H36" s="79">
        <v>2</v>
      </c>
      <c r="I36" s="80">
        <v>0</v>
      </c>
      <c r="J36" s="26">
        <f t="shared" si="5"/>
        <v>38</v>
      </c>
      <c r="K36" s="79">
        <v>22</v>
      </c>
      <c r="L36" s="54">
        <v>29</v>
      </c>
      <c r="M36" s="78">
        <v>2296</v>
      </c>
      <c r="N36" s="79">
        <v>2090</v>
      </c>
      <c r="O36" s="31">
        <v>1400</v>
      </c>
      <c r="P36" s="32">
        <f t="shared" si="0"/>
        <v>1</v>
      </c>
      <c r="Q36" s="33">
        <f t="shared" si="6"/>
        <v>1.6666666666666667</v>
      </c>
      <c r="R36" s="33">
        <f t="shared" si="1"/>
        <v>1.6</v>
      </c>
      <c r="S36" s="33">
        <f t="shared" si="2"/>
        <v>0.2727272727272727</v>
      </c>
      <c r="T36" s="33">
        <f t="shared" si="3"/>
        <v>3</v>
      </c>
      <c r="U36" s="33">
        <f t="shared" si="7"/>
        <v>0.5</v>
      </c>
      <c r="V36" s="222">
        <f t="shared" si="4"/>
        <v>0</v>
      </c>
      <c r="W36" s="35">
        <f t="shared" si="8"/>
        <v>1.027027027027027</v>
      </c>
      <c r="X36" s="33">
        <v>0.5945945945945946</v>
      </c>
      <c r="Y36" s="282">
        <v>0.7837837837837838</v>
      </c>
      <c r="Z36" s="290">
        <v>0.8346055979643766</v>
      </c>
      <c r="AA36" s="137">
        <v>0.715018816284639</v>
      </c>
      <c r="AB36" s="38">
        <v>0.45946832950443056</v>
      </c>
    </row>
    <row r="37" spans="1:28" s="150" customFormat="1" ht="13.5" customHeight="1">
      <c r="A37" s="369"/>
      <c r="B37" s="134" t="s">
        <v>32</v>
      </c>
      <c r="C37" s="78">
        <v>1</v>
      </c>
      <c r="D37" s="79">
        <v>1</v>
      </c>
      <c r="E37" s="79">
        <v>3</v>
      </c>
      <c r="F37" s="79">
        <v>2</v>
      </c>
      <c r="G37" s="79">
        <v>9</v>
      </c>
      <c r="H37" s="79">
        <v>2</v>
      </c>
      <c r="I37" s="80">
        <v>1</v>
      </c>
      <c r="J37" s="26">
        <f t="shared" si="5"/>
        <v>19</v>
      </c>
      <c r="K37" s="79">
        <v>13</v>
      </c>
      <c r="L37" s="54">
        <v>23</v>
      </c>
      <c r="M37" s="78">
        <v>1571</v>
      </c>
      <c r="N37" s="79">
        <v>1393</v>
      </c>
      <c r="O37" s="31">
        <v>1103</v>
      </c>
      <c r="P37" s="32">
        <f aca="true" t="shared" si="9" ref="P37:P56">C37/3</f>
        <v>0.3333333333333333</v>
      </c>
      <c r="Q37" s="33">
        <f t="shared" si="6"/>
        <v>0.16666666666666666</v>
      </c>
      <c r="R37" s="33">
        <f aca="true" t="shared" si="10" ref="R37:R56">E37/5</f>
        <v>0.6</v>
      </c>
      <c r="S37" s="33">
        <f aca="true" t="shared" si="11" ref="S37:S56">F37/11</f>
        <v>0.18181818181818182</v>
      </c>
      <c r="T37" s="33">
        <f aca="true" t="shared" si="12" ref="T37:T56">G37/4</f>
        <v>2.25</v>
      </c>
      <c r="U37" s="33">
        <f t="shared" si="7"/>
        <v>0.5</v>
      </c>
      <c r="V37" s="222">
        <f aca="true" t="shared" si="13" ref="V37:V56">I37/4</f>
        <v>0.25</v>
      </c>
      <c r="W37" s="35">
        <f t="shared" si="8"/>
        <v>0.5135135135135135</v>
      </c>
      <c r="X37" s="33">
        <v>0.35135135135135137</v>
      </c>
      <c r="Y37" s="282">
        <v>0.6216216216216216</v>
      </c>
      <c r="Z37" s="290">
        <v>0.546054918317692</v>
      </c>
      <c r="AA37" s="137">
        <v>0.47803706245710365</v>
      </c>
      <c r="AB37" s="38">
        <v>0.36199540531670493</v>
      </c>
    </row>
    <row r="38" spans="1:28" s="150" customFormat="1" ht="13.5" customHeight="1">
      <c r="A38" s="369"/>
      <c r="B38" s="134" t="s">
        <v>33</v>
      </c>
      <c r="C38" s="78">
        <v>2</v>
      </c>
      <c r="D38" s="79">
        <v>5</v>
      </c>
      <c r="E38" s="79">
        <v>7</v>
      </c>
      <c r="F38" s="79">
        <v>7</v>
      </c>
      <c r="G38" s="79">
        <v>4</v>
      </c>
      <c r="H38" s="79">
        <v>0</v>
      </c>
      <c r="I38" s="80">
        <v>0</v>
      </c>
      <c r="J38" s="26">
        <f t="shared" si="5"/>
        <v>25</v>
      </c>
      <c r="K38" s="79">
        <v>15</v>
      </c>
      <c r="L38" s="54">
        <v>21</v>
      </c>
      <c r="M38" s="78">
        <v>1931</v>
      </c>
      <c r="N38" s="79">
        <v>1736</v>
      </c>
      <c r="O38" s="31">
        <v>1311</v>
      </c>
      <c r="P38" s="32">
        <f t="shared" si="9"/>
        <v>0.6666666666666666</v>
      </c>
      <c r="Q38" s="33">
        <f t="shared" si="6"/>
        <v>0.8333333333333334</v>
      </c>
      <c r="R38" s="33">
        <f t="shared" si="10"/>
        <v>1.4</v>
      </c>
      <c r="S38" s="33">
        <f t="shared" si="11"/>
        <v>0.6363636363636364</v>
      </c>
      <c r="T38" s="33">
        <f t="shared" si="12"/>
        <v>1</v>
      </c>
      <c r="U38" s="33">
        <f t="shared" si="7"/>
        <v>0</v>
      </c>
      <c r="V38" s="222">
        <f t="shared" si="13"/>
        <v>0</v>
      </c>
      <c r="W38" s="35">
        <f t="shared" si="8"/>
        <v>0.6756756756756757</v>
      </c>
      <c r="X38" s="33">
        <v>0.40540540540540543</v>
      </c>
      <c r="Y38" s="282">
        <v>0.5675675675675675</v>
      </c>
      <c r="Z38" s="290">
        <v>0.6466845277963831</v>
      </c>
      <c r="AA38" s="137">
        <v>0.5813797722705961</v>
      </c>
      <c r="AB38" s="38">
        <v>0.4273142112125163</v>
      </c>
    </row>
    <row r="39" spans="1:28" s="150" customFormat="1" ht="13.5" customHeight="1">
      <c r="A39" s="370"/>
      <c r="B39" s="139" t="s">
        <v>34</v>
      </c>
      <c r="C39" s="81">
        <v>1</v>
      </c>
      <c r="D39" s="82">
        <v>11</v>
      </c>
      <c r="E39" s="82">
        <v>2</v>
      </c>
      <c r="F39" s="82">
        <v>2</v>
      </c>
      <c r="G39" s="82">
        <v>11</v>
      </c>
      <c r="H39" s="82">
        <v>0</v>
      </c>
      <c r="I39" s="83">
        <v>1</v>
      </c>
      <c r="J39" s="40">
        <f t="shared" si="5"/>
        <v>28</v>
      </c>
      <c r="K39" s="82">
        <v>8</v>
      </c>
      <c r="L39" s="62">
        <v>27</v>
      </c>
      <c r="M39" s="81">
        <v>2124</v>
      </c>
      <c r="N39" s="82">
        <v>1770</v>
      </c>
      <c r="O39" s="45">
        <v>1507</v>
      </c>
      <c r="P39" s="46">
        <f t="shared" si="9"/>
        <v>0.3333333333333333</v>
      </c>
      <c r="Q39" s="47">
        <f t="shared" si="6"/>
        <v>1.8333333333333333</v>
      </c>
      <c r="R39" s="47">
        <f t="shared" si="10"/>
        <v>0.4</v>
      </c>
      <c r="S39" s="47">
        <f t="shared" si="11"/>
        <v>0.18181818181818182</v>
      </c>
      <c r="T39" s="47">
        <f t="shared" si="12"/>
        <v>2.75</v>
      </c>
      <c r="U39" s="47">
        <f t="shared" si="7"/>
        <v>0</v>
      </c>
      <c r="V39" s="223">
        <f t="shared" si="13"/>
        <v>0.25</v>
      </c>
      <c r="W39" s="49">
        <f t="shared" si="8"/>
        <v>0.7567567567567568</v>
      </c>
      <c r="X39" s="47">
        <v>0.21621621621621623</v>
      </c>
      <c r="Y39" s="284">
        <v>0.7297297297297297</v>
      </c>
      <c r="Z39" s="292">
        <v>0.7070572569906791</v>
      </c>
      <c r="AA39" s="142">
        <v>0.5898033988670444</v>
      </c>
      <c r="AB39" s="52">
        <v>0.49071963529794854</v>
      </c>
    </row>
    <row r="40" spans="1:28" s="150" customFormat="1" ht="13.5" customHeight="1">
      <c r="A40" s="368">
        <v>9</v>
      </c>
      <c r="B40" s="144" t="s">
        <v>35</v>
      </c>
      <c r="C40" s="85">
        <v>0</v>
      </c>
      <c r="D40" s="86">
        <v>3</v>
      </c>
      <c r="E40" s="86">
        <v>5</v>
      </c>
      <c r="F40" s="86">
        <v>5</v>
      </c>
      <c r="G40" s="86">
        <v>8</v>
      </c>
      <c r="H40" s="86">
        <v>0</v>
      </c>
      <c r="I40" s="87">
        <v>0</v>
      </c>
      <c r="J40" s="218">
        <f t="shared" si="5"/>
        <v>21</v>
      </c>
      <c r="K40" s="86">
        <v>21</v>
      </c>
      <c r="L40" s="68">
        <v>25</v>
      </c>
      <c r="M40" s="85">
        <v>2411</v>
      </c>
      <c r="N40" s="86">
        <v>2052</v>
      </c>
      <c r="O40" s="69">
        <v>1502</v>
      </c>
      <c r="P40" s="88">
        <f t="shared" si="9"/>
        <v>0</v>
      </c>
      <c r="Q40" s="89">
        <f t="shared" si="6"/>
        <v>0.5</v>
      </c>
      <c r="R40" s="89">
        <f t="shared" si="10"/>
        <v>1</v>
      </c>
      <c r="S40" s="89">
        <f t="shared" si="11"/>
        <v>0.45454545454545453</v>
      </c>
      <c r="T40" s="89">
        <f t="shared" si="12"/>
        <v>2</v>
      </c>
      <c r="U40" s="89">
        <f t="shared" si="7"/>
        <v>0</v>
      </c>
      <c r="V40" s="90">
        <f t="shared" si="13"/>
        <v>0</v>
      </c>
      <c r="W40" s="91">
        <f t="shared" si="8"/>
        <v>0.5675675675675675</v>
      </c>
      <c r="X40" s="89">
        <v>0.5675675675675675</v>
      </c>
      <c r="Y40" s="283">
        <v>0.6756756756756757</v>
      </c>
      <c r="Z40" s="290">
        <v>0.7994031830238727</v>
      </c>
      <c r="AA40" s="148">
        <v>0.6808228268082283</v>
      </c>
      <c r="AB40" s="59">
        <v>0.4890915011396939</v>
      </c>
    </row>
    <row r="41" spans="1:28" s="150" customFormat="1" ht="13.5" customHeight="1">
      <c r="A41" s="369"/>
      <c r="B41" s="134" t="s">
        <v>36</v>
      </c>
      <c r="C41" s="78">
        <v>1</v>
      </c>
      <c r="D41" s="79">
        <v>6</v>
      </c>
      <c r="E41" s="79">
        <v>4</v>
      </c>
      <c r="F41" s="79">
        <v>2</v>
      </c>
      <c r="G41" s="79">
        <v>5</v>
      </c>
      <c r="H41" s="79">
        <v>1</v>
      </c>
      <c r="I41" s="80">
        <v>0</v>
      </c>
      <c r="J41" s="26">
        <f t="shared" si="5"/>
        <v>19</v>
      </c>
      <c r="K41" s="79">
        <v>27</v>
      </c>
      <c r="L41" s="54">
        <v>17</v>
      </c>
      <c r="M41" s="78">
        <v>2521</v>
      </c>
      <c r="N41" s="79">
        <v>2234</v>
      </c>
      <c r="O41" s="31">
        <v>1588</v>
      </c>
      <c r="P41" s="32">
        <f t="shared" si="9"/>
        <v>0.3333333333333333</v>
      </c>
      <c r="Q41" s="33">
        <f t="shared" si="6"/>
        <v>1</v>
      </c>
      <c r="R41" s="33">
        <f t="shared" si="10"/>
        <v>0.8</v>
      </c>
      <c r="S41" s="33">
        <f t="shared" si="11"/>
        <v>0.18181818181818182</v>
      </c>
      <c r="T41" s="33">
        <f t="shared" si="12"/>
        <v>1.25</v>
      </c>
      <c r="U41" s="33">
        <f t="shared" si="7"/>
        <v>0.25</v>
      </c>
      <c r="V41" s="34">
        <f t="shared" si="13"/>
        <v>0</v>
      </c>
      <c r="W41" s="35">
        <f t="shared" si="8"/>
        <v>0.5135135135135135</v>
      </c>
      <c r="X41" s="33">
        <v>0.7297297297297297</v>
      </c>
      <c r="Y41" s="282">
        <v>0.4594594594594595</v>
      </c>
      <c r="Z41" s="290">
        <v>0.8414552736982643</v>
      </c>
      <c r="AA41" s="137">
        <v>0.7456608811748998</v>
      </c>
      <c r="AB41" s="38">
        <v>0.5177698076296054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0</v>
      </c>
      <c r="E42" s="79">
        <v>8</v>
      </c>
      <c r="F42" s="79">
        <v>4</v>
      </c>
      <c r="G42" s="79">
        <v>4</v>
      </c>
      <c r="H42" s="79">
        <v>1</v>
      </c>
      <c r="I42" s="80">
        <v>1</v>
      </c>
      <c r="J42" s="26">
        <f t="shared" si="5"/>
        <v>18</v>
      </c>
      <c r="K42" s="79">
        <v>37</v>
      </c>
      <c r="L42" s="54">
        <v>12</v>
      </c>
      <c r="M42" s="78">
        <v>2298</v>
      </c>
      <c r="N42" s="79">
        <v>2088</v>
      </c>
      <c r="O42" s="31">
        <v>1417</v>
      </c>
      <c r="P42" s="32">
        <f t="shared" si="9"/>
        <v>0</v>
      </c>
      <c r="Q42" s="33">
        <f t="shared" si="6"/>
        <v>0</v>
      </c>
      <c r="R42" s="33">
        <f t="shared" si="10"/>
        <v>1.6</v>
      </c>
      <c r="S42" s="33">
        <f t="shared" si="11"/>
        <v>0.36363636363636365</v>
      </c>
      <c r="T42" s="33">
        <f t="shared" si="12"/>
        <v>1</v>
      </c>
      <c r="U42" s="33">
        <f t="shared" si="7"/>
        <v>0.25</v>
      </c>
      <c r="V42" s="34">
        <f t="shared" si="13"/>
        <v>0.25</v>
      </c>
      <c r="W42" s="35">
        <f t="shared" si="8"/>
        <v>0.4864864864864865</v>
      </c>
      <c r="X42" s="33">
        <v>1</v>
      </c>
      <c r="Y42" s="282">
        <v>0.32432432432432434</v>
      </c>
      <c r="Z42" s="290">
        <v>0.7677915135315737</v>
      </c>
      <c r="AA42" s="137">
        <v>0.6953046953046953</v>
      </c>
      <c r="AB42" s="38">
        <v>0.461413220449365</v>
      </c>
    </row>
    <row r="43" spans="1:28" s="150" customFormat="1" ht="13.5" customHeight="1">
      <c r="A43" s="370"/>
      <c r="B43" s="139" t="s">
        <v>38</v>
      </c>
      <c r="C43" s="81">
        <v>1</v>
      </c>
      <c r="D43" s="82">
        <v>0</v>
      </c>
      <c r="E43" s="82">
        <v>4</v>
      </c>
      <c r="F43" s="82">
        <v>12</v>
      </c>
      <c r="G43" s="82">
        <v>4</v>
      </c>
      <c r="H43" s="82">
        <v>1</v>
      </c>
      <c r="I43" s="83">
        <v>0</v>
      </c>
      <c r="J43" s="40">
        <f t="shared" si="5"/>
        <v>22</v>
      </c>
      <c r="K43" s="82">
        <v>29</v>
      </c>
      <c r="L43" s="62">
        <v>14</v>
      </c>
      <c r="M43" s="81">
        <v>2205</v>
      </c>
      <c r="N43" s="82">
        <v>3109</v>
      </c>
      <c r="O43" s="45">
        <v>1643</v>
      </c>
      <c r="P43" s="46">
        <f t="shared" si="9"/>
        <v>0.3333333333333333</v>
      </c>
      <c r="Q43" s="47">
        <f t="shared" si="6"/>
        <v>0</v>
      </c>
      <c r="R43" s="47">
        <f t="shared" si="10"/>
        <v>0.8</v>
      </c>
      <c r="S43" s="47">
        <f t="shared" si="11"/>
        <v>1.0909090909090908</v>
      </c>
      <c r="T43" s="47">
        <f t="shared" si="12"/>
        <v>1</v>
      </c>
      <c r="U43" s="47">
        <f t="shared" si="7"/>
        <v>0.25</v>
      </c>
      <c r="V43" s="48">
        <f t="shared" si="13"/>
        <v>0</v>
      </c>
      <c r="W43" s="49">
        <f t="shared" si="8"/>
        <v>0.5945945945945946</v>
      </c>
      <c r="X43" s="47">
        <v>0.7837837837837838</v>
      </c>
      <c r="Y43" s="284">
        <v>0.3783783783783784</v>
      </c>
      <c r="Z43" s="290">
        <v>0.7315859323158593</v>
      </c>
      <c r="AA43" s="142">
        <v>1.0291294273419398</v>
      </c>
      <c r="AB43" s="52">
        <v>0.5344827586206896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8</v>
      </c>
      <c r="E44" s="86">
        <v>8</v>
      </c>
      <c r="F44" s="86">
        <v>15</v>
      </c>
      <c r="G44" s="86">
        <v>5</v>
      </c>
      <c r="H44" s="86">
        <v>0</v>
      </c>
      <c r="I44" s="87">
        <v>0</v>
      </c>
      <c r="J44" s="218">
        <f t="shared" si="5"/>
        <v>36</v>
      </c>
      <c r="K44" s="86">
        <v>42</v>
      </c>
      <c r="L44" s="68">
        <v>26</v>
      </c>
      <c r="M44" s="85">
        <v>2849</v>
      </c>
      <c r="N44" s="86">
        <v>3102</v>
      </c>
      <c r="O44" s="69">
        <v>1986</v>
      </c>
      <c r="P44" s="88">
        <f t="shared" si="9"/>
        <v>0</v>
      </c>
      <c r="Q44" s="89">
        <f t="shared" si="6"/>
        <v>1.3333333333333333</v>
      </c>
      <c r="R44" s="89">
        <f t="shared" si="10"/>
        <v>1.6</v>
      </c>
      <c r="S44" s="89">
        <f t="shared" si="11"/>
        <v>1.3636363636363635</v>
      </c>
      <c r="T44" s="89">
        <f t="shared" si="12"/>
        <v>1.25</v>
      </c>
      <c r="U44" s="89">
        <f t="shared" si="7"/>
        <v>0</v>
      </c>
      <c r="V44" s="90">
        <f t="shared" si="13"/>
        <v>0</v>
      </c>
      <c r="W44" s="91">
        <f t="shared" si="8"/>
        <v>0.972972972972973</v>
      </c>
      <c r="X44" s="89">
        <v>1.135135135135135</v>
      </c>
      <c r="Y44" s="283">
        <v>0.7027027027027027</v>
      </c>
      <c r="Z44" s="291">
        <v>0.9518877380554628</v>
      </c>
      <c r="AA44" s="148">
        <v>1.0364183093885733</v>
      </c>
      <c r="AB44" s="59">
        <v>0.6471163245356794</v>
      </c>
    </row>
    <row r="45" spans="1:28" s="150" customFormat="1" ht="13.5" customHeight="1">
      <c r="A45" s="369">
        <v>10</v>
      </c>
      <c r="B45" s="134" t="s">
        <v>40</v>
      </c>
      <c r="C45" s="78">
        <v>4</v>
      </c>
      <c r="D45" s="79">
        <v>2</v>
      </c>
      <c r="E45" s="79">
        <v>17</v>
      </c>
      <c r="F45" s="79">
        <v>19</v>
      </c>
      <c r="G45" s="79">
        <v>1</v>
      </c>
      <c r="H45" s="79">
        <v>1</v>
      </c>
      <c r="I45" s="80">
        <v>0</v>
      </c>
      <c r="J45" s="26">
        <f t="shared" si="5"/>
        <v>44</v>
      </c>
      <c r="K45" s="79">
        <v>34</v>
      </c>
      <c r="L45" s="54">
        <v>11</v>
      </c>
      <c r="M45" s="78">
        <v>2595</v>
      </c>
      <c r="N45" s="79">
        <v>2956</v>
      </c>
      <c r="O45" s="31">
        <v>1773</v>
      </c>
      <c r="P45" s="32">
        <f t="shared" si="9"/>
        <v>1.3333333333333333</v>
      </c>
      <c r="Q45" s="33">
        <f t="shared" si="6"/>
        <v>0.3333333333333333</v>
      </c>
      <c r="R45" s="33">
        <f t="shared" si="10"/>
        <v>3.4</v>
      </c>
      <c r="S45" s="33">
        <f t="shared" si="11"/>
        <v>1.7272727272727273</v>
      </c>
      <c r="T45" s="33">
        <f t="shared" si="12"/>
        <v>0.25</v>
      </c>
      <c r="U45" s="33">
        <f t="shared" si="7"/>
        <v>0.25</v>
      </c>
      <c r="V45" s="222">
        <f t="shared" si="13"/>
        <v>0</v>
      </c>
      <c r="W45" s="35">
        <f t="shared" si="8"/>
        <v>1.1891891891891893</v>
      </c>
      <c r="X45" s="33">
        <v>0.918918918918919</v>
      </c>
      <c r="Y45" s="282">
        <v>0.2972972972972973</v>
      </c>
      <c r="Z45" s="290">
        <v>0.8626994680851063</v>
      </c>
      <c r="AA45" s="137">
        <v>0.9814077025232404</v>
      </c>
      <c r="AB45" s="38">
        <v>0.5769606247966157</v>
      </c>
    </row>
    <row r="46" spans="1:28" s="150" customFormat="1" ht="13.5" customHeight="1">
      <c r="A46" s="369"/>
      <c r="B46" s="134" t="s">
        <v>41</v>
      </c>
      <c r="C46" s="78">
        <v>2</v>
      </c>
      <c r="D46" s="79">
        <v>9</v>
      </c>
      <c r="E46" s="79">
        <v>14</v>
      </c>
      <c r="F46" s="79">
        <v>31</v>
      </c>
      <c r="G46" s="79">
        <v>8</v>
      </c>
      <c r="H46" s="79">
        <v>2</v>
      </c>
      <c r="I46" s="80">
        <v>0</v>
      </c>
      <c r="J46" s="26">
        <f t="shared" si="5"/>
        <v>66</v>
      </c>
      <c r="K46" s="79">
        <v>36</v>
      </c>
      <c r="L46" s="54">
        <v>19</v>
      </c>
      <c r="M46" s="78">
        <v>3191</v>
      </c>
      <c r="N46" s="79">
        <v>3930</v>
      </c>
      <c r="O46" s="31">
        <v>2252</v>
      </c>
      <c r="P46" s="32">
        <f t="shared" si="9"/>
        <v>0.6666666666666666</v>
      </c>
      <c r="Q46" s="33">
        <f t="shared" si="6"/>
        <v>1.5</v>
      </c>
      <c r="R46" s="33">
        <f t="shared" si="10"/>
        <v>2.8</v>
      </c>
      <c r="S46" s="33">
        <f t="shared" si="11"/>
        <v>2.8181818181818183</v>
      </c>
      <c r="T46" s="33">
        <f t="shared" si="12"/>
        <v>2</v>
      </c>
      <c r="U46" s="33">
        <f t="shared" si="7"/>
        <v>0.5</v>
      </c>
      <c r="V46" s="222">
        <f t="shared" si="13"/>
        <v>0</v>
      </c>
      <c r="W46" s="35">
        <f t="shared" si="8"/>
        <v>1.7837837837837838</v>
      </c>
      <c r="X46" s="33">
        <v>0.972972972972973</v>
      </c>
      <c r="Y46" s="282">
        <v>0.5135135135135135</v>
      </c>
      <c r="Z46" s="290">
        <v>1.0608377659574468</v>
      </c>
      <c r="AA46" s="137">
        <v>1.3030503978779842</v>
      </c>
      <c r="AB46" s="38">
        <v>0.7325959661678595</v>
      </c>
    </row>
    <row r="47" spans="1:28" s="150" customFormat="1" ht="13.5" customHeight="1">
      <c r="A47" s="370"/>
      <c r="B47" s="139" t="s">
        <v>42</v>
      </c>
      <c r="C47" s="81">
        <v>1</v>
      </c>
      <c r="D47" s="82">
        <v>6</v>
      </c>
      <c r="E47" s="82">
        <v>29</v>
      </c>
      <c r="F47" s="82">
        <v>64</v>
      </c>
      <c r="G47" s="82">
        <v>7</v>
      </c>
      <c r="H47" s="82">
        <v>0</v>
      </c>
      <c r="I47" s="83">
        <v>2</v>
      </c>
      <c r="J47" s="40">
        <f t="shared" si="5"/>
        <v>109</v>
      </c>
      <c r="K47" s="82">
        <v>43</v>
      </c>
      <c r="L47" s="62">
        <v>14</v>
      </c>
      <c r="M47" s="81">
        <v>3586</v>
      </c>
      <c r="N47" s="82">
        <v>4156</v>
      </c>
      <c r="O47" s="45">
        <v>2782</v>
      </c>
      <c r="P47" s="46">
        <f t="shared" si="9"/>
        <v>0.3333333333333333</v>
      </c>
      <c r="Q47" s="47">
        <f t="shared" si="6"/>
        <v>1</v>
      </c>
      <c r="R47" s="47">
        <f t="shared" si="10"/>
        <v>5.8</v>
      </c>
      <c r="S47" s="47">
        <f t="shared" si="11"/>
        <v>5.818181818181818</v>
      </c>
      <c r="T47" s="47">
        <f t="shared" si="12"/>
        <v>1.75</v>
      </c>
      <c r="U47" s="47">
        <f t="shared" si="7"/>
        <v>0</v>
      </c>
      <c r="V47" s="223">
        <f t="shared" si="13"/>
        <v>0.5</v>
      </c>
      <c r="W47" s="49">
        <f t="shared" si="8"/>
        <v>2.945945945945946</v>
      </c>
      <c r="X47" s="47">
        <v>1.162162162162162</v>
      </c>
      <c r="Y47" s="284">
        <v>0.3783783783783784</v>
      </c>
      <c r="Z47" s="292">
        <v>1.1921542553191489</v>
      </c>
      <c r="AA47" s="142">
        <v>1.3779840848806366</v>
      </c>
      <c r="AB47" s="52">
        <v>0.9050097592713078</v>
      </c>
    </row>
    <row r="48" spans="1:28" s="150" customFormat="1" ht="13.5" customHeight="1">
      <c r="A48" s="368">
        <v>11</v>
      </c>
      <c r="B48" s="144" t="s">
        <v>43</v>
      </c>
      <c r="C48" s="85">
        <v>1</v>
      </c>
      <c r="D48" s="86">
        <v>9</v>
      </c>
      <c r="E48" s="86">
        <v>26</v>
      </c>
      <c r="F48" s="86">
        <v>44</v>
      </c>
      <c r="G48" s="86">
        <v>5</v>
      </c>
      <c r="H48" s="86">
        <v>1</v>
      </c>
      <c r="I48" s="87">
        <v>0</v>
      </c>
      <c r="J48" s="218">
        <f t="shared" si="5"/>
        <v>86</v>
      </c>
      <c r="K48" s="86">
        <v>52</v>
      </c>
      <c r="L48" s="68">
        <v>41</v>
      </c>
      <c r="M48" s="85">
        <v>3621</v>
      </c>
      <c r="N48" s="86">
        <v>4394</v>
      </c>
      <c r="O48" s="69">
        <v>3064</v>
      </c>
      <c r="P48" s="88">
        <f t="shared" si="9"/>
        <v>0.3333333333333333</v>
      </c>
      <c r="Q48" s="89">
        <f t="shared" si="6"/>
        <v>1.5</v>
      </c>
      <c r="R48" s="89">
        <f t="shared" si="10"/>
        <v>5.2</v>
      </c>
      <c r="S48" s="89">
        <f t="shared" si="11"/>
        <v>4</v>
      </c>
      <c r="T48" s="89">
        <f t="shared" si="12"/>
        <v>1.25</v>
      </c>
      <c r="U48" s="89">
        <f t="shared" si="7"/>
        <v>0.25</v>
      </c>
      <c r="V48" s="221">
        <f t="shared" si="13"/>
        <v>0</v>
      </c>
      <c r="W48" s="91">
        <f t="shared" si="8"/>
        <v>2.324324324324324</v>
      </c>
      <c r="X48" s="89">
        <v>1.4054054054054055</v>
      </c>
      <c r="Y48" s="283">
        <v>1.1081081081081081</v>
      </c>
      <c r="Z48" s="290">
        <v>1.2082082082082082</v>
      </c>
      <c r="AA48" s="148">
        <v>1.46028580923895</v>
      </c>
      <c r="AB48" s="59">
        <v>0.9964227642276423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11</v>
      </c>
      <c r="E49" s="79">
        <v>20</v>
      </c>
      <c r="F49" s="79">
        <v>42</v>
      </c>
      <c r="G49" s="79">
        <v>10</v>
      </c>
      <c r="H49" s="79">
        <v>4</v>
      </c>
      <c r="I49" s="80">
        <v>2</v>
      </c>
      <c r="J49" s="26">
        <f t="shared" si="5"/>
        <v>89</v>
      </c>
      <c r="K49" s="79">
        <v>62</v>
      </c>
      <c r="L49" s="80">
        <v>27</v>
      </c>
      <c r="M49" s="78">
        <v>4598</v>
      </c>
      <c r="N49" s="79">
        <v>4601</v>
      </c>
      <c r="O49" s="31">
        <v>3491</v>
      </c>
      <c r="P49" s="32">
        <f t="shared" si="9"/>
        <v>0</v>
      </c>
      <c r="Q49" s="33">
        <f t="shared" si="6"/>
        <v>1.8333333333333333</v>
      </c>
      <c r="R49" s="33">
        <f t="shared" si="10"/>
        <v>4</v>
      </c>
      <c r="S49" s="33">
        <f t="shared" si="11"/>
        <v>3.8181818181818183</v>
      </c>
      <c r="T49" s="33">
        <f t="shared" si="12"/>
        <v>2.5</v>
      </c>
      <c r="U49" s="33">
        <f t="shared" si="7"/>
        <v>1</v>
      </c>
      <c r="V49" s="34">
        <f t="shared" si="13"/>
        <v>0.5</v>
      </c>
      <c r="W49" s="35">
        <f t="shared" si="8"/>
        <v>2.4054054054054053</v>
      </c>
      <c r="X49" s="33">
        <v>1.6756756756756757</v>
      </c>
      <c r="Y49" s="282">
        <v>0.7297297297297297</v>
      </c>
      <c r="Z49" s="290">
        <v>1.523020867837032</v>
      </c>
      <c r="AA49" s="137">
        <v>1.52704945237305</v>
      </c>
      <c r="AB49" s="38">
        <v>1.1352845528455284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13</v>
      </c>
      <c r="E50" s="79">
        <v>5</v>
      </c>
      <c r="F50" s="79">
        <v>25</v>
      </c>
      <c r="G50" s="79">
        <v>10</v>
      </c>
      <c r="H50" s="79">
        <v>2</v>
      </c>
      <c r="I50" s="80">
        <v>4</v>
      </c>
      <c r="J50" s="26">
        <f t="shared" si="5"/>
        <v>59</v>
      </c>
      <c r="K50" s="79">
        <v>78</v>
      </c>
      <c r="L50" s="80">
        <v>29</v>
      </c>
      <c r="M50" s="78">
        <v>4531</v>
      </c>
      <c r="N50" s="79">
        <v>5241</v>
      </c>
      <c r="O50" s="135">
        <v>4271</v>
      </c>
      <c r="P50" s="32">
        <f t="shared" si="9"/>
        <v>0</v>
      </c>
      <c r="Q50" s="33">
        <f t="shared" si="6"/>
        <v>2.1666666666666665</v>
      </c>
      <c r="R50" s="33">
        <f t="shared" si="10"/>
        <v>1</v>
      </c>
      <c r="S50" s="33">
        <f t="shared" si="11"/>
        <v>2.272727272727273</v>
      </c>
      <c r="T50" s="33">
        <f t="shared" si="12"/>
        <v>2.5</v>
      </c>
      <c r="U50" s="33">
        <f t="shared" si="7"/>
        <v>0.5</v>
      </c>
      <c r="V50" s="34">
        <f t="shared" si="13"/>
        <v>1</v>
      </c>
      <c r="W50" s="35">
        <f t="shared" si="8"/>
        <v>1.5945945945945945</v>
      </c>
      <c r="X50" s="33">
        <v>2.108108108108108</v>
      </c>
      <c r="Y50" s="282">
        <v>0.7837837837837838</v>
      </c>
      <c r="Z50" s="290">
        <v>1.5008280887711163</v>
      </c>
      <c r="AA50" s="137">
        <v>1.7360052997681352</v>
      </c>
      <c r="AB50" s="138">
        <v>1.3907521979811137</v>
      </c>
    </row>
    <row r="51" spans="1:28" s="150" customFormat="1" ht="13.5" customHeight="1">
      <c r="A51" s="369"/>
      <c r="B51" s="134" t="s">
        <v>46</v>
      </c>
      <c r="C51" s="78">
        <v>3</v>
      </c>
      <c r="D51" s="79">
        <v>13</v>
      </c>
      <c r="E51" s="79">
        <v>8</v>
      </c>
      <c r="F51" s="79">
        <v>23</v>
      </c>
      <c r="G51" s="79">
        <v>14</v>
      </c>
      <c r="H51" s="79">
        <v>4</v>
      </c>
      <c r="I51" s="80">
        <v>5</v>
      </c>
      <c r="J51" s="26">
        <f t="shared" si="5"/>
        <v>70</v>
      </c>
      <c r="K51" s="79">
        <v>80</v>
      </c>
      <c r="L51" s="80">
        <v>34</v>
      </c>
      <c r="M51" s="78">
        <v>4556</v>
      </c>
      <c r="N51" s="79">
        <v>5300</v>
      </c>
      <c r="O51" s="135">
        <v>4215</v>
      </c>
      <c r="P51" s="32">
        <f t="shared" si="9"/>
        <v>1</v>
      </c>
      <c r="Q51" s="33">
        <f t="shared" si="6"/>
        <v>2.1666666666666665</v>
      </c>
      <c r="R51" s="33">
        <f t="shared" si="10"/>
        <v>1.6</v>
      </c>
      <c r="S51" s="33">
        <f t="shared" si="11"/>
        <v>2.090909090909091</v>
      </c>
      <c r="T51" s="33">
        <f t="shared" si="12"/>
        <v>3.5</v>
      </c>
      <c r="U51" s="33">
        <f t="shared" si="7"/>
        <v>1</v>
      </c>
      <c r="V51" s="34">
        <f t="shared" si="13"/>
        <v>1.25</v>
      </c>
      <c r="W51" s="35">
        <f t="shared" si="8"/>
        <v>1.8918918918918919</v>
      </c>
      <c r="X51" s="33">
        <v>2.1621621621621623</v>
      </c>
      <c r="Y51" s="222">
        <v>0.918918918918919</v>
      </c>
      <c r="Z51" s="290">
        <v>1.5066137566137565</v>
      </c>
      <c r="AA51" s="137">
        <v>1.7543859649122806</v>
      </c>
      <c r="AB51" s="138">
        <v>1.3711776187378009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7</v>
      </c>
      <c r="E52" s="82">
        <v>7</v>
      </c>
      <c r="F52" s="82">
        <v>33</v>
      </c>
      <c r="G52" s="82">
        <v>15</v>
      </c>
      <c r="H52" s="82">
        <v>2</v>
      </c>
      <c r="I52" s="83">
        <v>4</v>
      </c>
      <c r="J52" s="40">
        <f t="shared" si="5"/>
        <v>68</v>
      </c>
      <c r="K52" s="82">
        <v>68</v>
      </c>
      <c r="L52" s="83">
        <v>32</v>
      </c>
      <c r="M52" s="81">
        <v>5453</v>
      </c>
      <c r="N52" s="82">
        <v>5841</v>
      </c>
      <c r="O52" s="140">
        <v>5080</v>
      </c>
      <c r="P52" s="46">
        <f t="shared" si="9"/>
        <v>0</v>
      </c>
      <c r="Q52" s="47">
        <f t="shared" si="6"/>
        <v>1.1666666666666667</v>
      </c>
      <c r="R52" s="47">
        <f t="shared" si="10"/>
        <v>1.4</v>
      </c>
      <c r="S52" s="47">
        <f t="shared" si="11"/>
        <v>3</v>
      </c>
      <c r="T52" s="47">
        <f t="shared" si="12"/>
        <v>3.75</v>
      </c>
      <c r="U52" s="47">
        <f t="shared" si="7"/>
        <v>0.5</v>
      </c>
      <c r="V52" s="48">
        <f t="shared" si="13"/>
        <v>1</v>
      </c>
      <c r="W52" s="49">
        <f t="shared" si="8"/>
        <v>1.837837837837838</v>
      </c>
      <c r="X52" s="47">
        <v>1.837837837837838</v>
      </c>
      <c r="Y52" s="223">
        <v>0.8648648648648649</v>
      </c>
      <c r="Z52" s="290">
        <v>1.8068257123923128</v>
      </c>
      <c r="AA52" s="142">
        <v>1.9347466048360384</v>
      </c>
      <c r="AB52" s="143">
        <v>1.6520325203252033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16</v>
      </c>
      <c r="E53" s="79">
        <v>7</v>
      </c>
      <c r="F53" s="79">
        <v>38</v>
      </c>
      <c r="G53" s="79">
        <v>22</v>
      </c>
      <c r="H53" s="79">
        <v>0</v>
      </c>
      <c r="I53" s="80">
        <v>3</v>
      </c>
      <c r="J53" s="26">
        <f t="shared" si="5"/>
        <v>86</v>
      </c>
      <c r="K53" s="79">
        <v>79</v>
      </c>
      <c r="L53" s="80">
        <v>52</v>
      </c>
      <c r="M53" s="78">
        <v>6025</v>
      </c>
      <c r="N53" s="79">
        <v>6463</v>
      </c>
      <c r="O53" s="135">
        <v>5591</v>
      </c>
      <c r="P53" s="32">
        <f t="shared" si="9"/>
        <v>0</v>
      </c>
      <c r="Q53" s="33">
        <f t="shared" si="6"/>
        <v>2.6666666666666665</v>
      </c>
      <c r="R53" s="33">
        <f t="shared" si="10"/>
        <v>1.4</v>
      </c>
      <c r="S53" s="33">
        <f t="shared" si="11"/>
        <v>3.4545454545454546</v>
      </c>
      <c r="T53" s="33">
        <f t="shared" si="12"/>
        <v>5.5</v>
      </c>
      <c r="U53" s="33">
        <f t="shared" si="7"/>
        <v>0</v>
      </c>
      <c r="V53" s="222">
        <f t="shared" si="13"/>
        <v>0.75</v>
      </c>
      <c r="W53" s="35">
        <f t="shared" si="8"/>
        <v>2.324324324324324</v>
      </c>
      <c r="X53" s="33">
        <v>2.135135135135135</v>
      </c>
      <c r="Y53" s="222">
        <v>1.4054054054054055</v>
      </c>
      <c r="Z53" s="291">
        <v>1.994372724263489</v>
      </c>
      <c r="AA53" s="137">
        <v>2.139357828533598</v>
      </c>
      <c r="AB53" s="138">
        <v>1.8193947282785552</v>
      </c>
    </row>
    <row r="54" spans="1:28" s="150" customFormat="1" ht="13.5" customHeight="1">
      <c r="A54" s="369"/>
      <c r="B54" s="134" t="s">
        <v>49</v>
      </c>
      <c r="C54" s="78">
        <v>1</v>
      </c>
      <c r="D54" s="79">
        <v>8</v>
      </c>
      <c r="E54" s="79">
        <v>11</v>
      </c>
      <c r="F54" s="79">
        <v>48</v>
      </c>
      <c r="G54" s="79">
        <v>19</v>
      </c>
      <c r="H54" s="79">
        <v>5</v>
      </c>
      <c r="I54" s="80">
        <v>10</v>
      </c>
      <c r="J54" s="26">
        <f t="shared" si="5"/>
        <v>102</v>
      </c>
      <c r="K54" s="79">
        <v>115</v>
      </c>
      <c r="L54" s="80">
        <v>44</v>
      </c>
      <c r="M54" s="78">
        <v>6453</v>
      </c>
      <c r="N54" s="79">
        <v>7382</v>
      </c>
      <c r="O54" s="135">
        <v>5859</v>
      </c>
      <c r="P54" s="32">
        <f t="shared" si="9"/>
        <v>0.3333333333333333</v>
      </c>
      <c r="Q54" s="33">
        <f t="shared" si="6"/>
        <v>1.3333333333333333</v>
      </c>
      <c r="R54" s="33">
        <f t="shared" si="10"/>
        <v>2.2</v>
      </c>
      <c r="S54" s="33">
        <f t="shared" si="11"/>
        <v>4.363636363636363</v>
      </c>
      <c r="T54" s="33">
        <f t="shared" si="12"/>
        <v>4.75</v>
      </c>
      <c r="U54" s="33">
        <f t="shared" si="7"/>
        <v>1.25</v>
      </c>
      <c r="V54" s="34">
        <f t="shared" si="13"/>
        <v>2.5</v>
      </c>
      <c r="W54" s="35">
        <f t="shared" si="8"/>
        <v>2.7567567567567566</v>
      </c>
      <c r="X54" s="33">
        <v>3.108108108108108</v>
      </c>
      <c r="Y54" s="222">
        <v>1.1891891891891893</v>
      </c>
      <c r="Z54" s="290">
        <v>2.136754966887417</v>
      </c>
      <c r="AA54" s="137">
        <v>2.4403305785123965</v>
      </c>
      <c r="AB54" s="138">
        <v>1.9059856864020819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8</v>
      </c>
      <c r="E55" s="79">
        <v>15</v>
      </c>
      <c r="F55" s="79">
        <v>39</v>
      </c>
      <c r="G55" s="79">
        <v>20</v>
      </c>
      <c r="H55" s="79">
        <v>7</v>
      </c>
      <c r="I55" s="80">
        <v>6</v>
      </c>
      <c r="J55" s="26">
        <f t="shared" si="5"/>
        <v>95</v>
      </c>
      <c r="K55" s="79">
        <v>96</v>
      </c>
      <c r="L55" s="80">
        <v>57</v>
      </c>
      <c r="M55" s="78">
        <v>6125</v>
      </c>
      <c r="N55" s="79">
        <v>6637</v>
      </c>
      <c r="O55" s="135">
        <v>5326</v>
      </c>
      <c r="P55" s="32">
        <f t="shared" si="9"/>
        <v>0</v>
      </c>
      <c r="Q55" s="33">
        <f t="shared" si="6"/>
        <v>1.3333333333333333</v>
      </c>
      <c r="R55" s="33">
        <f t="shared" si="10"/>
        <v>3</v>
      </c>
      <c r="S55" s="33">
        <f t="shared" si="11"/>
        <v>3.5454545454545454</v>
      </c>
      <c r="T55" s="33">
        <f t="shared" si="12"/>
        <v>5</v>
      </c>
      <c r="U55" s="33">
        <f t="shared" si="7"/>
        <v>1.75</v>
      </c>
      <c r="V55" s="34">
        <f t="shared" si="13"/>
        <v>1.5</v>
      </c>
      <c r="W55" s="35">
        <f t="shared" si="8"/>
        <v>2.5675675675675675</v>
      </c>
      <c r="X55" s="33">
        <v>2.5945945945945947</v>
      </c>
      <c r="Y55" s="222">
        <v>1.5405405405405406</v>
      </c>
      <c r="Z55" s="290">
        <v>2.037591483699268</v>
      </c>
      <c r="AA55" s="137">
        <v>2.202057067020571</v>
      </c>
      <c r="AB55" s="138">
        <v>1.7359843546284224</v>
      </c>
    </row>
    <row r="56" spans="1:28" s="150" customFormat="1" ht="13.5" customHeight="1">
      <c r="A56" s="369"/>
      <c r="B56" s="134" t="s">
        <v>51</v>
      </c>
      <c r="C56" s="78">
        <v>3</v>
      </c>
      <c r="D56" s="79">
        <v>7</v>
      </c>
      <c r="E56" s="79">
        <v>11</v>
      </c>
      <c r="F56" s="79">
        <v>38</v>
      </c>
      <c r="G56" s="79">
        <v>7</v>
      </c>
      <c r="H56" s="79">
        <v>1</v>
      </c>
      <c r="I56" s="80">
        <v>0</v>
      </c>
      <c r="J56" s="26">
        <f t="shared" si="5"/>
        <v>67</v>
      </c>
      <c r="K56" s="79">
        <v>112</v>
      </c>
      <c r="L56" s="80">
        <v>28</v>
      </c>
      <c r="M56" s="78">
        <v>4332</v>
      </c>
      <c r="N56" s="79">
        <v>5709</v>
      </c>
      <c r="O56" s="135">
        <v>3385</v>
      </c>
      <c r="P56" s="32">
        <f t="shared" si="9"/>
        <v>1</v>
      </c>
      <c r="Q56" s="33">
        <f t="shared" si="6"/>
        <v>1.1666666666666667</v>
      </c>
      <c r="R56" s="33">
        <f t="shared" si="10"/>
        <v>2.2</v>
      </c>
      <c r="S56" s="33">
        <f t="shared" si="11"/>
        <v>3.4545454545454546</v>
      </c>
      <c r="T56" s="33">
        <f t="shared" si="12"/>
        <v>1.75</v>
      </c>
      <c r="U56" s="33">
        <f t="shared" si="7"/>
        <v>0.25</v>
      </c>
      <c r="V56" s="34">
        <f t="shared" si="13"/>
        <v>0</v>
      </c>
      <c r="W56" s="35">
        <f t="shared" si="8"/>
        <v>1.8108108108108107</v>
      </c>
      <c r="X56" s="33">
        <v>3.027027027027027</v>
      </c>
      <c r="Y56" s="222">
        <v>0.7567567567567568</v>
      </c>
      <c r="Z56" s="290">
        <v>1.4605529332434255</v>
      </c>
      <c r="AA56" s="137">
        <v>1.9339430894308942</v>
      </c>
      <c r="AB56" s="138">
        <v>1.1116584564860428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94</v>
      </c>
      <c r="D57" s="93">
        <f t="shared" si="14"/>
        <v>451</v>
      </c>
      <c r="E57" s="93">
        <f t="shared" si="14"/>
        <v>786</v>
      </c>
      <c r="F57" s="93">
        <f t="shared" si="14"/>
        <v>1626</v>
      </c>
      <c r="G57" s="93">
        <f t="shared" si="14"/>
        <v>692</v>
      </c>
      <c r="H57" s="93">
        <f t="shared" si="14"/>
        <v>315</v>
      </c>
      <c r="I57" s="94">
        <f t="shared" si="14"/>
        <v>231</v>
      </c>
      <c r="J57" s="219">
        <f>SUM(C57:I57)</f>
        <v>4195</v>
      </c>
      <c r="K57" s="93">
        <v>2671</v>
      </c>
      <c r="L57" s="94">
        <v>2365</v>
      </c>
      <c r="M57" s="92">
        <f>SUM(M5:M56)</f>
        <v>262219</v>
      </c>
      <c r="N57" s="93">
        <f>SUM(N5:N56)</f>
        <v>265484</v>
      </c>
      <c r="O57" s="151">
        <v>184720</v>
      </c>
      <c r="P57" s="98">
        <f>C57/3</f>
        <v>31.333333333333332</v>
      </c>
      <c r="Q57" s="99">
        <f t="shared" si="6"/>
        <v>75.16666666666667</v>
      </c>
      <c r="R57" s="99">
        <f>E57/5</f>
        <v>157.2</v>
      </c>
      <c r="S57" s="99">
        <f>F57/11</f>
        <v>147.8181818181818</v>
      </c>
      <c r="T57" s="99">
        <f>G57/4</f>
        <v>173</v>
      </c>
      <c r="U57" s="99">
        <f t="shared" si="7"/>
        <v>78.75</v>
      </c>
      <c r="V57" s="152">
        <f>I57/4</f>
        <v>57.75</v>
      </c>
      <c r="W57" s="101">
        <f t="shared" si="8"/>
        <v>113.37837837837837</v>
      </c>
      <c r="X57" s="99">
        <v>72.1891891891892</v>
      </c>
      <c r="Y57" s="152">
        <v>62.6022176022176</v>
      </c>
      <c r="Z57" s="280">
        <f>SUM(Z5:Z56)</f>
        <v>87.13137142637407</v>
      </c>
      <c r="AA57" s="99">
        <f>SUM(AA5:AA56)</f>
        <v>87.93339328024486</v>
      </c>
      <c r="AB57" s="152">
        <v>60.26753670473083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53:A56"/>
    <mergeCell ref="Z3:AB3"/>
    <mergeCell ref="A57:B57"/>
    <mergeCell ref="A31:A34"/>
    <mergeCell ref="A35:A39"/>
    <mergeCell ref="A40:A43"/>
    <mergeCell ref="A44:A47"/>
    <mergeCell ref="A48:A52"/>
    <mergeCell ref="A5:A8"/>
    <mergeCell ref="A13:A17"/>
    <mergeCell ref="P2:AB2"/>
    <mergeCell ref="C2:O2"/>
    <mergeCell ref="C3:I3"/>
    <mergeCell ref="J3:L3"/>
    <mergeCell ref="P3:V3"/>
    <mergeCell ref="W3:Y3"/>
    <mergeCell ref="M3:O3"/>
    <mergeCell ref="A9:A12"/>
    <mergeCell ref="A22:A26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  <ignoredErrors>
    <ignoredError sqref="Z5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tabColor indexed="42"/>
  </sheetPr>
  <dimension ref="A1:AB65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6" t="s">
        <v>68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5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108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108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304" t="s">
        <v>54</v>
      </c>
      <c r="B4" s="314" t="s">
        <v>55</v>
      </c>
      <c r="C4" s="305" t="s">
        <v>93</v>
      </c>
      <c r="D4" s="306" t="s">
        <v>95</v>
      </c>
      <c r="E4" s="306" t="s">
        <v>96</v>
      </c>
      <c r="F4" s="306" t="s">
        <v>52</v>
      </c>
      <c r="G4" s="306" t="s">
        <v>97</v>
      </c>
      <c r="H4" s="306" t="s">
        <v>98</v>
      </c>
      <c r="I4" s="307" t="s">
        <v>99</v>
      </c>
      <c r="J4" s="252" t="s">
        <v>112</v>
      </c>
      <c r="K4" s="308" t="s">
        <v>106</v>
      </c>
      <c r="L4" s="309" t="s">
        <v>101</v>
      </c>
      <c r="M4" s="252" t="s">
        <v>112</v>
      </c>
      <c r="N4" s="310" t="s">
        <v>106</v>
      </c>
      <c r="O4" s="311" t="s">
        <v>101</v>
      </c>
      <c r="P4" s="305" t="s">
        <v>93</v>
      </c>
      <c r="Q4" s="306" t="s">
        <v>95</v>
      </c>
      <c r="R4" s="306" t="s">
        <v>96</v>
      </c>
      <c r="S4" s="306" t="s">
        <v>52</v>
      </c>
      <c r="T4" s="306" t="s">
        <v>97</v>
      </c>
      <c r="U4" s="306" t="s">
        <v>98</v>
      </c>
      <c r="V4" s="307" t="s">
        <v>99</v>
      </c>
      <c r="W4" s="252" t="s">
        <v>112</v>
      </c>
      <c r="X4" s="308" t="s">
        <v>106</v>
      </c>
      <c r="Y4" s="309" t="s">
        <v>101</v>
      </c>
      <c r="Z4" s="252" t="s">
        <v>112</v>
      </c>
      <c r="AA4" s="310" t="s">
        <v>106</v>
      </c>
      <c r="AB4" s="312" t="s">
        <v>101</v>
      </c>
    </row>
    <row r="5" spans="1:28" s="313" customFormat="1" ht="13.5" customHeight="1">
      <c r="A5" s="374">
        <v>9</v>
      </c>
      <c r="B5" s="129">
        <v>36</v>
      </c>
      <c r="C5" s="315">
        <v>11</v>
      </c>
      <c r="D5" s="316">
        <v>42</v>
      </c>
      <c r="E5" s="316">
        <v>11</v>
      </c>
      <c r="F5" s="316">
        <v>68</v>
      </c>
      <c r="G5" s="316">
        <v>7</v>
      </c>
      <c r="H5" s="316">
        <v>11</v>
      </c>
      <c r="I5" s="317">
        <v>2</v>
      </c>
      <c r="J5" s="315">
        <f>SUM(C5:I5)</f>
        <v>152</v>
      </c>
      <c r="K5" s="316">
        <v>120</v>
      </c>
      <c r="L5" s="317">
        <v>131</v>
      </c>
      <c r="M5" s="315">
        <v>8786</v>
      </c>
      <c r="N5" s="324">
        <v>7345</v>
      </c>
      <c r="O5" s="325">
        <v>7141</v>
      </c>
      <c r="P5" s="333">
        <f aca="true" t="shared" si="0" ref="P5:P36">C5/3</f>
        <v>3.6666666666666665</v>
      </c>
      <c r="Q5" s="132">
        <f aca="true" t="shared" si="1" ref="Q5:Q36">D5/6</f>
        <v>7</v>
      </c>
      <c r="R5" s="132">
        <f aca="true" t="shared" si="2" ref="R5:R36">E5/5</f>
        <v>2.2</v>
      </c>
      <c r="S5" s="132">
        <f aca="true" t="shared" si="3" ref="S5:S36">F5/11</f>
        <v>6.181818181818182</v>
      </c>
      <c r="T5" s="132">
        <f aca="true" t="shared" si="4" ref="T5:T36">G5/4</f>
        <v>1.75</v>
      </c>
      <c r="U5" s="132">
        <f aca="true" t="shared" si="5" ref="U5:U36">H5/4</f>
        <v>2.75</v>
      </c>
      <c r="V5" s="330">
        <f aca="true" t="shared" si="6" ref="V5:V36">I5/4</f>
        <v>0.5</v>
      </c>
      <c r="W5" s="131">
        <f>J5/37</f>
        <v>4.108108108108108</v>
      </c>
      <c r="X5" s="132">
        <f>K5/37</f>
        <v>3.2432432432432434</v>
      </c>
      <c r="Y5" s="330">
        <f>L5/37</f>
        <v>3.5405405405405403</v>
      </c>
      <c r="Z5" s="131">
        <v>2.9150630391506303</v>
      </c>
      <c r="AA5" s="23">
        <v>2.3917290784760663</v>
      </c>
      <c r="AB5" s="24">
        <v>2.36066115702479</v>
      </c>
    </row>
    <row r="6" spans="1:28" s="313" customFormat="1" ht="13.5" customHeight="1">
      <c r="A6" s="369"/>
      <c r="B6" s="134">
        <v>37</v>
      </c>
      <c r="C6" s="318">
        <v>10</v>
      </c>
      <c r="D6" s="319">
        <v>23</v>
      </c>
      <c r="E6" s="319">
        <v>11</v>
      </c>
      <c r="F6" s="319">
        <v>67</v>
      </c>
      <c r="G6" s="319">
        <v>7</v>
      </c>
      <c r="H6" s="319">
        <v>9</v>
      </c>
      <c r="I6" s="320">
        <v>0</v>
      </c>
      <c r="J6" s="318">
        <f aca="true" t="shared" si="7" ref="J6:J21">SUM(C6:I6)</f>
        <v>127</v>
      </c>
      <c r="K6" s="319">
        <v>112</v>
      </c>
      <c r="L6" s="320">
        <v>125</v>
      </c>
      <c r="M6" s="318">
        <v>8621</v>
      </c>
      <c r="N6" s="326">
        <v>7283</v>
      </c>
      <c r="O6" s="327">
        <v>7369</v>
      </c>
      <c r="P6" s="334">
        <f t="shared" si="0"/>
        <v>3.3333333333333335</v>
      </c>
      <c r="Q6" s="137">
        <f t="shared" si="1"/>
        <v>3.8333333333333335</v>
      </c>
      <c r="R6" s="137">
        <f t="shared" si="2"/>
        <v>2.2</v>
      </c>
      <c r="S6" s="137">
        <f t="shared" si="3"/>
        <v>6.090909090909091</v>
      </c>
      <c r="T6" s="137">
        <f t="shared" si="4"/>
        <v>1.75</v>
      </c>
      <c r="U6" s="137">
        <f t="shared" si="5"/>
        <v>2.25</v>
      </c>
      <c r="V6" s="331">
        <f t="shared" si="6"/>
        <v>0</v>
      </c>
      <c r="W6" s="136">
        <f aca="true" t="shared" si="8" ref="W6:W36">J6/37</f>
        <v>3.4324324324324325</v>
      </c>
      <c r="X6" s="137">
        <f aca="true" t="shared" si="9" ref="X6:Y8">K6/37</f>
        <v>3.027027027027027</v>
      </c>
      <c r="Y6" s="331">
        <f t="shared" si="9"/>
        <v>3.3783783783783785</v>
      </c>
      <c r="Z6" s="136">
        <v>2.8775033377837116</v>
      </c>
      <c r="AA6" s="37">
        <v>2.374633192044343</v>
      </c>
      <c r="AB6" s="38">
        <v>2.43522802379378</v>
      </c>
    </row>
    <row r="7" spans="1:28" s="313" customFormat="1" ht="13.5" customHeight="1">
      <c r="A7" s="369"/>
      <c r="B7" s="134">
        <v>38</v>
      </c>
      <c r="C7" s="318">
        <v>8</v>
      </c>
      <c r="D7" s="319">
        <v>29</v>
      </c>
      <c r="E7" s="319">
        <v>5</v>
      </c>
      <c r="F7" s="319">
        <v>34</v>
      </c>
      <c r="G7" s="319">
        <v>10</v>
      </c>
      <c r="H7" s="319">
        <v>6</v>
      </c>
      <c r="I7" s="320">
        <v>0</v>
      </c>
      <c r="J7" s="318">
        <f t="shared" si="7"/>
        <v>92</v>
      </c>
      <c r="K7" s="319">
        <v>114</v>
      </c>
      <c r="L7" s="320">
        <v>167</v>
      </c>
      <c r="M7" s="318">
        <v>7505</v>
      </c>
      <c r="N7" s="326">
        <v>6443</v>
      </c>
      <c r="O7" s="327">
        <v>7447</v>
      </c>
      <c r="P7" s="334">
        <f t="shared" si="0"/>
        <v>2.6666666666666665</v>
      </c>
      <c r="Q7" s="137">
        <f t="shared" si="1"/>
        <v>4.833333333333333</v>
      </c>
      <c r="R7" s="137">
        <f t="shared" si="2"/>
        <v>1</v>
      </c>
      <c r="S7" s="137">
        <f t="shared" si="3"/>
        <v>3.090909090909091</v>
      </c>
      <c r="T7" s="137">
        <f t="shared" si="4"/>
        <v>2.5</v>
      </c>
      <c r="U7" s="137">
        <f t="shared" si="5"/>
        <v>1.5</v>
      </c>
      <c r="V7" s="331">
        <f t="shared" si="6"/>
        <v>0</v>
      </c>
      <c r="W7" s="136">
        <f t="shared" si="8"/>
        <v>2.4864864864864864</v>
      </c>
      <c r="X7" s="137">
        <f t="shared" si="9"/>
        <v>3.081081081081081</v>
      </c>
      <c r="Y7" s="331">
        <f t="shared" si="9"/>
        <v>4.513513513513513</v>
      </c>
      <c r="Z7" s="136">
        <v>2.4991674991674993</v>
      </c>
      <c r="AA7" s="37">
        <v>2.0980136763269295</v>
      </c>
      <c r="AB7" s="38">
        <v>2.46916445623342</v>
      </c>
    </row>
    <row r="8" spans="1:28" s="313" customFormat="1" ht="13.5" customHeight="1">
      <c r="A8" s="370"/>
      <c r="B8" s="139">
        <v>39</v>
      </c>
      <c r="C8" s="321">
        <v>20</v>
      </c>
      <c r="D8" s="322">
        <v>45</v>
      </c>
      <c r="E8" s="322">
        <v>18</v>
      </c>
      <c r="F8" s="322">
        <v>63</v>
      </c>
      <c r="G8" s="322">
        <v>25</v>
      </c>
      <c r="H8" s="322">
        <v>6</v>
      </c>
      <c r="I8" s="323">
        <v>1</v>
      </c>
      <c r="J8" s="321">
        <f t="shared" si="7"/>
        <v>178</v>
      </c>
      <c r="K8" s="322">
        <v>127</v>
      </c>
      <c r="L8" s="323">
        <v>150</v>
      </c>
      <c r="M8" s="321">
        <v>9672</v>
      </c>
      <c r="N8" s="328">
        <v>7683</v>
      </c>
      <c r="O8" s="329">
        <v>6841</v>
      </c>
      <c r="P8" s="335">
        <f t="shared" si="0"/>
        <v>6.666666666666667</v>
      </c>
      <c r="Q8" s="142">
        <f t="shared" si="1"/>
        <v>7.5</v>
      </c>
      <c r="R8" s="142">
        <f t="shared" si="2"/>
        <v>3.6</v>
      </c>
      <c r="S8" s="142">
        <f t="shared" si="3"/>
        <v>5.7272727272727275</v>
      </c>
      <c r="T8" s="142">
        <f t="shared" si="4"/>
        <v>6.25</v>
      </c>
      <c r="U8" s="142">
        <f t="shared" si="5"/>
        <v>1.5</v>
      </c>
      <c r="V8" s="332">
        <f t="shared" si="6"/>
        <v>0.25</v>
      </c>
      <c r="W8" s="141">
        <f t="shared" si="8"/>
        <v>4.8108108108108105</v>
      </c>
      <c r="X8" s="142">
        <f t="shared" si="9"/>
        <v>3.4324324324324325</v>
      </c>
      <c r="Y8" s="332">
        <f t="shared" si="9"/>
        <v>4.054054054054054</v>
      </c>
      <c r="Z8" s="141">
        <v>3.201588877855015</v>
      </c>
      <c r="AA8" s="51">
        <v>2.499349381912817</v>
      </c>
      <c r="AB8" s="52">
        <v>2.26673293571901</v>
      </c>
    </row>
    <row r="9" spans="1:28" s="10" customFormat="1" ht="13.5" customHeight="1">
      <c r="A9" s="341">
        <v>10</v>
      </c>
      <c r="B9" s="25">
        <v>40</v>
      </c>
      <c r="C9" s="26">
        <v>5</v>
      </c>
      <c r="D9" s="27">
        <v>32</v>
      </c>
      <c r="E9" s="27">
        <v>11</v>
      </c>
      <c r="F9" s="27">
        <v>95</v>
      </c>
      <c r="G9" s="27">
        <v>25</v>
      </c>
      <c r="H9" s="27">
        <v>12</v>
      </c>
      <c r="I9" s="28">
        <v>1</v>
      </c>
      <c r="J9" s="26">
        <f t="shared" si="7"/>
        <v>181</v>
      </c>
      <c r="K9" s="27">
        <v>113</v>
      </c>
      <c r="L9" s="28">
        <v>164</v>
      </c>
      <c r="M9" s="29">
        <v>10365</v>
      </c>
      <c r="N9" s="30">
        <v>7634</v>
      </c>
      <c r="O9" s="31">
        <v>7686</v>
      </c>
      <c r="P9" s="32">
        <f t="shared" si="0"/>
        <v>1.6666666666666667</v>
      </c>
      <c r="Q9" s="33">
        <f t="shared" si="1"/>
        <v>5.333333333333333</v>
      </c>
      <c r="R9" s="33">
        <f t="shared" si="2"/>
        <v>2.2</v>
      </c>
      <c r="S9" s="33">
        <f t="shared" si="3"/>
        <v>8.636363636363637</v>
      </c>
      <c r="T9" s="33">
        <f t="shared" si="4"/>
        <v>6.25</v>
      </c>
      <c r="U9" s="33">
        <f t="shared" si="5"/>
        <v>3</v>
      </c>
      <c r="V9" s="34">
        <f t="shared" si="6"/>
        <v>0.25</v>
      </c>
      <c r="W9" s="35">
        <f t="shared" si="8"/>
        <v>4.891891891891892</v>
      </c>
      <c r="X9" s="33">
        <f aca="true" t="shared" si="10" ref="X9:X40">K9/37</f>
        <v>3.054054054054054</v>
      </c>
      <c r="Y9" s="34">
        <f aca="true" t="shared" si="11" ref="Y9:Y40">L9/37</f>
        <v>4.4324324324324325</v>
      </c>
      <c r="Z9" s="36">
        <v>3.4630805212161713</v>
      </c>
      <c r="AA9" s="37">
        <v>2.4874551971326166</v>
      </c>
      <c r="AB9" s="38">
        <v>2.54250744293747</v>
      </c>
    </row>
    <row r="10" spans="1:28" s="10" customFormat="1" ht="13.5" customHeight="1">
      <c r="A10" s="341"/>
      <c r="B10" s="25">
        <v>41</v>
      </c>
      <c r="C10" s="26">
        <v>11</v>
      </c>
      <c r="D10" s="27">
        <v>23</v>
      </c>
      <c r="E10" s="27">
        <v>19</v>
      </c>
      <c r="F10" s="27">
        <v>76</v>
      </c>
      <c r="G10" s="27">
        <v>26</v>
      </c>
      <c r="H10" s="27">
        <v>10</v>
      </c>
      <c r="I10" s="28">
        <v>1</v>
      </c>
      <c r="J10" s="26">
        <f t="shared" si="7"/>
        <v>166</v>
      </c>
      <c r="K10" s="27">
        <v>104</v>
      </c>
      <c r="L10" s="28">
        <v>193</v>
      </c>
      <c r="M10" s="29">
        <v>10512</v>
      </c>
      <c r="N10" s="30">
        <v>7396</v>
      </c>
      <c r="O10" s="31">
        <v>7789</v>
      </c>
      <c r="P10" s="32">
        <f t="shared" si="0"/>
        <v>3.6666666666666665</v>
      </c>
      <c r="Q10" s="33">
        <f t="shared" si="1"/>
        <v>3.8333333333333335</v>
      </c>
      <c r="R10" s="33">
        <f t="shared" si="2"/>
        <v>3.8</v>
      </c>
      <c r="S10" s="33">
        <f t="shared" si="3"/>
        <v>6.909090909090909</v>
      </c>
      <c r="T10" s="33">
        <f t="shared" si="4"/>
        <v>6.5</v>
      </c>
      <c r="U10" s="33">
        <f t="shared" si="5"/>
        <v>2.5</v>
      </c>
      <c r="V10" s="34">
        <f t="shared" si="6"/>
        <v>0.25</v>
      </c>
      <c r="W10" s="35">
        <f t="shared" si="8"/>
        <v>4.486486486486487</v>
      </c>
      <c r="X10" s="33">
        <f t="shared" si="10"/>
        <v>2.810810810810811</v>
      </c>
      <c r="Y10" s="34">
        <f t="shared" si="11"/>
        <v>5.216216216216216</v>
      </c>
      <c r="Z10" s="36">
        <v>3.49003984063745</v>
      </c>
      <c r="AA10" s="37">
        <v>2.406768630003254</v>
      </c>
      <c r="AB10" s="38">
        <v>2.56301414939124</v>
      </c>
    </row>
    <row r="11" spans="1:28" s="10" customFormat="1" ht="13.5" customHeight="1">
      <c r="A11" s="341"/>
      <c r="B11" s="25">
        <v>42</v>
      </c>
      <c r="C11" s="26">
        <v>16</v>
      </c>
      <c r="D11" s="27">
        <v>16</v>
      </c>
      <c r="E11" s="27">
        <v>16</v>
      </c>
      <c r="F11" s="27">
        <v>80</v>
      </c>
      <c r="G11" s="27">
        <v>22</v>
      </c>
      <c r="H11" s="27">
        <v>10</v>
      </c>
      <c r="I11" s="28">
        <v>1</v>
      </c>
      <c r="J11" s="26">
        <f t="shared" si="7"/>
        <v>161</v>
      </c>
      <c r="K11" s="27">
        <v>127</v>
      </c>
      <c r="L11" s="28">
        <v>177</v>
      </c>
      <c r="M11" s="29">
        <v>14236</v>
      </c>
      <c r="N11" s="30">
        <v>8741</v>
      </c>
      <c r="O11" s="31">
        <v>7623</v>
      </c>
      <c r="P11" s="32">
        <f t="shared" si="0"/>
        <v>5.333333333333333</v>
      </c>
      <c r="Q11" s="33">
        <f t="shared" si="1"/>
        <v>2.6666666666666665</v>
      </c>
      <c r="R11" s="33">
        <f t="shared" si="2"/>
        <v>3.2</v>
      </c>
      <c r="S11" s="33">
        <f t="shared" si="3"/>
        <v>7.2727272727272725</v>
      </c>
      <c r="T11" s="33">
        <f t="shared" si="4"/>
        <v>5.5</v>
      </c>
      <c r="U11" s="33">
        <f t="shared" si="5"/>
        <v>2.5</v>
      </c>
      <c r="V11" s="34">
        <f t="shared" si="6"/>
        <v>0.25</v>
      </c>
      <c r="W11" s="35">
        <f t="shared" si="8"/>
        <v>4.351351351351352</v>
      </c>
      <c r="X11" s="33">
        <f t="shared" si="10"/>
        <v>3.4324324324324325</v>
      </c>
      <c r="Y11" s="34">
        <f t="shared" si="11"/>
        <v>4.783783783783784</v>
      </c>
      <c r="Z11" s="36">
        <v>4.720159151193634</v>
      </c>
      <c r="AA11" s="37">
        <v>2.8435263500325307</v>
      </c>
      <c r="AB11" s="38">
        <v>2.52584493041749</v>
      </c>
    </row>
    <row r="12" spans="1:28" s="10" customFormat="1" ht="13.5" customHeight="1">
      <c r="A12" s="349"/>
      <c r="B12" s="39">
        <v>43</v>
      </c>
      <c r="C12" s="40">
        <v>23</v>
      </c>
      <c r="D12" s="41">
        <v>31</v>
      </c>
      <c r="E12" s="41">
        <v>32</v>
      </c>
      <c r="F12" s="41">
        <v>81</v>
      </c>
      <c r="G12" s="41">
        <v>37</v>
      </c>
      <c r="H12" s="41">
        <v>7</v>
      </c>
      <c r="I12" s="42">
        <v>2</v>
      </c>
      <c r="J12" s="40">
        <f t="shared" si="7"/>
        <v>213</v>
      </c>
      <c r="K12" s="41">
        <v>148</v>
      </c>
      <c r="L12" s="42">
        <v>207</v>
      </c>
      <c r="M12" s="43">
        <v>17648</v>
      </c>
      <c r="N12" s="44">
        <v>9703</v>
      </c>
      <c r="O12" s="45">
        <v>8346</v>
      </c>
      <c r="P12" s="46">
        <f t="shared" si="0"/>
        <v>7.666666666666667</v>
      </c>
      <c r="Q12" s="47">
        <f t="shared" si="1"/>
        <v>5.166666666666667</v>
      </c>
      <c r="R12" s="47">
        <f t="shared" si="2"/>
        <v>6.4</v>
      </c>
      <c r="S12" s="47">
        <f t="shared" si="3"/>
        <v>7.363636363636363</v>
      </c>
      <c r="T12" s="47">
        <f t="shared" si="4"/>
        <v>9.25</v>
      </c>
      <c r="U12" s="47">
        <f t="shared" si="5"/>
        <v>1.75</v>
      </c>
      <c r="V12" s="48">
        <f t="shared" si="6"/>
        <v>0.5</v>
      </c>
      <c r="W12" s="49">
        <f t="shared" si="8"/>
        <v>5.756756756756757</v>
      </c>
      <c r="X12" s="47">
        <f t="shared" si="10"/>
        <v>4</v>
      </c>
      <c r="Y12" s="48">
        <f t="shared" si="11"/>
        <v>5.594594594594595</v>
      </c>
      <c r="Z12" s="50">
        <v>5.8514588859416445</v>
      </c>
      <c r="AA12" s="51">
        <v>3.1564736499674693</v>
      </c>
      <c r="AB12" s="52">
        <v>2.76266137040715</v>
      </c>
    </row>
    <row r="13" spans="1:28" s="10" customFormat="1" ht="13.5" customHeight="1">
      <c r="A13" s="350">
        <v>11</v>
      </c>
      <c r="B13" s="84">
        <v>44</v>
      </c>
      <c r="C13" s="218">
        <v>17</v>
      </c>
      <c r="D13" s="253">
        <v>33</v>
      </c>
      <c r="E13" s="253">
        <v>24</v>
      </c>
      <c r="F13" s="253">
        <v>93</v>
      </c>
      <c r="G13" s="253">
        <v>30</v>
      </c>
      <c r="H13" s="253">
        <v>6</v>
      </c>
      <c r="I13" s="254">
        <v>3</v>
      </c>
      <c r="J13" s="218">
        <f t="shared" si="7"/>
        <v>206</v>
      </c>
      <c r="K13" s="253">
        <v>157</v>
      </c>
      <c r="L13" s="254">
        <v>223</v>
      </c>
      <c r="M13" s="66">
        <v>21390</v>
      </c>
      <c r="N13" s="67">
        <v>10858</v>
      </c>
      <c r="O13" s="69">
        <v>9249</v>
      </c>
      <c r="P13" s="88">
        <f t="shared" si="0"/>
        <v>5.666666666666667</v>
      </c>
      <c r="Q13" s="89">
        <f t="shared" si="1"/>
        <v>5.5</v>
      </c>
      <c r="R13" s="89">
        <f t="shared" si="2"/>
        <v>4.8</v>
      </c>
      <c r="S13" s="89">
        <f t="shared" si="3"/>
        <v>8.454545454545455</v>
      </c>
      <c r="T13" s="89">
        <f t="shared" si="4"/>
        <v>7.5</v>
      </c>
      <c r="U13" s="89">
        <f t="shared" si="5"/>
        <v>1.5</v>
      </c>
      <c r="V13" s="90">
        <f t="shared" si="6"/>
        <v>0.75</v>
      </c>
      <c r="W13" s="91">
        <f t="shared" si="8"/>
        <v>5.5675675675675675</v>
      </c>
      <c r="X13" s="89">
        <f t="shared" si="10"/>
        <v>4.243243243243243</v>
      </c>
      <c r="Y13" s="90">
        <f t="shared" si="11"/>
        <v>6.027027027027027</v>
      </c>
      <c r="Z13" s="73">
        <v>7.108673978065803</v>
      </c>
      <c r="AA13" s="58">
        <v>3.531056910569106</v>
      </c>
      <c r="AB13" s="59">
        <v>3.06562810739144</v>
      </c>
    </row>
    <row r="14" spans="1:28" s="60" customFormat="1" ht="13.5" customHeight="1">
      <c r="A14" s="351"/>
      <c r="B14" s="53">
        <v>45</v>
      </c>
      <c r="C14" s="29">
        <v>28</v>
      </c>
      <c r="D14" s="30">
        <v>40</v>
      </c>
      <c r="E14" s="30">
        <v>61</v>
      </c>
      <c r="F14" s="30">
        <v>131</v>
      </c>
      <c r="G14" s="30">
        <v>23</v>
      </c>
      <c r="H14" s="30">
        <v>10</v>
      </c>
      <c r="I14" s="54">
        <v>12</v>
      </c>
      <c r="J14" s="26">
        <f t="shared" si="7"/>
        <v>305</v>
      </c>
      <c r="K14" s="30">
        <v>211</v>
      </c>
      <c r="L14" s="54">
        <v>264</v>
      </c>
      <c r="M14" s="29">
        <v>33990</v>
      </c>
      <c r="N14" s="30">
        <v>14241</v>
      </c>
      <c r="O14" s="31">
        <v>9820</v>
      </c>
      <c r="P14" s="32">
        <f t="shared" si="0"/>
        <v>9.333333333333334</v>
      </c>
      <c r="Q14" s="33">
        <f t="shared" si="1"/>
        <v>6.666666666666667</v>
      </c>
      <c r="R14" s="33">
        <f t="shared" si="2"/>
        <v>12.2</v>
      </c>
      <c r="S14" s="33">
        <f t="shared" si="3"/>
        <v>11.909090909090908</v>
      </c>
      <c r="T14" s="33">
        <f t="shared" si="4"/>
        <v>5.75</v>
      </c>
      <c r="U14" s="33">
        <f t="shared" si="5"/>
        <v>2.5</v>
      </c>
      <c r="V14" s="34">
        <f t="shared" si="6"/>
        <v>3</v>
      </c>
      <c r="W14" s="35">
        <f t="shared" si="8"/>
        <v>8.243243243243244</v>
      </c>
      <c r="X14" s="55">
        <f t="shared" si="10"/>
        <v>5.702702702702703</v>
      </c>
      <c r="Y14" s="56">
        <f t="shared" si="11"/>
        <v>7.135135135135135</v>
      </c>
      <c r="Z14" s="36">
        <v>11.281115167607036</v>
      </c>
      <c r="AA14" s="37">
        <v>4.631219512195122</v>
      </c>
      <c r="AB14" s="38">
        <v>3.24413610835811</v>
      </c>
    </row>
    <row r="15" spans="1:28" s="60" customFormat="1" ht="13.5" customHeight="1">
      <c r="A15" s="351"/>
      <c r="B15" s="53">
        <v>46</v>
      </c>
      <c r="C15" s="29">
        <v>29</v>
      </c>
      <c r="D15" s="30">
        <v>101</v>
      </c>
      <c r="E15" s="30">
        <v>70</v>
      </c>
      <c r="F15" s="30">
        <v>214</v>
      </c>
      <c r="G15" s="30">
        <v>49</v>
      </c>
      <c r="H15" s="30">
        <v>45</v>
      </c>
      <c r="I15" s="54">
        <v>42</v>
      </c>
      <c r="J15" s="26">
        <f t="shared" si="7"/>
        <v>550</v>
      </c>
      <c r="K15" s="30">
        <v>181</v>
      </c>
      <c r="L15" s="54">
        <v>260</v>
      </c>
      <c r="M15" s="29">
        <v>49693</v>
      </c>
      <c r="N15" s="30">
        <v>18769</v>
      </c>
      <c r="O15" s="31">
        <v>11781</v>
      </c>
      <c r="P15" s="32">
        <f t="shared" si="0"/>
        <v>9.666666666666666</v>
      </c>
      <c r="Q15" s="33">
        <f t="shared" si="1"/>
        <v>16.833333333333332</v>
      </c>
      <c r="R15" s="33">
        <f t="shared" si="2"/>
        <v>14</v>
      </c>
      <c r="S15" s="33">
        <f t="shared" si="3"/>
        <v>19.454545454545453</v>
      </c>
      <c r="T15" s="33">
        <f t="shared" si="4"/>
        <v>12.25</v>
      </c>
      <c r="U15" s="33">
        <f t="shared" si="5"/>
        <v>11.25</v>
      </c>
      <c r="V15" s="34">
        <f t="shared" si="6"/>
        <v>10.5</v>
      </c>
      <c r="W15" s="35">
        <f t="shared" si="8"/>
        <v>14.864864864864865</v>
      </c>
      <c r="X15" s="55">
        <f t="shared" si="10"/>
        <v>4.891891891891892</v>
      </c>
      <c r="Y15" s="56">
        <f t="shared" si="11"/>
        <v>7.027027027027027</v>
      </c>
      <c r="Z15" s="36">
        <v>16.460086121232195</v>
      </c>
      <c r="AA15" s="37">
        <v>6.111690003256268</v>
      </c>
      <c r="AB15" s="38">
        <v>3.89197224975223</v>
      </c>
    </row>
    <row r="16" spans="1:28" s="60" customFormat="1" ht="13.5" customHeight="1">
      <c r="A16" s="353"/>
      <c r="B16" s="61">
        <v>47</v>
      </c>
      <c r="C16" s="43">
        <v>52</v>
      </c>
      <c r="D16" s="44">
        <v>112</v>
      </c>
      <c r="E16" s="44">
        <v>132</v>
      </c>
      <c r="F16" s="44">
        <v>277</v>
      </c>
      <c r="G16" s="44">
        <v>69</v>
      </c>
      <c r="H16" s="44">
        <v>125</v>
      </c>
      <c r="I16" s="62">
        <v>45</v>
      </c>
      <c r="J16" s="40">
        <f t="shared" si="7"/>
        <v>812</v>
      </c>
      <c r="K16" s="44">
        <v>263</v>
      </c>
      <c r="L16" s="62">
        <v>297</v>
      </c>
      <c r="M16" s="43">
        <v>59891</v>
      </c>
      <c r="N16" s="44">
        <v>24083</v>
      </c>
      <c r="O16" s="45">
        <v>14465</v>
      </c>
      <c r="P16" s="46">
        <f t="shared" si="0"/>
        <v>17.333333333333332</v>
      </c>
      <c r="Q16" s="47">
        <f t="shared" si="1"/>
        <v>18.666666666666668</v>
      </c>
      <c r="R16" s="47">
        <f t="shared" si="2"/>
        <v>26.4</v>
      </c>
      <c r="S16" s="47">
        <f t="shared" si="3"/>
        <v>25.181818181818183</v>
      </c>
      <c r="T16" s="47">
        <f t="shared" si="4"/>
        <v>17.25</v>
      </c>
      <c r="U16" s="47">
        <f t="shared" si="5"/>
        <v>31.25</v>
      </c>
      <c r="V16" s="48">
        <f t="shared" si="6"/>
        <v>11.25</v>
      </c>
      <c r="W16" s="49">
        <f t="shared" si="8"/>
        <v>21.945945945945947</v>
      </c>
      <c r="X16" s="63">
        <f t="shared" si="10"/>
        <v>7.108108108108108</v>
      </c>
      <c r="Y16" s="64">
        <f t="shared" si="11"/>
        <v>8.027027027027026</v>
      </c>
      <c r="Z16" s="50">
        <v>19.824892419728567</v>
      </c>
      <c r="AA16" s="51">
        <v>7.834417696811971</v>
      </c>
      <c r="AB16" s="52">
        <v>4.78814961933134</v>
      </c>
    </row>
    <row r="17" spans="1:28" s="60" customFormat="1" ht="13.5" customHeight="1">
      <c r="A17" s="350">
        <v>12</v>
      </c>
      <c r="B17" s="53">
        <v>48</v>
      </c>
      <c r="C17" s="29">
        <v>104</v>
      </c>
      <c r="D17" s="30">
        <v>150</v>
      </c>
      <c r="E17" s="30">
        <v>162</v>
      </c>
      <c r="F17" s="30">
        <v>383</v>
      </c>
      <c r="G17" s="30">
        <v>69</v>
      </c>
      <c r="H17" s="30">
        <v>167</v>
      </c>
      <c r="I17" s="54">
        <v>78</v>
      </c>
      <c r="J17" s="26">
        <f t="shared" si="7"/>
        <v>1113</v>
      </c>
      <c r="K17" s="30">
        <v>454</v>
      </c>
      <c r="L17" s="54">
        <v>405</v>
      </c>
      <c r="M17" s="29">
        <v>65998</v>
      </c>
      <c r="N17" s="30">
        <v>35969</v>
      </c>
      <c r="O17" s="31">
        <v>17133</v>
      </c>
      <c r="P17" s="32">
        <f t="shared" si="0"/>
        <v>34.666666666666664</v>
      </c>
      <c r="Q17" s="33">
        <f t="shared" si="1"/>
        <v>25</v>
      </c>
      <c r="R17" s="33">
        <f t="shared" si="2"/>
        <v>32.4</v>
      </c>
      <c r="S17" s="33">
        <f t="shared" si="3"/>
        <v>34.81818181818182</v>
      </c>
      <c r="T17" s="33">
        <f t="shared" si="4"/>
        <v>17.25</v>
      </c>
      <c r="U17" s="33">
        <f t="shared" si="5"/>
        <v>41.75</v>
      </c>
      <c r="V17" s="34">
        <f t="shared" si="6"/>
        <v>19.5</v>
      </c>
      <c r="W17" s="35">
        <f t="shared" si="8"/>
        <v>30.08108108108108</v>
      </c>
      <c r="X17" s="55">
        <f t="shared" si="10"/>
        <v>12.27027027027027</v>
      </c>
      <c r="Y17" s="56">
        <f t="shared" si="11"/>
        <v>10.945945945945946</v>
      </c>
      <c r="Z17" s="36">
        <v>21.86088108645247</v>
      </c>
      <c r="AA17" s="37">
        <v>11.697235772357724</v>
      </c>
      <c r="AB17" s="38">
        <v>5.66754879259014</v>
      </c>
    </row>
    <row r="18" spans="1:28" s="60" customFormat="1" ht="13.5" customHeight="1">
      <c r="A18" s="351"/>
      <c r="B18" s="53">
        <v>49</v>
      </c>
      <c r="C18" s="29">
        <v>137</v>
      </c>
      <c r="D18" s="30">
        <v>169</v>
      </c>
      <c r="E18" s="30">
        <v>118</v>
      </c>
      <c r="F18" s="30">
        <v>511</v>
      </c>
      <c r="G18" s="30">
        <v>101</v>
      </c>
      <c r="H18" s="30">
        <v>241</v>
      </c>
      <c r="I18" s="54">
        <v>99</v>
      </c>
      <c r="J18" s="26">
        <f t="shared" si="7"/>
        <v>1376</v>
      </c>
      <c r="K18" s="30">
        <v>764</v>
      </c>
      <c r="L18" s="54">
        <v>519</v>
      </c>
      <c r="M18" s="29">
        <v>66978</v>
      </c>
      <c r="N18" s="30">
        <v>45541</v>
      </c>
      <c r="O18" s="31">
        <v>26860</v>
      </c>
      <c r="P18" s="32">
        <f t="shared" si="0"/>
        <v>45.666666666666664</v>
      </c>
      <c r="Q18" s="33">
        <f t="shared" si="1"/>
        <v>28.166666666666668</v>
      </c>
      <c r="R18" s="33">
        <f t="shared" si="2"/>
        <v>23.6</v>
      </c>
      <c r="S18" s="33">
        <f t="shared" si="3"/>
        <v>46.45454545454545</v>
      </c>
      <c r="T18" s="33">
        <f t="shared" si="4"/>
        <v>25.25</v>
      </c>
      <c r="U18" s="33">
        <f t="shared" si="5"/>
        <v>60.25</v>
      </c>
      <c r="V18" s="34">
        <f t="shared" si="6"/>
        <v>24.75</v>
      </c>
      <c r="W18" s="35">
        <f t="shared" si="8"/>
        <v>37.189189189189186</v>
      </c>
      <c r="X18" s="55">
        <f t="shared" si="10"/>
        <v>20.64864864864865</v>
      </c>
      <c r="Y18" s="56">
        <f t="shared" si="11"/>
        <v>14.027027027027026</v>
      </c>
      <c r="Z18" s="36">
        <v>22.1708043694141</v>
      </c>
      <c r="AA18" s="37">
        <v>14.819720143182558</v>
      </c>
      <c r="AB18" s="38">
        <v>8.8793388429752</v>
      </c>
    </row>
    <row r="19" spans="1:28" s="60" customFormat="1" ht="13.5" customHeight="1">
      <c r="A19" s="351"/>
      <c r="B19" s="53">
        <v>50</v>
      </c>
      <c r="C19" s="29">
        <v>148</v>
      </c>
      <c r="D19" s="30">
        <v>159</v>
      </c>
      <c r="E19" s="30">
        <v>114</v>
      </c>
      <c r="F19" s="30">
        <v>517</v>
      </c>
      <c r="G19" s="30">
        <v>110</v>
      </c>
      <c r="H19" s="30">
        <v>210</v>
      </c>
      <c r="I19" s="54">
        <v>78</v>
      </c>
      <c r="J19" s="26">
        <f t="shared" si="7"/>
        <v>1336</v>
      </c>
      <c r="K19" s="30">
        <v>1116</v>
      </c>
      <c r="L19" s="54">
        <v>681</v>
      </c>
      <c r="M19" s="29">
        <v>69009</v>
      </c>
      <c r="N19" s="30">
        <v>53276</v>
      </c>
      <c r="O19" s="31">
        <v>37130</v>
      </c>
      <c r="P19" s="32">
        <f t="shared" si="0"/>
        <v>49.333333333333336</v>
      </c>
      <c r="Q19" s="33">
        <f t="shared" si="1"/>
        <v>26.5</v>
      </c>
      <c r="R19" s="33">
        <f t="shared" si="2"/>
        <v>22.8</v>
      </c>
      <c r="S19" s="33">
        <f t="shared" si="3"/>
        <v>47</v>
      </c>
      <c r="T19" s="33">
        <f t="shared" si="4"/>
        <v>27.5</v>
      </c>
      <c r="U19" s="33">
        <f t="shared" si="5"/>
        <v>52.5</v>
      </c>
      <c r="V19" s="34">
        <f t="shared" si="6"/>
        <v>19.5</v>
      </c>
      <c r="W19" s="35">
        <f t="shared" si="8"/>
        <v>36.108108108108105</v>
      </c>
      <c r="X19" s="55">
        <f t="shared" si="10"/>
        <v>30.16216216216216</v>
      </c>
      <c r="Y19" s="56">
        <f t="shared" si="11"/>
        <v>18.405405405405407</v>
      </c>
      <c r="Z19" s="36">
        <v>22.81289256198347</v>
      </c>
      <c r="AA19" s="37">
        <v>17.331164606376056</v>
      </c>
      <c r="AB19" s="38">
        <v>12.270323859881</v>
      </c>
    </row>
    <row r="20" spans="1:28" s="60" customFormat="1" ht="13.5" customHeight="1">
      <c r="A20" s="351"/>
      <c r="B20" s="53">
        <v>51</v>
      </c>
      <c r="C20" s="29">
        <v>90</v>
      </c>
      <c r="D20" s="30">
        <v>103</v>
      </c>
      <c r="E20" s="30">
        <v>91</v>
      </c>
      <c r="F20" s="30">
        <v>307</v>
      </c>
      <c r="G20" s="30">
        <v>75</v>
      </c>
      <c r="H20" s="30">
        <v>137</v>
      </c>
      <c r="I20" s="54">
        <v>32</v>
      </c>
      <c r="J20" s="26">
        <f t="shared" si="7"/>
        <v>835</v>
      </c>
      <c r="K20" s="30">
        <v>969</v>
      </c>
      <c r="L20" s="54">
        <v>797</v>
      </c>
      <c r="M20" s="29">
        <v>49562</v>
      </c>
      <c r="N20" s="30">
        <v>48410</v>
      </c>
      <c r="O20" s="31">
        <v>47799</v>
      </c>
      <c r="P20" s="32">
        <f t="shared" si="0"/>
        <v>30</v>
      </c>
      <c r="Q20" s="33">
        <f t="shared" si="1"/>
        <v>17.166666666666668</v>
      </c>
      <c r="R20" s="33">
        <f t="shared" si="2"/>
        <v>18.2</v>
      </c>
      <c r="S20" s="33">
        <f t="shared" si="3"/>
        <v>27.90909090909091</v>
      </c>
      <c r="T20" s="33">
        <f t="shared" si="4"/>
        <v>18.75</v>
      </c>
      <c r="U20" s="33">
        <f t="shared" si="5"/>
        <v>34.25</v>
      </c>
      <c r="V20" s="34">
        <f t="shared" si="6"/>
        <v>8</v>
      </c>
      <c r="W20" s="35">
        <f t="shared" si="8"/>
        <v>22.56756756756757</v>
      </c>
      <c r="X20" s="55">
        <f t="shared" si="10"/>
        <v>26.18918918918919</v>
      </c>
      <c r="Y20" s="56">
        <f t="shared" si="11"/>
        <v>21.54054054054054</v>
      </c>
      <c r="Z20" s="36">
        <v>16.443928334439285</v>
      </c>
      <c r="AA20" s="37">
        <v>15.779009126466754</v>
      </c>
      <c r="AB20" s="38">
        <v>15.7856671070013</v>
      </c>
    </row>
    <row r="21" spans="1:28" s="60" customFormat="1" ht="13.5" customHeight="1">
      <c r="A21" s="351"/>
      <c r="B21" s="53">
        <v>52</v>
      </c>
      <c r="C21" s="29">
        <v>35</v>
      </c>
      <c r="D21" s="30">
        <v>67</v>
      </c>
      <c r="E21" s="30">
        <v>57</v>
      </c>
      <c r="F21" s="30">
        <v>282</v>
      </c>
      <c r="G21" s="30">
        <v>79</v>
      </c>
      <c r="H21" s="30">
        <v>114</v>
      </c>
      <c r="I21" s="54">
        <v>29</v>
      </c>
      <c r="J21" s="26">
        <f t="shared" si="7"/>
        <v>663</v>
      </c>
      <c r="K21" s="30">
        <v>769</v>
      </c>
      <c r="L21" s="54">
        <v>842</v>
      </c>
      <c r="M21" s="29">
        <v>33573</v>
      </c>
      <c r="N21" s="30">
        <v>34241</v>
      </c>
      <c r="O21" s="31">
        <v>48555</v>
      </c>
      <c r="P21" s="32">
        <f t="shared" si="0"/>
        <v>11.666666666666666</v>
      </c>
      <c r="Q21" s="33">
        <f t="shared" si="1"/>
        <v>11.166666666666666</v>
      </c>
      <c r="R21" s="33">
        <f t="shared" si="2"/>
        <v>11.4</v>
      </c>
      <c r="S21" s="33">
        <f t="shared" si="3"/>
        <v>25.636363636363637</v>
      </c>
      <c r="T21" s="33">
        <f t="shared" si="4"/>
        <v>19.75</v>
      </c>
      <c r="U21" s="33">
        <f t="shared" si="5"/>
        <v>28.5</v>
      </c>
      <c r="V21" s="34">
        <f t="shared" si="6"/>
        <v>7.25</v>
      </c>
      <c r="W21" s="35">
        <f t="shared" si="8"/>
        <v>17.91891891891892</v>
      </c>
      <c r="X21" s="55">
        <f t="shared" si="10"/>
        <v>20.783783783783782</v>
      </c>
      <c r="Y21" s="56">
        <f t="shared" si="11"/>
        <v>22.756756756756758</v>
      </c>
      <c r="Z21" s="36">
        <v>11.372967479674797</v>
      </c>
      <c r="AA21" s="37">
        <v>11.244991789819377</v>
      </c>
      <c r="AB21" s="38">
        <v>16.0353368560105</v>
      </c>
    </row>
    <row r="22" spans="1:28" s="60" customFormat="1" ht="13.5" customHeight="1">
      <c r="A22" s="352"/>
      <c r="B22" s="61">
        <v>53</v>
      </c>
      <c r="C22" s="258"/>
      <c r="D22" s="259"/>
      <c r="E22" s="259"/>
      <c r="F22" s="259"/>
      <c r="G22" s="259"/>
      <c r="H22" s="259"/>
      <c r="I22" s="224"/>
      <c r="J22" s="260">
        <f aca="true" t="shared" si="12" ref="J22:J58">SUM(C22:I22)</f>
        <v>0</v>
      </c>
      <c r="K22" s="227"/>
      <c r="L22" s="295">
        <v>548</v>
      </c>
      <c r="M22" s="258"/>
      <c r="N22" s="259"/>
      <c r="O22" s="45">
        <v>28539</v>
      </c>
      <c r="P22" s="228">
        <f t="shared" si="0"/>
        <v>0</v>
      </c>
      <c r="Q22" s="225">
        <f t="shared" si="1"/>
        <v>0</v>
      </c>
      <c r="R22" s="225">
        <f t="shared" si="2"/>
        <v>0</v>
      </c>
      <c r="S22" s="225">
        <f t="shared" si="3"/>
        <v>0</v>
      </c>
      <c r="T22" s="225">
        <f t="shared" si="4"/>
        <v>0</v>
      </c>
      <c r="U22" s="225">
        <f t="shared" si="5"/>
        <v>0</v>
      </c>
      <c r="V22" s="226">
        <f t="shared" si="6"/>
        <v>0</v>
      </c>
      <c r="W22" s="261">
        <f t="shared" si="8"/>
        <v>0</v>
      </c>
      <c r="X22" s="294">
        <f t="shared" si="10"/>
        <v>0</v>
      </c>
      <c r="Y22" s="269">
        <f t="shared" si="11"/>
        <v>14.81081081081081</v>
      </c>
      <c r="Z22" s="251"/>
      <c r="AA22" s="257"/>
      <c r="AB22" s="296">
        <v>9.49717138103161</v>
      </c>
    </row>
    <row r="23" spans="1:28" s="77" customFormat="1" ht="13.5" customHeight="1">
      <c r="A23" s="348">
        <v>1</v>
      </c>
      <c r="B23" s="11" t="s">
        <v>0</v>
      </c>
      <c r="C23" s="74">
        <v>27</v>
      </c>
      <c r="D23" s="75">
        <v>23</v>
      </c>
      <c r="E23" s="75">
        <v>32</v>
      </c>
      <c r="F23" s="75">
        <v>103</v>
      </c>
      <c r="G23" s="75">
        <v>33</v>
      </c>
      <c r="H23" s="75">
        <v>49</v>
      </c>
      <c r="I23" s="76">
        <v>9</v>
      </c>
      <c r="J23" s="12">
        <f>SUM(C23:I23)</f>
        <v>276</v>
      </c>
      <c r="K23" s="75">
        <v>586</v>
      </c>
      <c r="L23" s="76">
        <v>496</v>
      </c>
      <c r="M23" s="15">
        <v>14774</v>
      </c>
      <c r="N23" s="16">
        <v>21973</v>
      </c>
      <c r="O23" s="17">
        <v>29124</v>
      </c>
      <c r="P23" s="18">
        <f t="shared" si="0"/>
        <v>9</v>
      </c>
      <c r="Q23" s="19">
        <f t="shared" si="1"/>
        <v>3.8333333333333335</v>
      </c>
      <c r="R23" s="19">
        <f t="shared" si="2"/>
        <v>6.4</v>
      </c>
      <c r="S23" s="19">
        <f t="shared" si="3"/>
        <v>9.363636363636363</v>
      </c>
      <c r="T23" s="19">
        <f t="shared" si="4"/>
        <v>8.25</v>
      </c>
      <c r="U23" s="19">
        <f t="shared" si="5"/>
        <v>12.25</v>
      </c>
      <c r="V23" s="20">
        <f t="shared" si="6"/>
        <v>2.25</v>
      </c>
      <c r="W23" s="21">
        <f t="shared" si="8"/>
        <v>7.45945945945946</v>
      </c>
      <c r="X23" s="19">
        <f t="shared" si="10"/>
        <v>15.837837837837839</v>
      </c>
      <c r="Y23" s="20">
        <f t="shared" si="11"/>
        <v>13.405405405405405</v>
      </c>
      <c r="Z23" s="22">
        <v>4.991216216216216</v>
      </c>
      <c r="AA23" s="37">
        <v>7.232718894009216</v>
      </c>
      <c r="AB23" s="38">
        <v>9.548852459016393</v>
      </c>
    </row>
    <row r="24" spans="1:28" s="77" customFormat="1" ht="13.5" customHeight="1">
      <c r="A24" s="341"/>
      <c r="B24" s="25" t="s">
        <v>1</v>
      </c>
      <c r="C24" s="78">
        <v>13</v>
      </c>
      <c r="D24" s="79">
        <v>45</v>
      </c>
      <c r="E24" s="79">
        <v>44</v>
      </c>
      <c r="F24" s="79">
        <v>152</v>
      </c>
      <c r="G24" s="79">
        <v>40</v>
      </c>
      <c r="H24" s="79">
        <v>43</v>
      </c>
      <c r="I24" s="80">
        <v>22</v>
      </c>
      <c r="J24" s="26">
        <f t="shared" si="12"/>
        <v>359</v>
      </c>
      <c r="K24" s="79">
        <v>713</v>
      </c>
      <c r="L24" s="80">
        <v>609</v>
      </c>
      <c r="M24" s="29">
        <v>18744</v>
      </c>
      <c r="N24" s="30">
        <v>26048</v>
      </c>
      <c r="O24" s="31">
        <v>35268</v>
      </c>
      <c r="P24" s="32">
        <f t="shared" si="0"/>
        <v>4.333333333333333</v>
      </c>
      <c r="Q24" s="33">
        <f t="shared" si="1"/>
        <v>7.5</v>
      </c>
      <c r="R24" s="33">
        <f t="shared" si="2"/>
        <v>8.8</v>
      </c>
      <c r="S24" s="33">
        <f t="shared" si="3"/>
        <v>13.818181818181818</v>
      </c>
      <c r="T24" s="33">
        <f t="shared" si="4"/>
        <v>10</v>
      </c>
      <c r="U24" s="33">
        <f t="shared" si="5"/>
        <v>10.75</v>
      </c>
      <c r="V24" s="34">
        <f t="shared" si="6"/>
        <v>5.5</v>
      </c>
      <c r="W24" s="35">
        <f t="shared" si="8"/>
        <v>9.702702702702704</v>
      </c>
      <c r="X24" s="33">
        <f t="shared" si="10"/>
        <v>19.27027027027027</v>
      </c>
      <c r="Y24" s="34">
        <f t="shared" si="11"/>
        <v>16.45945945945946</v>
      </c>
      <c r="Z24" s="36">
        <v>6.208678370321299</v>
      </c>
      <c r="AA24" s="37">
        <v>8.562787639710717</v>
      </c>
      <c r="AB24" s="38">
        <v>11.559488692232055</v>
      </c>
    </row>
    <row r="25" spans="1:28" s="77" customFormat="1" ht="13.5" customHeight="1">
      <c r="A25" s="341"/>
      <c r="B25" s="25" t="s">
        <v>2</v>
      </c>
      <c r="C25" s="78">
        <v>23</v>
      </c>
      <c r="D25" s="79">
        <v>42</v>
      </c>
      <c r="E25" s="79">
        <v>43</v>
      </c>
      <c r="F25" s="79">
        <v>156</v>
      </c>
      <c r="G25" s="79">
        <v>53</v>
      </c>
      <c r="H25" s="79">
        <v>38</v>
      </c>
      <c r="I25" s="80">
        <v>27</v>
      </c>
      <c r="J25" s="26">
        <f t="shared" si="12"/>
        <v>382</v>
      </c>
      <c r="K25" s="79">
        <v>648</v>
      </c>
      <c r="L25" s="80">
        <v>576</v>
      </c>
      <c r="M25" s="29">
        <v>20375</v>
      </c>
      <c r="N25" s="30">
        <v>27779</v>
      </c>
      <c r="O25" s="31">
        <v>36309</v>
      </c>
      <c r="P25" s="32">
        <f t="shared" si="0"/>
        <v>7.666666666666667</v>
      </c>
      <c r="Q25" s="33">
        <f t="shared" si="1"/>
        <v>7</v>
      </c>
      <c r="R25" s="33">
        <f t="shared" si="2"/>
        <v>8.6</v>
      </c>
      <c r="S25" s="33">
        <f t="shared" si="3"/>
        <v>14.181818181818182</v>
      </c>
      <c r="T25" s="33">
        <f t="shared" si="4"/>
        <v>13.25</v>
      </c>
      <c r="U25" s="33">
        <f t="shared" si="5"/>
        <v>9.5</v>
      </c>
      <c r="V25" s="34">
        <f t="shared" si="6"/>
        <v>6.75</v>
      </c>
      <c r="W25" s="35">
        <f t="shared" si="8"/>
        <v>10.324324324324325</v>
      </c>
      <c r="X25" s="33">
        <f t="shared" si="10"/>
        <v>17.513513513513512</v>
      </c>
      <c r="Y25" s="34">
        <f t="shared" si="11"/>
        <v>15.567567567567568</v>
      </c>
      <c r="Z25" s="36">
        <v>6.760119442601194</v>
      </c>
      <c r="AA25" s="37">
        <v>9.128820243181071</v>
      </c>
      <c r="AB25" s="38">
        <v>11.888998035363457</v>
      </c>
    </row>
    <row r="26" spans="1:28" s="77" customFormat="1" ht="13.5" customHeight="1">
      <c r="A26" s="349"/>
      <c r="B26" s="39" t="s">
        <v>3</v>
      </c>
      <c r="C26" s="81">
        <v>19</v>
      </c>
      <c r="D26" s="82">
        <v>62</v>
      </c>
      <c r="E26" s="82">
        <v>28</v>
      </c>
      <c r="F26" s="82">
        <v>159</v>
      </c>
      <c r="G26" s="82">
        <v>45</v>
      </c>
      <c r="H26" s="82">
        <v>69</v>
      </c>
      <c r="I26" s="83">
        <v>18</v>
      </c>
      <c r="J26" s="40">
        <f t="shared" si="12"/>
        <v>400</v>
      </c>
      <c r="K26" s="82">
        <v>545</v>
      </c>
      <c r="L26" s="83">
        <v>593</v>
      </c>
      <c r="M26" s="43">
        <v>20204</v>
      </c>
      <c r="N26" s="44">
        <v>25999</v>
      </c>
      <c r="O26" s="45">
        <v>33145</v>
      </c>
      <c r="P26" s="46">
        <f t="shared" si="0"/>
        <v>6.333333333333333</v>
      </c>
      <c r="Q26" s="47">
        <f t="shared" si="1"/>
        <v>10.333333333333334</v>
      </c>
      <c r="R26" s="47">
        <f t="shared" si="2"/>
        <v>5.6</v>
      </c>
      <c r="S26" s="47">
        <f t="shared" si="3"/>
        <v>14.454545454545455</v>
      </c>
      <c r="T26" s="47">
        <f t="shared" si="4"/>
        <v>11.25</v>
      </c>
      <c r="U26" s="47">
        <f t="shared" si="5"/>
        <v>17.25</v>
      </c>
      <c r="V26" s="48">
        <f t="shared" si="6"/>
        <v>4.5</v>
      </c>
      <c r="W26" s="49">
        <f t="shared" si="8"/>
        <v>10.81081081081081</v>
      </c>
      <c r="X26" s="47">
        <f t="shared" si="10"/>
        <v>14.72972972972973</v>
      </c>
      <c r="Y26" s="48">
        <f t="shared" si="11"/>
        <v>16.027027027027028</v>
      </c>
      <c r="Z26" s="50">
        <v>6.6768010575016525</v>
      </c>
      <c r="AA26" s="51">
        <v>8.535456336178594</v>
      </c>
      <c r="AB26" s="52">
        <v>10.85297969875573</v>
      </c>
    </row>
    <row r="27" spans="1:28" s="77" customFormat="1" ht="13.5" customHeight="1">
      <c r="A27" s="340">
        <v>2</v>
      </c>
      <c r="B27" s="25" t="s">
        <v>4</v>
      </c>
      <c r="C27" s="78">
        <v>17</v>
      </c>
      <c r="D27" s="79">
        <v>47</v>
      </c>
      <c r="E27" s="79">
        <v>23</v>
      </c>
      <c r="F27" s="79">
        <v>189</v>
      </c>
      <c r="G27" s="79">
        <v>37</v>
      </c>
      <c r="H27" s="79">
        <v>21</v>
      </c>
      <c r="I27" s="80">
        <v>22</v>
      </c>
      <c r="J27" s="26">
        <f t="shared" si="12"/>
        <v>356</v>
      </c>
      <c r="K27" s="79">
        <v>432</v>
      </c>
      <c r="L27" s="80">
        <v>431</v>
      </c>
      <c r="M27" s="29">
        <v>20210</v>
      </c>
      <c r="N27" s="30">
        <v>26069</v>
      </c>
      <c r="O27" s="31">
        <v>27934</v>
      </c>
      <c r="P27" s="32">
        <f t="shared" si="0"/>
        <v>5.666666666666667</v>
      </c>
      <c r="Q27" s="33">
        <f t="shared" si="1"/>
        <v>7.833333333333333</v>
      </c>
      <c r="R27" s="33">
        <f t="shared" si="2"/>
        <v>4.6</v>
      </c>
      <c r="S27" s="33">
        <f t="shared" si="3"/>
        <v>17.181818181818183</v>
      </c>
      <c r="T27" s="33">
        <f t="shared" si="4"/>
        <v>9.25</v>
      </c>
      <c r="U27" s="33">
        <f t="shared" si="5"/>
        <v>5.25</v>
      </c>
      <c r="V27" s="34">
        <f t="shared" si="6"/>
        <v>5.5</v>
      </c>
      <c r="W27" s="35">
        <f t="shared" si="8"/>
        <v>9.621621621621621</v>
      </c>
      <c r="X27" s="33">
        <f t="shared" si="10"/>
        <v>11.675675675675675</v>
      </c>
      <c r="Y27" s="34">
        <f t="shared" si="11"/>
        <v>11.64864864864865</v>
      </c>
      <c r="Z27" s="36">
        <v>6.694269625703876</v>
      </c>
      <c r="AA27" s="37">
        <v>8.566874794610582</v>
      </c>
      <c r="AB27" s="38">
        <v>9.155686660111439</v>
      </c>
    </row>
    <row r="28" spans="1:28" s="77" customFormat="1" ht="13.5" customHeight="1">
      <c r="A28" s="341"/>
      <c r="B28" s="25" t="s">
        <v>5</v>
      </c>
      <c r="C28" s="78">
        <v>15</v>
      </c>
      <c r="D28" s="79">
        <v>50</v>
      </c>
      <c r="E28" s="79">
        <v>34</v>
      </c>
      <c r="F28" s="79">
        <v>187</v>
      </c>
      <c r="G28" s="79">
        <v>37</v>
      </c>
      <c r="H28" s="79">
        <v>35</v>
      </c>
      <c r="I28" s="80">
        <v>8</v>
      </c>
      <c r="J28" s="26">
        <f t="shared" si="12"/>
        <v>366</v>
      </c>
      <c r="K28" s="79">
        <v>485</v>
      </c>
      <c r="L28" s="80">
        <v>439</v>
      </c>
      <c r="M28" s="29">
        <v>21114</v>
      </c>
      <c r="N28" s="30">
        <v>23422</v>
      </c>
      <c r="O28" s="31">
        <v>23610</v>
      </c>
      <c r="P28" s="32">
        <f t="shared" si="0"/>
        <v>5</v>
      </c>
      <c r="Q28" s="33">
        <f t="shared" si="1"/>
        <v>8.333333333333334</v>
      </c>
      <c r="R28" s="33">
        <f t="shared" si="2"/>
        <v>6.8</v>
      </c>
      <c r="S28" s="33">
        <f t="shared" si="3"/>
        <v>17</v>
      </c>
      <c r="T28" s="33">
        <f t="shared" si="4"/>
        <v>9.25</v>
      </c>
      <c r="U28" s="33">
        <f t="shared" si="5"/>
        <v>8.75</v>
      </c>
      <c r="V28" s="34">
        <f t="shared" si="6"/>
        <v>2</v>
      </c>
      <c r="W28" s="35">
        <f t="shared" si="8"/>
        <v>9.891891891891891</v>
      </c>
      <c r="X28" s="33">
        <f t="shared" si="10"/>
        <v>13.108108108108109</v>
      </c>
      <c r="Y28" s="34">
        <f t="shared" si="11"/>
        <v>11.864864864864865</v>
      </c>
      <c r="Z28" s="36">
        <v>7.023952095808383</v>
      </c>
      <c r="AA28" s="37">
        <v>7.7046052631578945</v>
      </c>
      <c r="AB28" s="38">
        <v>7.740983606557377</v>
      </c>
    </row>
    <row r="29" spans="1:28" s="77" customFormat="1" ht="13.5" customHeight="1">
      <c r="A29" s="341"/>
      <c r="B29" s="25" t="s">
        <v>6</v>
      </c>
      <c r="C29" s="78">
        <v>26</v>
      </c>
      <c r="D29" s="79">
        <v>55</v>
      </c>
      <c r="E29" s="79">
        <v>37</v>
      </c>
      <c r="F29" s="79">
        <v>166</v>
      </c>
      <c r="G29" s="79">
        <v>54</v>
      </c>
      <c r="H29" s="79">
        <v>31</v>
      </c>
      <c r="I29" s="80">
        <v>11</v>
      </c>
      <c r="J29" s="26">
        <f t="shared" si="12"/>
        <v>380</v>
      </c>
      <c r="K29" s="79">
        <v>660</v>
      </c>
      <c r="L29" s="80">
        <v>440</v>
      </c>
      <c r="M29" s="29">
        <v>18393</v>
      </c>
      <c r="N29" s="30">
        <v>27563</v>
      </c>
      <c r="O29" s="31">
        <v>23558</v>
      </c>
      <c r="P29" s="32">
        <f t="shared" si="0"/>
        <v>8.666666666666666</v>
      </c>
      <c r="Q29" s="33">
        <f t="shared" si="1"/>
        <v>9.166666666666666</v>
      </c>
      <c r="R29" s="33">
        <f t="shared" si="2"/>
        <v>7.4</v>
      </c>
      <c r="S29" s="33">
        <f t="shared" si="3"/>
        <v>15.090909090909092</v>
      </c>
      <c r="T29" s="33">
        <f t="shared" si="4"/>
        <v>13.5</v>
      </c>
      <c r="U29" s="33">
        <f t="shared" si="5"/>
        <v>7.75</v>
      </c>
      <c r="V29" s="34">
        <f t="shared" si="6"/>
        <v>2.75</v>
      </c>
      <c r="W29" s="35">
        <f t="shared" si="8"/>
        <v>10.27027027027027</v>
      </c>
      <c r="X29" s="33">
        <f t="shared" si="10"/>
        <v>17.83783783783784</v>
      </c>
      <c r="Y29" s="34">
        <f t="shared" si="11"/>
        <v>11.891891891891891</v>
      </c>
      <c r="Z29" s="36">
        <v>6.090397350993378</v>
      </c>
      <c r="AA29" s="37">
        <v>9.066776315789474</v>
      </c>
      <c r="AB29" s="38">
        <v>7.718872870249017</v>
      </c>
    </row>
    <row r="30" spans="1:28" s="77" customFormat="1" ht="13.5" customHeight="1">
      <c r="A30" s="349"/>
      <c r="B30" s="25" t="s">
        <v>7</v>
      </c>
      <c r="C30" s="78">
        <v>22</v>
      </c>
      <c r="D30" s="79">
        <v>61</v>
      </c>
      <c r="E30" s="79">
        <v>69</v>
      </c>
      <c r="F30" s="79">
        <v>187</v>
      </c>
      <c r="G30" s="79">
        <v>50</v>
      </c>
      <c r="H30" s="79">
        <v>33</v>
      </c>
      <c r="I30" s="80">
        <v>8</v>
      </c>
      <c r="J30" s="26">
        <f t="shared" si="12"/>
        <v>430</v>
      </c>
      <c r="K30" s="79">
        <v>621</v>
      </c>
      <c r="L30" s="80">
        <v>397</v>
      </c>
      <c r="M30" s="29">
        <v>20326</v>
      </c>
      <c r="N30" s="30">
        <v>26534</v>
      </c>
      <c r="O30" s="31">
        <v>21100</v>
      </c>
      <c r="P30" s="32">
        <f t="shared" si="0"/>
        <v>7.333333333333333</v>
      </c>
      <c r="Q30" s="33">
        <f t="shared" si="1"/>
        <v>10.166666666666666</v>
      </c>
      <c r="R30" s="33">
        <f t="shared" si="2"/>
        <v>13.8</v>
      </c>
      <c r="S30" s="33">
        <f t="shared" si="3"/>
        <v>17</v>
      </c>
      <c r="T30" s="33">
        <f t="shared" si="4"/>
        <v>12.5</v>
      </c>
      <c r="U30" s="33">
        <f t="shared" si="5"/>
        <v>8.25</v>
      </c>
      <c r="V30" s="34">
        <f t="shared" si="6"/>
        <v>2</v>
      </c>
      <c r="W30" s="35">
        <f t="shared" si="8"/>
        <v>11.621621621621621</v>
      </c>
      <c r="X30" s="33">
        <f t="shared" si="10"/>
        <v>16.783783783783782</v>
      </c>
      <c r="Y30" s="34">
        <f t="shared" si="11"/>
        <v>10.72972972972973</v>
      </c>
      <c r="Z30" s="36">
        <v>6.719338842975207</v>
      </c>
      <c r="AA30" s="37">
        <v>8.72828947368421</v>
      </c>
      <c r="AB30" s="38">
        <v>6.915765322844969</v>
      </c>
    </row>
    <row r="31" spans="1:28" s="77" customFormat="1" ht="13.5" customHeight="1">
      <c r="A31" s="340">
        <v>3</v>
      </c>
      <c r="B31" s="84" t="s">
        <v>8</v>
      </c>
      <c r="C31" s="85">
        <v>18</v>
      </c>
      <c r="D31" s="86">
        <v>72</v>
      </c>
      <c r="E31" s="86">
        <v>53</v>
      </c>
      <c r="F31" s="86">
        <v>181</v>
      </c>
      <c r="G31" s="86">
        <v>57</v>
      </c>
      <c r="H31" s="86">
        <v>50</v>
      </c>
      <c r="I31" s="87">
        <v>8</v>
      </c>
      <c r="J31" s="218">
        <f t="shared" si="12"/>
        <v>439</v>
      </c>
      <c r="K31" s="86">
        <v>662</v>
      </c>
      <c r="L31" s="87">
        <v>424</v>
      </c>
      <c r="M31" s="66">
        <v>21250</v>
      </c>
      <c r="N31" s="67">
        <v>26423</v>
      </c>
      <c r="O31" s="69">
        <v>20721</v>
      </c>
      <c r="P31" s="88">
        <f t="shared" si="0"/>
        <v>6</v>
      </c>
      <c r="Q31" s="89">
        <f t="shared" si="1"/>
        <v>12</v>
      </c>
      <c r="R31" s="89">
        <f t="shared" si="2"/>
        <v>10.6</v>
      </c>
      <c r="S31" s="89">
        <f t="shared" si="3"/>
        <v>16.454545454545453</v>
      </c>
      <c r="T31" s="89">
        <f t="shared" si="4"/>
        <v>14.25</v>
      </c>
      <c r="U31" s="89">
        <f t="shared" si="5"/>
        <v>12.5</v>
      </c>
      <c r="V31" s="90">
        <f t="shared" si="6"/>
        <v>2</v>
      </c>
      <c r="W31" s="91">
        <f t="shared" si="8"/>
        <v>11.864864864864865</v>
      </c>
      <c r="X31" s="89">
        <f t="shared" si="10"/>
        <v>17.89189189189189</v>
      </c>
      <c r="Y31" s="90">
        <f t="shared" si="11"/>
        <v>11.45945945945946</v>
      </c>
      <c r="Z31" s="73">
        <v>7.027116402116402</v>
      </c>
      <c r="AA31" s="58">
        <v>8.686061801446417</v>
      </c>
      <c r="AB31" s="59">
        <v>6.789318479685452</v>
      </c>
    </row>
    <row r="32" spans="1:28" s="77" customFormat="1" ht="13.5" customHeight="1">
      <c r="A32" s="341"/>
      <c r="B32" s="25" t="s">
        <v>9</v>
      </c>
      <c r="C32" s="78">
        <v>28</v>
      </c>
      <c r="D32" s="79">
        <v>73</v>
      </c>
      <c r="E32" s="79">
        <v>61</v>
      </c>
      <c r="F32" s="79">
        <v>190</v>
      </c>
      <c r="G32" s="79">
        <v>62</v>
      </c>
      <c r="H32" s="79">
        <v>49</v>
      </c>
      <c r="I32" s="80">
        <v>5</v>
      </c>
      <c r="J32" s="26">
        <f t="shared" si="12"/>
        <v>468</v>
      </c>
      <c r="K32" s="79">
        <v>643</v>
      </c>
      <c r="L32" s="80">
        <v>393</v>
      </c>
      <c r="M32" s="29">
        <v>22054</v>
      </c>
      <c r="N32" s="30">
        <v>27372</v>
      </c>
      <c r="O32" s="31">
        <v>20426</v>
      </c>
      <c r="P32" s="32">
        <f t="shared" si="0"/>
        <v>9.333333333333334</v>
      </c>
      <c r="Q32" s="33">
        <f t="shared" si="1"/>
        <v>12.166666666666666</v>
      </c>
      <c r="R32" s="33">
        <f t="shared" si="2"/>
        <v>12.2</v>
      </c>
      <c r="S32" s="33">
        <f t="shared" si="3"/>
        <v>17.272727272727273</v>
      </c>
      <c r="T32" s="33">
        <f t="shared" si="4"/>
        <v>15.5</v>
      </c>
      <c r="U32" s="33">
        <f t="shared" si="5"/>
        <v>12.25</v>
      </c>
      <c r="V32" s="34">
        <f t="shared" si="6"/>
        <v>1.25</v>
      </c>
      <c r="W32" s="35">
        <f t="shared" si="8"/>
        <v>12.64864864864865</v>
      </c>
      <c r="X32" s="33">
        <f t="shared" si="10"/>
        <v>17.37837837837838</v>
      </c>
      <c r="Y32" s="34">
        <f t="shared" si="11"/>
        <v>10.621621621621621</v>
      </c>
      <c r="Z32" s="36">
        <v>7.285761480013214</v>
      </c>
      <c r="AA32" s="37">
        <v>9.006910167818361</v>
      </c>
      <c r="AB32" s="38">
        <v>6.692660550458716</v>
      </c>
    </row>
    <row r="33" spans="1:28" s="77" customFormat="1" ht="13.5" customHeight="1">
      <c r="A33" s="341"/>
      <c r="B33" s="25" t="s">
        <v>10</v>
      </c>
      <c r="C33" s="78">
        <v>28</v>
      </c>
      <c r="D33" s="79">
        <v>77</v>
      </c>
      <c r="E33" s="79">
        <v>57</v>
      </c>
      <c r="F33" s="79">
        <v>233</v>
      </c>
      <c r="G33" s="79">
        <v>73</v>
      </c>
      <c r="H33" s="79">
        <v>85</v>
      </c>
      <c r="I33" s="80">
        <v>13</v>
      </c>
      <c r="J33" s="26">
        <f t="shared" si="12"/>
        <v>566</v>
      </c>
      <c r="K33" s="79">
        <v>531</v>
      </c>
      <c r="L33" s="80">
        <v>414</v>
      </c>
      <c r="M33" s="29">
        <v>23483</v>
      </c>
      <c r="N33" s="30">
        <v>26597</v>
      </c>
      <c r="O33" s="31">
        <v>20075</v>
      </c>
      <c r="P33" s="32">
        <f t="shared" si="0"/>
        <v>9.333333333333334</v>
      </c>
      <c r="Q33" s="33">
        <f t="shared" si="1"/>
        <v>12.833333333333334</v>
      </c>
      <c r="R33" s="33">
        <f t="shared" si="2"/>
        <v>11.4</v>
      </c>
      <c r="S33" s="33">
        <f t="shared" si="3"/>
        <v>21.181818181818183</v>
      </c>
      <c r="T33" s="33">
        <f t="shared" si="4"/>
        <v>18.25</v>
      </c>
      <c r="U33" s="33">
        <f t="shared" si="5"/>
        <v>21.25</v>
      </c>
      <c r="V33" s="34">
        <f t="shared" si="6"/>
        <v>3.25</v>
      </c>
      <c r="W33" s="35">
        <f t="shared" si="8"/>
        <v>15.297297297297296</v>
      </c>
      <c r="X33" s="33">
        <f t="shared" si="10"/>
        <v>14.35135135135135</v>
      </c>
      <c r="Y33" s="34">
        <f t="shared" si="11"/>
        <v>11.18918918918919</v>
      </c>
      <c r="Z33" s="36">
        <v>7.770681667769689</v>
      </c>
      <c r="AA33" s="37">
        <v>8.749013157894737</v>
      </c>
      <c r="AB33" s="38">
        <v>6.588447653429603</v>
      </c>
    </row>
    <row r="34" spans="1:28" s="77" customFormat="1" ht="13.5" customHeight="1">
      <c r="A34" s="341"/>
      <c r="B34" s="25" t="s">
        <v>11</v>
      </c>
      <c r="C34" s="78">
        <v>24</v>
      </c>
      <c r="D34" s="79">
        <v>60</v>
      </c>
      <c r="E34" s="79">
        <v>65</v>
      </c>
      <c r="F34" s="79">
        <v>189</v>
      </c>
      <c r="G34" s="79">
        <v>65</v>
      </c>
      <c r="H34" s="79">
        <v>91</v>
      </c>
      <c r="I34" s="80">
        <v>13</v>
      </c>
      <c r="J34" s="26">
        <f t="shared" si="12"/>
        <v>507</v>
      </c>
      <c r="K34" s="79">
        <v>401</v>
      </c>
      <c r="L34" s="80">
        <v>277</v>
      </c>
      <c r="M34" s="29">
        <v>20935</v>
      </c>
      <c r="N34" s="30">
        <v>21717</v>
      </c>
      <c r="O34" s="31">
        <v>16269</v>
      </c>
      <c r="P34" s="32">
        <f t="shared" si="0"/>
        <v>8</v>
      </c>
      <c r="Q34" s="33">
        <f t="shared" si="1"/>
        <v>10</v>
      </c>
      <c r="R34" s="33">
        <f t="shared" si="2"/>
        <v>13</v>
      </c>
      <c r="S34" s="33">
        <f t="shared" si="3"/>
        <v>17.181818181818183</v>
      </c>
      <c r="T34" s="33">
        <f t="shared" si="4"/>
        <v>16.25</v>
      </c>
      <c r="U34" s="33">
        <f t="shared" si="5"/>
        <v>22.75</v>
      </c>
      <c r="V34" s="34">
        <f t="shared" si="6"/>
        <v>3.25</v>
      </c>
      <c r="W34" s="35">
        <f t="shared" si="8"/>
        <v>13.702702702702704</v>
      </c>
      <c r="X34" s="33">
        <f t="shared" si="10"/>
        <v>10.837837837837839</v>
      </c>
      <c r="Y34" s="34">
        <f t="shared" si="11"/>
        <v>7.486486486486487</v>
      </c>
      <c r="Z34" s="36">
        <v>6.936713055003313</v>
      </c>
      <c r="AA34" s="37">
        <v>7.1390532544378695</v>
      </c>
      <c r="AB34" s="38">
        <v>5.334098360655737</v>
      </c>
    </row>
    <row r="35" spans="1:28" s="77" customFormat="1" ht="13.5" customHeight="1">
      <c r="A35" s="349"/>
      <c r="B35" s="39" t="s">
        <v>12</v>
      </c>
      <c r="C35" s="81">
        <v>11</v>
      </c>
      <c r="D35" s="82">
        <v>62</v>
      </c>
      <c r="E35" s="82">
        <v>48</v>
      </c>
      <c r="F35" s="82">
        <v>159</v>
      </c>
      <c r="G35" s="82">
        <v>37</v>
      </c>
      <c r="H35" s="82">
        <v>90</v>
      </c>
      <c r="I35" s="83">
        <v>5</v>
      </c>
      <c r="J35" s="40">
        <f t="shared" si="12"/>
        <v>412</v>
      </c>
      <c r="K35" s="82">
        <v>322</v>
      </c>
      <c r="L35" s="83">
        <v>252</v>
      </c>
      <c r="M35" s="43">
        <v>20525</v>
      </c>
      <c r="N35" s="44">
        <v>20043</v>
      </c>
      <c r="O35" s="45">
        <v>16298</v>
      </c>
      <c r="P35" s="46">
        <f t="shared" si="0"/>
        <v>3.6666666666666665</v>
      </c>
      <c r="Q35" s="47">
        <f t="shared" si="1"/>
        <v>10.333333333333334</v>
      </c>
      <c r="R35" s="47">
        <f t="shared" si="2"/>
        <v>9.6</v>
      </c>
      <c r="S35" s="47">
        <f t="shared" si="3"/>
        <v>14.454545454545455</v>
      </c>
      <c r="T35" s="47">
        <f t="shared" si="4"/>
        <v>9.25</v>
      </c>
      <c r="U35" s="47">
        <f t="shared" si="5"/>
        <v>22.5</v>
      </c>
      <c r="V35" s="48">
        <f t="shared" si="6"/>
        <v>1.25</v>
      </c>
      <c r="W35" s="49">
        <f t="shared" si="8"/>
        <v>11.135135135135135</v>
      </c>
      <c r="X35" s="47">
        <f t="shared" si="10"/>
        <v>8.702702702702704</v>
      </c>
      <c r="Y35" s="48">
        <f t="shared" si="11"/>
        <v>6.8108108108108105</v>
      </c>
      <c r="Z35" s="50">
        <v>6.796357615894039</v>
      </c>
      <c r="AA35" s="51">
        <v>6.667664670658683</v>
      </c>
      <c r="AB35" s="52">
        <v>5.313987610042386</v>
      </c>
    </row>
    <row r="36" spans="1:28" s="77" customFormat="1" ht="13.5" customHeight="1">
      <c r="A36" s="340">
        <v>4</v>
      </c>
      <c r="B36" s="25" t="s">
        <v>13</v>
      </c>
      <c r="C36" s="78">
        <v>16</v>
      </c>
      <c r="D36" s="79">
        <v>53</v>
      </c>
      <c r="E36" s="79">
        <v>37</v>
      </c>
      <c r="F36" s="79">
        <v>162</v>
      </c>
      <c r="G36" s="79">
        <v>26</v>
      </c>
      <c r="H36" s="79">
        <v>78</v>
      </c>
      <c r="I36" s="80">
        <v>9</v>
      </c>
      <c r="J36" s="26">
        <f t="shared" si="12"/>
        <v>381</v>
      </c>
      <c r="K36" s="79">
        <v>300</v>
      </c>
      <c r="L36" s="80">
        <v>214</v>
      </c>
      <c r="M36" s="29">
        <v>18458</v>
      </c>
      <c r="N36" s="30">
        <v>19264</v>
      </c>
      <c r="O36" s="31">
        <v>16152</v>
      </c>
      <c r="P36" s="32">
        <f t="shared" si="0"/>
        <v>5.333333333333333</v>
      </c>
      <c r="Q36" s="33">
        <f t="shared" si="1"/>
        <v>8.833333333333334</v>
      </c>
      <c r="R36" s="33">
        <f t="shared" si="2"/>
        <v>7.4</v>
      </c>
      <c r="S36" s="33">
        <f t="shared" si="3"/>
        <v>14.727272727272727</v>
      </c>
      <c r="T36" s="33">
        <f t="shared" si="4"/>
        <v>6.5</v>
      </c>
      <c r="U36" s="33">
        <f t="shared" si="5"/>
        <v>19.5</v>
      </c>
      <c r="V36" s="34">
        <f t="shared" si="6"/>
        <v>2.25</v>
      </c>
      <c r="W36" s="35">
        <f t="shared" si="8"/>
        <v>10.297297297297296</v>
      </c>
      <c r="X36" s="33">
        <f t="shared" si="10"/>
        <v>8.108108108108109</v>
      </c>
      <c r="Y36" s="34">
        <f t="shared" si="11"/>
        <v>5.783783783783784</v>
      </c>
      <c r="Z36" s="36">
        <v>6.117998011269473</v>
      </c>
      <c r="AA36" s="37">
        <v>6.380920834713481</v>
      </c>
      <c r="AB36" s="38">
        <v>5.266384088686013</v>
      </c>
    </row>
    <row r="37" spans="1:28" s="77" customFormat="1" ht="13.5" customHeight="1">
      <c r="A37" s="341"/>
      <c r="B37" s="25" t="s">
        <v>14</v>
      </c>
      <c r="C37" s="78">
        <v>19</v>
      </c>
      <c r="D37" s="79">
        <v>45</v>
      </c>
      <c r="E37" s="79">
        <v>29</v>
      </c>
      <c r="F37" s="79">
        <v>134</v>
      </c>
      <c r="G37" s="79">
        <v>36</v>
      </c>
      <c r="H37" s="79">
        <v>91</v>
      </c>
      <c r="I37" s="80">
        <v>8</v>
      </c>
      <c r="J37" s="26">
        <f t="shared" si="12"/>
        <v>362</v>
      </c>
      <c r="K37" s="79">
        <v>267</v>
      </c>
      <c r="L37" s="80">
        <v>265</v>
      </c>
      <c r="M37" s="29">
        <v>20360</v>
      </c>
      <c r="N37" s="30">
        <v>19889</v>
      </c>
      <c r="O37" s="31">
        <v>17008</v>
      </c>
      <c r="P37" s="32">
        <f aca="true" t="shared" si="13" ref="P37:P58">C37/3</f>
        <v>6.333333333333333</v>
      </c>
      <c r="Q37" s="33">
        <f aca="true" t="shared" si="14" ref="Q37:Q58">D37/6</f>
        <v>7.5</v>
      </c>
      <c r="R37" s="33">
        <f aca="true" t="shared" si="15" ref="R37:R58">E37/5</f>
        <v>5.8</v>
      </c>
      <c r="S37" s="33">
        <f aca="true" t="shared" si="16" ref="S37:S58">F37/11</f>
        <v>12.181818181818182</v>
      </c>
      <c r="T37" s="33">
        <f aca="true" t="shared" si="17" ref="T37:T58">G37/4</f>
        <v>9</v>
      </c>
      <c r="U37" s="33">
        <f aca="true" t="shared" si="18" ref="U37:U58">H37/4</f>
        <v>22.75</v>
      </c>
      <c r="V37" s="34">
        <f aca="true" t="shared" si="19" ref="V37:V58">I37/4</f>
        <v>2</v>
      </c>
      <c r="W37" s="35">
        <f aca="true" t="shared" si="20" ref="W37:W57">J37/37</f>
        <v>9.783783783783784</v>
      </c>
      <c r="X37" s="33">
        <f t="shared" si="10"/>
        <v>7.216216216216216</v>
      </c>
      <c r="Y37" s="34">
        <f t="shared" si="11"/>
        <v>7.162162162162162</v>
      </c>
      <c r="Z37" s="36">
        <v>6.752902155887231</v>
      </c>
      <c r="AA37" s="37">
        <v>6.596683250414594</v>
      </c>
      <c r="AB37" s="38">
        <v>5.5400651465798045</v>
      </c>
    </row>
    <row r="38" spans="1:28" s="77" customFormat="1" ht="13.5" customHeight="1">
      <c r="A38" s="341"/>
      <c r="B38" s="25" t="s">
        <v>15</v>
      </c>
      <c r="C38" s="78">
        <v>22</v>
      </c>
      <c r="D38" s="79">
        <v>43</v>
      </c>
      <c r="E38" s="79">
        <v>26</v>
      </c>
      <c r="F38" s="79">
        <v>165</v>
      </c>
      <c r="G38" s="79">
        <v>36</v>
      </c>
      <c r="H38" s="79">
        <v>90</v>
      </c>
      <c r="I38" s="80">
        <v>8</v>
      </c>
      <c r="J38" s="26">
        <f t="shared" si="12"/>
        <v>390</v>
      </c>
      <c r="K38" s="79">
        <v>246</v>
      </c>
      <c r="L38" s="80">
        <v>249</v>
      </c>
      <c r="M38" s="29">
        <v>22105</v>
      </c>
      <c r="N38" s="30">
        <v>19938</v>
      </c>
      <c r="O38" s="31">
        <v>17702</v>
      </c>
      <c r="P38" s="32">
        <f t="shared" si="13"/>
        <v>7.333333333333333</v>
      </c>
      <c r="Q38" s="33">
        <f t="shared" si="14"/>
        <v>7.166666666666667</v>
      </c>
      <c r="R38" s="33">
        <f t="shared" si="15"/>
        <v>5.2</v>
      </c>
      <c r="S38" s="33">
        <f t="shared" si="16"/>
        <v>15</v>
      </c>
      <c r="T38" s="33">
        <f t="shared" si="17"/>
        <v>9</v>
      </c>
      <c r="U38" s="33">
        <f t="shared" si="18"/>
        <v>22.5</v>
      </c>
      <c r="V38" s="34">
        <f t="shared" si="19"/>
        <v>2</v>
      </c>
      <c r="W38" s="35">
        <f t="shared" si="20"/>
        <v>10.54054054054054</v>
      </c>
      <c r="X38" s="33">
        <f t="shared" si="10"/>
        <v>6.648648648648648</v>
      </c>
      <c r="Y38" s="34">
        <f t="shared" si="11"/>
        <v>6.72972972972973</v>
      </c>
      <c r="Z38" s="36">
        <v>7.341414812354699</v>
      </c>
      <c r="AA38" s="37">
        <v>6.604173567406426</v>
      </c>
      <c r="AB38" s="38">
        <v>5.7698826597131685</v>
      </c>
    </row>
    <row r="39" spans="1:28" s="77" customFormat="1" ht="13.5" customHeight="1">
      <c r="A39" s="349"/>
      <c r="B39" s="25" t="s">
        <v>16</v>
      </c>
      <c r="C39" s="78">
        <v>17</v>
      </c>
      <c r="D39" s="79">
        <v>42</v>
      </c>
      <c r="E39" s="79">
        <v>19</v>
      </c>
      <c r="F39" s="79">
        <v>114</v>
      </c>
      <c r="G39" s="79">
        <v>52</v>
      </c>
      <c r="H39" s="79">
        <v>77</v>
      </c>
      <c r="I39" s="80">
        <v>9</v>
      </c>
      <c r="J39" s="26">
        <f t="shared" si="12"/>
        <v>330</v>
      </c>
      <c r="K39" s="79">
        <v>225</v>
      </c>
      <c r="L39" s="80">
        <v>253</v>
      </c>
      <c r="M39" s="29">
        <v>22053</v>
      </c>
      <c r="N39" s="30">
        <v>20235</v>
      </c>
      <c r="O39" s="31">
        <v>17450</v>
      </c>
      <c r="P39" s="32">
        <f t="shared" si="13"/>
        <v>5.666666666666667</v>
      </c>
      <c r="Q39" s="33">
        <f t="shared" si="14"/>
        <v>7</v>
      </c>
      <c r="R39" s="33">
        <f t="shared" si="15"/>
        <v>3.8</v>
      </c>
      <c r="S39" s="33">
        <f t="shared" si="16"/>
        <v>10.363636363636363</v>
      </c>
      <c r="T39" s="33">
        <f t="shared" si="17"/>
        <v>13</v>
      </c>
      <c r="U39" s="33">
        <f t="shared" si="18"/>
        <v>19.25</v>
      </c>
      <c r="V39" s="34">
        <f t="shared" si="19"/>
        <v>2.25</v>
      </c>
      <c r="W39" s="35">
        <f t="shared" si="20"/>
        <v>8.91891891891892</v>
      </c>
      <c r="X39" s="33">
        <f t="shared" si="10"/>
        <v>6.081081081081081</v>
      </c>
      <c r="Y39" s="34">
        <f t="shared" si="11"/>
        <v>6.837837837837838</v>
      </c>
      <c r="Z39" s="36">
        <v>7.440283400809717</v>
      </c>
      <c r="AA39" s="37">
        <v>6.754005340453938</v>
      </c>
      <c r="AB39" s="38">
        <v>5.695169712793733</v>
      </c>
    </row>
    <row r="40" spans="1:28" s="77" customFormat="1" ht="13.5" customHeight="1">
      <c r="A40" s="340">
        <v>5</v>
      </c>
      <c r="B40" s="84" t="s">
        <v>17</v>
      </c>
      <c r="C40" s="85">
        <v>20</v>
      </c>
      <c r="D40" s="86">
        <v>21</v>
      </c>
      <c r="E40" s="86">
        <v>12</v>
      </c>
      <c r="F40" s="86">
        <v>57</v>
      </c>
      <c r="G40" s="86">
        <v>18</v>
      </c>
      <c r="H40" s="86">
        <v>42</v>
      </c>
      <c r="I40" s="87">
        <v>9</v>
      </c>
      <c r="J40" s="218">
        <f t="shared" si="12"/>
        <v>179</v>
      </c>
      <c r="K40" s="86">
        <v>168</v>
      </c>
      <c r="L40" s="87">
        <v>188</v>
      </c>
      <c r="M40" s="66">
        <v>12395</v>
      </c>
      <c r="N40" s="67">
        <v>14648</v>
      </c>
      <c r="O40" s="69">
        <v>12387</v>
      </c>
      <c r="P40" s="88">
        <f t="shared" si="13"/>
        <v>6.666666666666667</v>
      </c>
      <c r="Q40" s="89">
        <f t="shared" si="14"/>
        <v>3.5</v>
      </c>
      <c r="R40" s="89">
        <f t="shared" si="15"/>
        <v>2.4</v>
      </c>
      <c r="S40" s="89">
        <f t="shared" si="16"/>
        <v>5.181818181818182</v>
      </c>
      <c r="T40" s="89">
        <f t="shared" si="17"/>
        <v>4.5</v>
      </c>
      <c r="U40" s="89">
        <f t="shared" si="18"/>
        <v>10.5</v>
      </c>
      <c r="V40" s="90">
        <f t="shared" si="19"/>
        <v>2.25</v>
      </c>
      <c r="W40" s="91">
        <f t="shared" si="20"/>
        <v>4.837837837837838</v>
      </c>
      <c r="X40" s="89">
        <f t="shared" si="10"/>
        <v>4.54054054054054</v>
      </c>
      <c r="Y40" s="90">
        <f t="shared" si="11"/>
        <v>5.081081081081081</v>
      </c>
      <c r="Z40" s="73">
        <v>4.173400673400673</v>
      </c>
      <c r="AA40" s="58">
        <v>4.905559276624246</v>
      </c>
      <c r="AB40" s="59">
        <v>4.03748370273794</v>
      </c>
    </row>
    <row r="41" spans="1:28" s="77" customFormat="1" ht="13.5" customHeight="1">
      <c r="A41" s="341"/>
      <c r="B41" s="25" t="s">
        <v>18</v>
      </c>
      <c r="C41" s="78">
        <v>16</v>
      </c>
      <c r="D41" s="79">
        <v>48</v>
      </c>
      <c r="E41" s="79">
        <v>14</v>
      </c>
      <c r="F41" s="79">
        <v>148</v>
      </c>
      <c r="G41" s="79">
        <v>37</v>
      </c>
      <c r="H41" s="79">
        <v>42</v>
      </c>
      <c r="I41" s="80">
        <v>6</v>
      </c>
      <c r="J41" s="26">
        <f t="shared" si="12"/>
        <v>311</v>
      </c>
      <c r="K41" s="79">
        <v>222</v>
      </c>
      <c r="L41" s="80">
        <v>275</v>
      </c>
      <c r="M41" s="29">
        <v>19415</v>
      </c>
      <c r="N41" s="30">
        <v>17542</v>
      </c>
      <c r="O41" s="31">
        <v>16368</v>
      </c>
      <c r="P41" s="32">
        <f t="shared" si="13"/>
        <v>5.333333333333333</v>
      </c>
      <c r="Q41" s="33">
        <f t="shared" si="14"/>
        <v>8</v>
      </c>
      <c r="R41" s="33">
        <f t="shared" si="15"/>
        <v>2.8</v>
      </c>
      <c r="S41" s="33">
        <f t="shared" si="16"/>
        <v>13.454545454545455</v>
      </c>
      <c r="T41" s="33">
        <f t="shared" si="17"/>
        <v>9.25</v>
      </c>
      <c r="U41" s="33">
        <f t="shared" si="18"/>
        <v>10.5</v>
      </c>
      <c r="V41" s="34">
        <f t="shared" si="19"/>
        <v>1.5</v>
      </c>
      <c r="W41" s="35">
        <f t="shared" si="20"/>
        <v>8.405405405405405</v>
      </c>
      <c r="X41" s="33">
        <f aca="true" t="shared" si="21" ref="X41:X57">K41/37</f>
        <v>6</v>
      </c>
      <c r="Y41" s="34">
        <f aca="true" t="shared" si="22" ref="Y41:Y57">L41/37</f>
        <v>7.4324324324324325</v>
      </c>
      <c r="Z41" s="36">
        <v>6.4330682571239235</v>
      </c>
      <c r="AA41" s="37">
        <v>5.8182421227197345</v>
      </c>
      <c r="AB41" s="38">
        <v>5.32985998046239</v>
      </c>
    </row>
    <row r="42" spans="1:28" s="77" customFormat="1" ht="13.5" customHeight="1">
      <c r="A42" s="341"/>
      <c r="B42" s="25" t="s">
        <v>19</v>
      </c>
      <c r="C42" s="78">
        <v>20</v>
      </c>
      <c r="D42" s="79">
        <v>41</v>
      </c>
      <c r="E42" s="79">
        <v>22</v>
      </c>
      <c r="F42" s="79">
        <v>130</v>
      </c>
      <c r="G42" s="79">
        <v>45</v>
      </c>
      <c r="H42" s="79">
        <v>39</v>
      </c>
      <c r="I42" s="80">
        <v>15</v>
      </c>
      <c r="J42" s="26">
        <f t="shared" si="12"/>
        <v>312</v>
      </c>
      <c r="K42" s="79">
        <v>226</v>
      </c>
      <c r="L42" s="80">
        <v>216</v>
      </c>
      <c r="M42" s="29">
        <v>19565</v>
      </c>
      <c r="N42" s="30">
        <v>17709</v>
      </c>
      <c r="O42" s="31">
        <v>17821</v>
      </c>
      <c r="P42" s="32">
        <f t="shared" si="13"/>
        <v>6.666666666666667</v>
      </c>
      <c r="Q42" s="33">
        <f t="shared" si="14"/>
        <v>6.833333333333333</v>
      </c>
      <c r="R42" s="33">
        <f t="shared" si="15"/>
        <v>4.4</v>
      </c>
      <c r="S42" s="33">
        <f t="shared" si="16"/>
        <v>11.818181818181818</v>
      </c>
      <c r="T42" s="33">
        <f t="shared" si="17"/>
        <v>11.25</v>
      </c>
      <c r="U42" s="33">
        <f t="shared" si="18"/>
        <v>9.75</v>
      </c>
      <c r="V42" s="34">
        <f t="shared" si="19"/>
        <v>3.75</v>
      </c>
      <c r="W42" s="35">
        <f t="shared" si="20"/>
        <v>8.432432432432432</v>
      </c>
      <c r="X42" s="33">
        <f t="shared" si="21"/>
        <v>6.108108108108108</v>
      </c>
      <c r="Y42" s="34">
        <f t="shared" si="22"/>
        <v>5.837837837837838</v>
      </c>
      <c r="Z42" s="36">
        <v>6.487068965517241</v>
      </c>
      <c r="AA42" s="37">
        <v>5.871684350132626</v>
      </c>
      <c r="AB42" s="38">
        <v>5.802995766851189</v>
      </c>
    </row>
    <row r="43" spans="1:28" s="77" customFormat="1" ht="13.5" customHeight="1">
      <c r="A43" s="341"/>
      <c r="B43" s="25" t="s">
        <v>20</v>
      </c>
      <c r="C43" s="78">
        <v>18</v>
      </c>
      <c r="D43" s="79">
        <v>66</v>
      </c>
      <c r="E43" s="79">
        <v>20</v>
      </c>
      <c r="F43" s="79">
        <v>113</v>
      </c>
      <c r="G43" s="79">
        <v>49</v>
      </c>
      <c r="H43" s="79">
        <v>30</v>
      </c>
      <c r="I43" s="80">
        <v>11</v>
      </c>
      <c r="J43" s="26">
        <f t="shared" si="12"/>
        <v>307</v>
      </c>
      <c r="K43" s="79">
        <v>238</v>
      </c>
      <c r="L43" s="80">
        <v>238</v>
      </c>
      <c r="M43" s="29">
        <v>19359</v>
      </c>
      <c r="N43" s="30">
        <v>16444</v>
      </c>
      <c r="O43" s="31">
        <v>18493</v>
      </c>
      <c r="P43" s="32">
        <f t="shared" si="13"/>
        <v>6</v>
      </c>
      <c r="Q43" s="33">
        <f t="shared" si="14"/>
        <v>11</v>
      </c>
      <c r="R43" s="33">
        <f t="shared" si="15"/>
        <v>4</v>
      </c>
      <c r="S43" s="33">
        <f t="shared" si="16"/>
        <v>10.272727272727273</v>
      </c>
      <c r="T43" s="33">
        <f t="shared" si="17"/>
        <v>12.25</v>
      </c>
      <c r="U43" s="33">
        <f t="shared" si="18"/>
        <v>7.5</v>
      </c>
      <c r="V43" s="34">
        <f t="shared" si="19"/>
        <v>2.75</v>
      </c>
      <c r="W43" s="35">
        <f t="shared" si="20"/>
        <v>8.297297297297296</v>
      </c>
      <c r="X43" s="33">
        <f t="shared" si="21"/>
        <v>6.4324324324324325</v>
      </c>
      <c r="Y43" s="34">
        <f t="shared" si="22"/>
        <v>6.4324324324324325</v>
      </c>
      <c r="Z43" s="36">
        <v>6.425157650182542</v>
      </c>
      <c r="AA43" s="37">
        <v>5.441429516876241</v>
      </c>
      <c r="AB43" s="38">
        <v>6.019856770833333</v>
      </c>
    </row>
    <row r="44" spans="1:28" s="77" customFormat="1" ht="13.5" customHeight="1">
      <c r="A44" s="341"/>
      <c r="B44" s="25" t="s">
        <v>21</v>
      </c>
      <c r="C44" s="78">
        <v>12</v>
      </c>
      <c r="D44" s="79">
        <v>46</v>
      </c>
      <c r="E44" s="79">
        <v>14</v>
      </c>
      <c r="F44" s="79">
        <v>132</v>
      </c>
      <c r="G44" s="79">
        <v>23</v>
      </c>
      <c r="H44" s="79">
        <v>30</v>
      </c>
      <c r="I44" s="80">
        <v>6</v>
      </c>
      <c r="J44" s="26">
        <f t="shared" si="12"/>
        <v>263</v>
      </c>
      <c r="K44" s="79">
        <v>213</v>
      </c>
      <c r="L44" s="80">
        <v>240</v>
      </c>
      <c r="M44" s="29">
        <v>18778</v>
      </c>
      <c r="N44" s="30">
        <v>14908</v>
      </c>
      <c r="O44" s="31">
        <v>18071</v>
      </c>
      <c r="P44" s="32">
        <f t="shared" si="13"/>
        <v>4</v>
      </c>
      <c r="Q44" s="33">
        <f t="shared" si="14"/>
        <v>7.666666666666667</v>
      </c>
      <c r="R44" s="33">
        <f t="shared" si="15"/>
        <v>2.8</v>
      </c>
      <c r="S44" s="33">
        <f t="shared" si="16"/>
        <v>12</v>
      </c>
      <c r="T44" s="33">
        <f t="shared" si="17"/>
        <v>5.75</v>
      </c>
      <c r="U44" s="33">
        <f t="shared" si="18"/>
        <v>7.5</v>
      </c>
      <c r="V44" s="34">
        <f t="shared" si="19"/>
        <v>1.5</v>
      </c>
      <c r="W44" s="35">
        <f t="shared" si="20"/>
        <v>7.108108108108108</v>
      </c>
      <c r="X44" s="33">
        <f t="shared" si="21"/>
        <v>5.756756756756757</v>
      </c>
      <c r="Y44" s="34">
        <f t="shared" si="22"/>
        <v>6.486486486486487</v>
      </c>
      <c r="Z44" s="36">
        <v>6.226127320954907</v>
      </c>
      <c r="AA44" s="37">
        <v>4.925008259002312</v>
      </c>
      <c r="AB44" s="38">
        <v>5.880572730231044</v>
      </c>
    </row>
    <row r="45" spans="1:28" s="77" customFormat="1" ht="13.5" customHeight="1">
      <c r="A45" s="340">
        <v>6</v>
      </c>
      <c r="B45" s="84" t="s">
        <v>22</v>
      </c>
      <c r="C45" s="85">
        <v>18</v>
      </c>
      <c r="D45" s="86">
        <v>56</v>
      </c>
      <c r="E45" s="86">
        <v>20</v>
      </c>
      <c r="F45" s="86">
        <v>142</v>
      </c>
      <c r="G45" s="86">
        <v>28</v>
      </c>
      <c r="H45" s="86">
        <v>25</v>
      </c>
      <c r="I45" s="87">
        <v>18</v>
      </c>
      <c r="J45" s="218">
        <f t="shared" si="12"/>
        <v>307</v>
      </c>
      <c r="K45" s="86">
        <v>184</v>
      </c>
      <c r="L45" s="87">
        <v>228</v>
      </c>
      <c r="M45" s="66">
        <v>18285</v>
      </c>
      <c r="N45" s="67">
        <v>13715</v>
      </c>
      <c r="O45" s="69">
        <v>15888</v>
      </c>
      <c r="P45" s="88">
        <f t="shared" si="13"/>
        <v>6</v>
      </c>
      <c r="Q45" s="89">
        <f t="shared" si="14"/>
        <v>9.333333333333334</v>
      </c>
      <c r="R45" s="89">
        <f t="shared" si="15"/>
        <v>4</v>
      </c>
      <c r="S45" s="89">
        <f t="shared" si="16"/>
        <v>12.909090909090908</v>
      </c>
      <c r="T45" s="89">
        <f t="shared" si="17"/>
        <v>7</v>
      </c>
      <c r="U45" s="89">
        <f t="shared" si="18"/>
        <v>6.25</v>
      </c>
      <c r="V45" s="90">
        <f t="shared" si="19"/>
        <v>4.5</v>
      </c>
      <c r="W45" s="91">
        <f t="shared" si="20"/>
        <v>8.297297297297296</v>
      </c>
      <c r="X45" s="89">
        <f t="shared" si="21"/>
        <v>4.972972972972973</v>
      </c>
      <c r="Y45" s="90">
        <f t="shared" si="22"/>
        <v>6.162162162162162</v>
      </c>
      <c r="Z45" s="73">
        <v>6.058648111332008</v>
      </c>
      <c r="AA45" s="58">
        <v>4.5323859881031066</v>
      </c>
      <c r="AB45" s="59">
        <v>5.171875</v>
      </c>
    </row>
    <row r="46" spans="1:28" s="77" customFormat="1" ht="13.5" customHeight="1">
      <c r="A46" s="341"/>
      <c r="B46" s="25" t="s">
        <v>23</v>
      </c>
      <c r="C46" s="78">
        <v>17</v>
      </c>
      <c r="D46" s="79">
        <v>46</v>
      </c>
      <c r="E46" s="79">
        <v>14</v>
      </c>
      <c r="F46" s="79">
        <v>110</v>
      </c>
      <c r="G46" s="79">
        <v>32</v>
      </c>
      <c r="H46" s="79">
        <v>23</v>
      </c>
      <c r="I46" s="80">
        <v>12</v>
      </c>
      <c r="J46" s="26">
        <f t="shared" si="12"/>
        <v>254</v>
      </c>
      <c r="K46" s="79">
        <v>174</v>
      </c>
      <c r="L46" s="80">
        <v>196</v>
      </c>
      <c r="M46" s="29">
        <v>16077</v>
      </c>
      <c r="N46" s="30">
        <v>12571</v>
      </c>
      <c r="O46" s="31">
        <v>13302</v>
      </c>
      <c r="P46" s="32">
        <f t="shared" si="13"/>
        <v>5.666666666666667</v>
      </c>
      <c r="Q46" s="33">
        <f t="shared" si="14"/>
        <v>7.666666666666667</v>
      </c>
      <c r="R46" s="33">
        <f t="shared" si="15"/>
        <v>2.8</v>
      </c>
      <c r="S46" s="33">
        <f t="shared" si="16"/>
        <v>10</v>
      </c>
      <c r="T46" s="33">
        <f t="shared" si="17"/>
        <v>8</v>
      </c>
      <c r="U46" s="33">
        <f t="shared" si="18"/>
        <v>5.75</v>
      </c>
      <c r="V46" s="34">
        <f t="shared" si="19"/>
        <v>3</v>
      </c>
      <c r="W46" s="35">
        <f t="shared" si="20"/>
        <v>6.864864864864865</v>
      </c>
      <c r="X46" s="33">
        <f t="shared" si="21"/>
        <v>4.702702702702703</v>
      </c>
      <c r="Y46" s="34">
        <f t="shared" si="22"/>
        <v>5.297297297297297</v>
      </c>
      <c r="Z46" s="36">
        <v>5.33587786259542</v>
      </c>
      <c r="AA46" s="37">
        <v>4.159827928524156</v>
      </c>
      <c r="AB46" s="38">
        <v>4.331488114620645</v>
      </c>
    </row>
    <row r="47" spans="1:28" s="77" customFormat="1" ht="13.5" customHeight="1">
      <c r="A47" s="341"/>
      <c r="B47" s="25" t="s">
        <v>24</v>
      </c>
      <c r="C47" s="78">
        <v>13</v>
      </c>
      <c r="D47" s="79">
        <v>40</v>
      </c>
      <c r="E47" s="79">
        <v>24</v>
      </c>
      <c r="F47" s="79">
        <v>129</v>
      </c>
      <c r="G47" s="79">
        <v>24</v>
      </c>
      <c r="H47" s="79">
        <v>24</v>
      </c>
      <c r="I47" s="80">
        <v>13</v>
      </c>
      <c r="J47" s="26">
        <f t="shared" si="12"/>
        <v>267</v>
      </c>
      <c r="K47" s="79">
        <v>161</v>
      </c>
      <c r="L47" s="80">
        <v>178</v>
      </c>
      <c r="M47" s="29">
        <v>14459</v>
      </c>
      <c r="N47" s="30">
        <v>11289</v>
      </c>
      <c r="O47" s="31">
        <v>11632</v>
      </c>
      <c r="P47" s="32">
        <f t="shared" si="13"/>
        <v>4.333333333333333</v>
      </c>
      <c r="Q47" s="33">
        <f t="shared" si="14"/>
        <v>6.666666666666667</v>
      </c>
      <c r="R47" s="33">
        <f t="shared" si="15"/>
        <v>4.8</v>
      </c>
      <c r="S47" s="33">
        <f t="shared" si="16"/>
        <v>11.727272727272727</v>
      </c>
      <c r="T47" s="33">
        <f t="shared" si="17"/>
        <v>6</v>
      </c>
      <c r="U47" s="33">
        <f t="shared" si="18"/>
        <v>6</v>
      </c>
      <c r="V47" s="34">
        <f t="shared" si="19"/>
        <v>3.25</v>
      </c>
      <c r="W47" s="35">
        <f t="shared" si="20"/>
        <v>7.216216216216216</v>
      </c>
      <c r="X47" s="33">
        <f t="shared" si="21"/>
        <v>4.351351351351352</v>
      </c>
      <c r="Y47" s="34">
        <f t="shared" si="22"/>
        <v>4.8108108108108105</v>
      </c>
      <c r="Z47" s="36">
        <v>4.789334216628022</v>
      </c>
      <c r="AA47" s="37">
        <v>3.7405566600397613</v>
      </c>
      <c r="AB47" s="38">
        <v>3.7864583333333335</v>
      </c>
    </row>
    <row r="48" spans="1:28" s="77" customFormat="1" ht="13.5" customHeight="1">
      <c r="A48" s="349"/>
      <c r="B48" s="39" t="s">
        <v>25</v>
      </c>
      <c r="C48" s="81">
        <v>17</v>
      </c>
      <c r="D48" s="82">
        <v>29</v>
      </c>
      <c r="E48" s="82">
        <v>14</v>
      </c>
      <c r="F48" s="82">
        <v>100</v>
      </c>
      <c r="G48" s="82">
        <v>25</v>
      </c>
      <c r="H48" s="82">
        <v>15</v>
      </c>
      <c r="I48" s="83">
        <v>4</v>
      </c>
      <c r="J48" s="40">
        <f t="shared" si="12"/>
        <v>204</v>
      </c>
      <c r="K48" s="82">
        <v>164</v>
      </c>
      <c r="L48" s="83">
        <v>160</v>
      </c>
      <c r="M48" s="43">
        <v>12878</v>
      </c>
      <c r="N48" s="44">
        <v>10577</v>
      </c>
      <c r="O48" s="45">
        <v>10113</v>
      </c>
      <c r="P48" s="46">
        <f t="shared" si="13"/>
        <v>5.666666666666667</v>
      </c>
      <c r="Q48" s="47">
        <f t="shared" si="14"/>
        <v>4.833333333333333</v>
      </c>
      <c r="R48" s="47">
        <f t="shared" si="15"/>
        <v>2.8</v>
      </c>
      <c r="S48" s="47">
        <f t="shared" si="16"/>
        <v>9.090909090909092</v>
      </c>
      <c r="T48" s="47">
        <f t="shared" si="17"/>
        <v>6.25</v>
      </c>
      <c r="U48" s="47">
        <f t="shared" si="18"/>
        <v>3.75</v>
      </c>
      <c r="V48" s="48">
        <f t="shared" si="19"/>
        <v>1</v>
      </c>
      <c r="W48" s="49">
        <f t="shared" si="20"/>
        <v>5.513513513513513</v>
      </c>
      <c r="X48" s="47">
        <f t="shared" si="21"/>
        <v>4.4324324324324325</v>
      </c>
      <c r="Y48" s="48">
        <f t="shared" si="22"/>
        <v>4.324324324324325</v>
      </c>
      <c r="Z48" s="50">
        <v>4.248762784559552</v>
      </c>
      <c r="AA48" s="51">
        <v>3.5011585567692816</v>
      </c>
      <c r="AB48" s="52">
        <v>3.2919921875</v>
      </c>
    </row>
    <row r="49" spans="1:28" s="77" customFormat="1" ht="13.5" customHeight="1">
      <c r="A49" s="340">
        <v>7</v>
      </c>
      <c r="B49" s="84" t="s">
        <v>26</v>
      </c>
      <c r="C49" s="85">
        <v>15</v>
      </c>
      <c r="D49" s="86">
        <v>29</v>
      </c>
      <c r="E49" s="86">
        <v>12</v>
      </c>
      <c r="F49" s="86">
        <v>86</v>
      </c>
      <c r="G49" s="86">
        <v>32</v>
      </c>
      <c r="H49" s="86">
        <v>20</v>
      </c>
      <c r="I49" s="87">
        <v>4</v>
      </c>
      <c r="J49" s="218">
        <f t="shared" si="12"/>
        <v>198</v>
      </c>
      <c r="K49" s="86">
        <v>190</v>
      </c>
      <c r="L49" s="87">
        <v>165</v>
      </c>
      <c r="M49" s="66">
        <v>11905</v>
      </c>
      <c r="N49" s="67">
        <v>10490</v>
      </c>
      <c r="O49" s="69">
        <v>9721</v>
      </c>
      <c r="P49" s="88">
        <f t="shared" si="13"/>
        <v>5</v>
      </c>
      <c r="Q49" s="89">
        <f t="shared" si="14"/>
        <v>4.833333333333333</v>
      </c>
      <c r="R49" s="89">
        <f t="shared" si="15"/>
        <v>2.4</v>
      </c>
      <c r="S49" s="89">
        <f t="shared" si="16"/>
        <v>7.818181818181818</v>
      </c>
      <c r="T49" s="89">
        <f t="shared" si="17"/>
        <v>8</v>
      </c>
      <c r="U49" s="89">
        <f t="shared" si="18"/>
        <v>5</v>
      </c>
      <c r="V49" s="90">
        <f t="shared" si="19"/>
        <v>1</v>
      </c>
      <c r="W49" s="91">
        <f t="shared" si="20"/>
        <v>5.351351351351352</v>
      </c>
      <c r="X49" s="89">
        <f t="shared" si="21"/>
        <v>5.135135135135135</v>
      </c>
      <c r="Y49" s="90">
        <f t="shared" si="22"/>
        <v>4.45945945945946</v>
      </c>
      <c r="Z49" s="73">
        <v>3.9433587280556477</v>
      </c>
      <c r="AA49" s="58">
        <v>3.4815798207766346</v>
      </c>
      <c r="AB49" s="59">
        <v>3.16130081300813</v>
      </c>
    </row>
    <row r="50" spans="1:28" s="77" customFormat="1" ht="13.5" customHeight="1">
      <c r="A50" s="341"/>
      <c r="B50" s="25" t="s">
        <v>27</v>
      </c>
      <c r="C50" s="78">
        <v>19</v>
      </c>
      <c r="D50" s="79">
        <v>33</v>
      </c>
      <c r="E50" s="79">
        <v>24</v>
      </c>
      <c r="F50" s="79">
        <v>93</v>
      </c>
      <c r="G50" s="79">
        <v>22</v>
      </c>
      <c r="H50" s="79">
        <v>12</v>
      </c>
      <c r="I50" s="80">
        <v>5</v>
      </c>
      <c r="J50" s="26">
        <f t="shared" si="12"/>
        <v>208</v>
      </c>
      <c r="K50" s="79">
        <v>149</v>
      </c>
      <c r="L50" s="80">
        <v>181</v>
      </c>
      <c r="M50" s="29">
        <v>11676</v>
      </c>
      <c r="N50" s="30">
        <v>9633</v>
      </c>
      <c r="O50" s="31">
        <v>8788</v>
      </c>
      <c r="P50" s="32">
        <f t="shared" si="13"/>
        <v>6.333333333333333</v>
      </c>
      <c r="Q50" s="33">
        <f t="shared" si="14"/>
        <v>5.5</v>
      </c>
      <c r="R50" s="33">
        <f t="shared" si="15"/>
        <v>4.8</v>
      </c>
      <c r="S50" s="33">
        <f t="shared" si="16"/>
        <v>8.454545454545455</v>
      </c>
      <c r="T50" s="33">
        <f t="shared" si="17"/>
        <v>5.5</v>
      </c>
      <c r="U50" s="33">
        <f t="shared" si="18"/>
        <v>3</v>
      </c>
      <c r="V50" s="34">
        <f t="shared" si="19"/>
        <v>1.25</v>
      </c>
      <c r="W50" s="35">
        <f t="shared" si="20"/>
        <v>5.621621621621622</v>
      </c>
      <c r="X50" s="33">
        <f t="shared" si="21"/>
        <v>4.027027027027027</v>
      </c>
      <c r="Y50" s="34">
        <f t="shared" si="22"/>
        <v>4.891891891891892</v>
      </c>
      <c r="Z50" s="36">
        <v>3.8816489361702127</v>
      </c>
      <c r="AA50" s="37">
        <v>3.21314209472982</v>
      </c>
      <c r="AB50" s="38">
        <v>2.8606770833333335</v>
      </c>
    </row>
    <row r="51" spans="1:28" s="77" customFormat="1" ht="13.5" customHeight="1">
      <c r="A51" s="341"/>
      <c r="B51" s="25" t="s">
        <v>28</v>
      </c>
      <c r="C51" s="78">
        <v>10</v>
      </c>
      <c r="D51" s="79">
        <v>33</v>
      </c>
      <c r="E51" s="79">
        <v>15</v>
      </c>
      <c r="F51" s="79">
        <v>62</v>
      </c>
      <c r="G51" s="79">
        <v>21</v>
      </c>
      <c r="H51" s="79">
        <v>10</v>
      </c>
      <c r="I51" s="80">
        <v>2</v>
      </c>
      <c r="J51" s="26">
        <f t="shared" si="12"/>
        <v>153</v>
      </c>
      <c r="K51" s="79">
        <v>122</v>
      </c>
      <c r="L51" s="80">
        <v>131</v>
      </c>
      <c r="M51" s="29">
        <v>9897</v>
      </c>
      <c r="N51" s="30">
        <v>8497</v>
      </c>
      <c r="O51" s="31">
        <v>7701</v>
      </c>
      <c r="P51" s="32">
        <f t="shared" si="13"/>
        <v>3.3333333333333335</v>
      </c>
      <c r="Q51" s="33">
        <f t="shared" si="14"/>
        <v>5.5</v>
      </c>
      <c r="R51" s="33">
        <f t="shared" si="15"/>
        <v>3</v>
      </c>
      <c r="S51" s="33">
        <f t="shared" si="16"/>
        <v>5.636363636363637</v>
      </c>
      <c r="T51" s="33">
        <f t="shared" si="17"/>
        <v>5.25</v>
      </c>
      <c r="U51" s="33">
        <f t="shared" si="18"/>
        <v>2.5</v>
      </c>
      <c r="V51" s="34">
        <f t="shared" si="19"/>
        <v>0.5</v>
      </c>
      <c r="W51" s="35">
        <f t="shared" si="20"/>
        <v>4.135135135135135</v>
      </c>
      <c r="X51" s="33">
        <f t="shared" si="21"/>
        <v>3.2972972972972974</v>
      </c>
      <c r="Y51" s="34">
        <f t="shared" si="22"/>
        <v>3.5405405405405403</v>
      </c>
      <c r="Z51" s="36">
        <v>3.2771523178807946</v>
      </c>
      <c r="AA51" s="37">
        <v>2.8229235880398673</v>
      </c>
      <c r="AB51" s="38">
        <v>2.504390243902439</v>
      </c>
    </row>
    <row r="52" spans="1:28" s="77" customFormat="1" ht="13.5" customHeight="1">
      <c r="A52" s="349"/>
      <c r="B52" s="39" t="s">
        <v>29</v>
      </c>
      <c r="C52" s="81">
        <v>12</v>
      </c>
      <c r="D52" s="82">
        <v>34</v>
      </c>
      <c r="E52" s="82">
        <v>5</v>
      </c>
      <c r="F52" s="82">
        <v>83</v>
      </c>
      <c r="G52" s="82">
        <v>9</v>
      </c>
      <c r="H52" s="82">
        <v>10</v>
      </c>
      <c r="I52" s="83">
        <v>1</v>
      </c>
      <c r="J52" s="40">
        <f t="shared" si="12"/>
        <v>154</v>
      </c>
      <c r="K52" s="82">
        <v>156</v>
      </c>
      <c r="L52" s="83">
        <v>146</v>
      </c>
      <c r="M52" s="43">
        <v>9832</v>
      </c>
      <c r="N52" s="44">
        <v>8812</v>
      </c>
      <c r="O52" s="45">
        <v>7569</v>
      </c>
      <c r="P52" s="46">
        <f t="shared" si="13"/>
        <v>4</v>
      </c>
      <c r="Q52" s="47">
        <f t="shared" si="14"/>
        <v>5.666666666666667</v>
      </c>
      <c r="R52" s="47">
        <f t="shared" si="15"/>
        <v>1</v>
      </c>
      <c r="S52" s="47">
        <f t="shared" si="16"/>
        <v>7.545454545454546</v>
      </c>
      <c r="T52" s="47">
        <f t="shared" si="17"/>
        <v>2.25</v>
      </c>
      <c r="U52" s="47">
        <f t="shared" si="18"/>
        <v>2.5</v>
      </c>
      <c r="V52" s="48">
        <f t="shared" si="19"/>
        <v>0.25</v>
      </c>
      <c r="W52" s="49">
        <f t="shared" si="20"/>
        <v>4.162162162162162</v>
      </c>
      <c r="X52" s="47">
        <f t="shared" si="21"/>
        <v>4.216216216216216</v>
      </c>
      <c r="Y52" s="48">
        <f t="shared" si="22"/>
        <v>3.945945945945946</v>
      </c>
      <c r="Z52" s="50">
        <v>3.2588664235996023</v>
      </c>
      <c r="AA52" s="51">
        <v>2.9236894492368943</v>
      </c>
      <c r="AB52" s="52">
        <v>2.4614634146341463</v>
      </c>
    </row>
    <row r="53" spans="1:28" s="77" customFormat="1" ht="13.5" customHeight="1">
      <c r="A53" s="340">
        <v>8</v>
      </c>
      <c r="B53" s="25" t="s">
        <v>30</v>
      </c>
      <c r="C53" s="78">
        <v>12</v>
      </c>
      <c r="D53" s="79">
        <v>24</v>
      </c>
      <c r="E53" s="79">
        <v>10</v>
      </c>
      <c r="F53" s="79">
        <v>43</v>
      </c>
      <c r="G53" s="79">
        <v>18</v>
      </c>
      <c r="H53" s="79">
        <v>10</v>
      </c>
      <c r="I53" s="80">
        <v>4</v>
      </c>
      <c r="J53" s="26">
        <f t="shared" si="12"/>
        <v>121</v>
      </c>
      <c r="K53" s="79">
        <v>136</v>
      </c>
      <c r="L53" s="80">
        <v>132</v>
      </c>
      <c r="M53" s="29">
        <v>9170</v>
      </c>
      <c r="N53" s="30">
        <v>8306</v>
      </c>
      <c r="O53" s="31">
        <v>7246</v>
      </c>
      <c r="P53" s="32">
        <f t="shared" si="13"/>
        <v>4</v>
      </c>
      <c r="Q53" s="33">
        <f t="shared" si="14"/>
        <v>4</v>
      </c>
      <c r="R53" s="33">
        <f t="shared" si="15"/>
        <v>2</v>
      </c>
      <c r="S53" s="33">
        <f t="shared" si="16"/>
        <v>3.909090909090909</v>
      </c>
      <c r="T53" s="33">
        <f t="shared" si="17"/>
        <v>4.5</v>
      </c>
      <c r="U53" s="33">
        <f t="shared" si="18"/>
        <v>2.5</v>
      </c>
      <c r="V53" s="34">
        <f t="shared" si="19"/>
        <v>1</v>
      </c>
      <c r="W53" s="35">
        <f t="shared" si="20"/>
        <v>3.27027027027027</v>
      </c>
      <c r="X53" s="33">
        <f t="shared" si="21"/>
        <v>3.675675675675676</v>
      </c>
      <c r="Y53" s="34">
        <f t="shared" si="22"/>
        <v>3.5675675675675675</v>
      </c>
      <c r="Z53" s="36">
        <v>3.0334105193516376</v>
      </c>
      <c r="AA53" s="37">
        <v>2.762221483205853</v>
      </c>
      <c r="AB53" s="38">
        <v>2.357956394402864</v>
      </c>
    </row>
    <row r="54" spans="1:28" s="77" customFormat="1" ht="13.5" customHeight="1">
      <c r="A54" s="341"/>
      <c r="B54" s="25" t="s">
        <v>31</v>
      </c>
      <c r="C54" s="78">
        <v>10</v>
      </c>
      <c r="D54" s="79">
        <v>26</v>
      </c>
      <c r="E54" s="79">
        <v>9</v>
      </c>
      <c r="F54" s="79">
        <v>61</v>
      </c>
      <c r="G54" s="79">
        <v>11</v>
      </c>
      <c r="H54" s="79">
        <v>9</v>
      </c>
      <c r="I54" s="80">
        <v>1</v>
      </c>
      <c r="J54" s="26">
        <f t="shared" si="12"/>
        <v>127</v>
      </c>
      <c r="K54" s="79">
        <v>146</v>
      </c>
      <c r="L54" s="80">
        <v>160</v>
      </c>
      <c r="M54" s="29">
        <v>7630</v>
      </c>
      <c r="N54" s="30">
        <v>7482</v>
      </c>
      <c r="O54" s="31">
        <v>6615</v>
      </c>
      <c r="P54" s="32">
        <f t="shared" si="13"/>
        <v>3.3333333333333335</v>
      </c>
      <c r="Q54" s="33">
        <f t="shared" si="14"/>
        <v>4.333333333333333</v>
      </c>
      <c r="R54" s="33">
        <f t="shared" si="15"/>
        <v>1.8</v>
      </c>
      <c r="S54" s="33">
        <f t="shared" si="16"/>
        <v>5.545454545454546</v>
      </c>
      <c r="T54" s="33">
        <f t="shared" si="17"/>
        <v>2.75</v>
      </c>
      <c r="U54" s="33">
        <f t="shared" si="18"/>
        <v>2.25</v>
      </c>
      <c r="V54" s="34">
        <f t="shared" si="19"/>
        <v>0.25</v>
      </c>
      <c r="W54" s="35">
        <f t="shared" si="20"/>
        <v>3.4324324324324325</v>
      </c>
      <c r="X54" s="33">
        <f t="shared" si="21"/>
        <v>3.945945945945946</v>
      </c>
      <c r="Y54" s="34">
        <f t="shared" si="22"/>
        <v>4.324324324324325</v>
      </c>
      <c r="Z54" s="36">
        <v>2.7735368956743</v>
      </c>
      <c r="AA54" s="37">
        <v>2.559698939445775</v>
      </c>
      <c r="AB54" s="38">
        <v>2.1709878569084347</v>
      </c>
    </row>
    <row r="55" spans="1:28" s="77" customFormat="1" ht="13.5" customHeight="1">
      <c r="A55" s="341"/>
      <c r="B55" s="25" t="s">
        <v>32</v>
      </c>
      <c r="C55" s="78">
        <v>7</v>
      </c>
      <c r="D55" s="79">
        <v>26</v>
      </c>
      <c r="E55" s="79">
        <v>14</v>
      </c>
      <c r="F55" s="79">
        <v>59</v>
      </c>
      <c r="G55" s="79">
        <v>16</v>
      </c>
      <c r="H55" s="79">
        <v>11</v>
      </c>
      <c r="I55" s="80">
        <v>4</v>
      </c>
      <c r="J55" s="26">
        <f t="shared" si="12"/>
        <v>137</v>
      </c>
      <c r="K55" s="79">
        <v>170</v>
      </c>
      <c r="L55" s="80">
        <v>129</v>
      </c>
      <c r="M55" s="29">
        <v>6509</v>
      </c>
      <c r="N55" s="30">
        <v>6304</v>
      </c>
      <c r="O55" s="31">
        <v>6001</v>
      </c>
      <c r="P55" s="32">
        <f t="shared" si="13"/>
        <v>2.3333333333333335</v>
      </c>
      <c r="Q55" s="33">
        <f t="shared" si="14"/>
        <v>4.333333333333333</v>
      </c>
      <c r="R55" s="33">
        <f t="shared" si="15"/>
        <v>2.8</v>
      </c>
      <c r="S55" s="33">
        <f t="shared" si="16"/>
        <v>5.363636363636363</v>
      </c>
      <c r="T55" s="33">
        <f t="shared" si="17"/>
        <v>4</v>
      </c>
      <c r="U55" s="33">
        <f t="shared" si="18"/>
        <v>2.75</v>
      </c>
      <c r="V55" s="34">
        <f t="shared" si="19"/>
        <v>1</v>
      </c>
      <c r="W55" s="35">
        <f t="shared" si="20"/>
        <v>3.7027027027027026</v>
      </c>
      <c r="X55" s="33">
        <f t="shared" si="21"/>
        <v>4.594594594594595</v>
      </c>
      <c r="Y55" s="34">
        <f t="shared" si="22"/>
        <v>3.4864864864864864</v>
      </c>
      <c r="Z55" s="36">
        <v>2.262426138338547</v>
      </c>
      <c r="AA55" s="37">
        <v>2.163349347975292</v>
      </c>
      <c r="AB55" s="38">
        <v>1.9694781752543484</v>
      </c>
    </row>
    <row r="56" spans="1:28" s="77" customFormat="1" ht="13.5" customHeight="1">
      <c r="A56" s="341"/>
      <c r="B56" s="25" t="s">
        <v>33</v>
      </c>
      <c r="C56" s="78">
        <v>12</v>
      </c>
      <c r="D56" s="79">
        <v>32</v>
      </c>
      <c r="E56" s="79">
        <v>10</v>
      </c>
      <c r="F56" s="79">
        <v>87</v>
      </c>
      <c r="G56" s="79">
        <v>9</v>
      </c>
      <c r="H56" s="79">
        <v>10</v>
      </c>
      <c r="I56" s="80">
        <v>2</v>
      </c>
      <c r="J56" s="26">
        <f t="shared" si="12"/>
        <v>162</v>
      </c>
      <c r="K56" s="79">
        <v>160</v>
      </c>
      <c r="L56" s="80">
        <v>139</v>
      </c>
      <c r="M56" s="29">
        <v>8868</v>
      </c>
      <c r="N56" s="30">
        <v>7651</v>
      </c>
      <c r="O56" s="31">
        <v>7242</v>
      </c>
      <c r="P56" s="32">
        <f t="shared" si="13"/>
        <v>4</v>
      </c>
      <c r="Q56" s="33">
        <f t="shared" si="14"/>
        <v>5.333333333333333</v>
      </c>
      <c r="R56" s="33">
        <f t="shared" si="15"/>
        <v>2</v>
      </c>
      <c r="S56" s="33">
        <f t="shared" si="16"/>
        <v>7.909090909090909</v>
      </c>
      <c r="T56" s="33">
        <f t="shared" si="17"/>
        <v>2.25</v>
      </c>
      <c r="U56" s="33">
        <f t="shared" si="18"/>
        <v>2.5</v>
      </c>
      <c r="V56" s="34">
        <f t="shared" si="19"/>
        <v>0.5</v>
      </c>
      <c r="W56" s="35">
        <f t="shared" si="20"/>
        <v>4.378378378378378</v>
      </c>
      <c r="X56" s="33">
        <f t="shared" si="21"/>
        <v>4.324324324324325</v>
      </c>
      <c r="Y56" s="34">
        <f t="shared" si="22"/>
        <v>3.7567567567567566</v>
      </c>
      <c r="Z56" s="36">
        <v>2.969859343603483</v>
      </c>
      <c r="AA56" s="37">
        <v>2.5622906898861353</v>
      </c>
      <c r="AB56" s="38">
        <v>2.360495436766623</v>
      </c>
    </row>
    <row r="57" spans="1:28" s="77" customFormat="1" ht="13.5" customHeight="1">
      <c r="A57" s="349"/>
      <c r="B57" s="39" t="s">
        <v>34</v>
      </c>
      <c r="C57" s="81">
        <v>8</v>
      </c>
      <c r="D57" s="82">
        <v>24</v>
      </c>
      <c r="E57" s="82">
        <v>17</v>
      </c>
      <c r="F57" s="82">
        <v>73</v>
      </c>
      <c r="G57" s="82">
        <v>8</v>
      </c>
      <c r="H57" s="82">
        <v>8</v>
      </c>
      <c r="I57" s="83">
        <v>0</v>
      </c>
      <c r="J57" s="40">
        <f t="shared" si="12"/>
        <v>138</v>
      </c>
      <c r="K57" s="82">
        <v>169</v>
      </c>
      <c r="L57" s="83">
        <v>89</v>
      </c>
      <c r="M57" s="43">
        <v>9306</v>
      </c>
      <c r="N57" s="44">
        <v>8090</v>
      </c>
      <c r="O57" s="45">
        <v>7199</v>
      </c>
      <c r="P57" s="32">
        <f t="shared" si="13"/>
        <v>2.6666666666666665</v>
      </c>
      <c r="Q57" s="33">
        <f t="shared" si="14"/>
        <v>4</v>
      </c>
      <c r="R57" s="33">
        <f t="shared" si="15"/>
        <v>3.4</v>
      </c>
      <c r="S57" s="33">
        <f t="shared" si="16"/>
        <v>6.636363636363637</v>
      </c>
      <c r="T57" s="33">
        <f t="shared" si="17"/>
        <v>2</v>
      </c>
      <c r="U57" s="33">
        <f t="shared" si="18"/>
        <v>2</v>
      </c>
      <c r="V57" s="34">
        <f t="shared" si="19"/>
        <v>0</v>
      </c>
      <c r="W57" s="35">
        <f t="shared" si="20"/>
        <v>3.72972972972973</v>
      </c>
      <c r="X57" s="47">
        <f t="shared" si="21"/>
        <v>4.5675675675675675</v>
      </c>
      <c r="Y57" s="48">
        <f t="shared" si="22"/>
        <v>2.4054054054054053</v>
      </c>
      <c r="Z57" s="50">
        <v>3.0978695073235687</v>
      </c>
      <c r="AA57" s="51">
        <v>2.695768077307564</v>
      </c>
      <c r="AB57" s="52">
        <v>2.344187561055031</v>
      </c>
    </row>
    <row r="58" spans="1:28" s="77" customFormat="1" ht="15.75" customHeight="1">
      <c r="A58" s="346" t="s">
        <v>61</v>
      </c>
      <c r="B58" s="347"/>
      <c r="C58" s="92">
        <f aca="true" t="shared" si="23" ref="C58:I58">SUM(C5:C57)</f>
        <v>1345</v>
      </c>
      <c r="D58" s="93">
        <f t="shared" si="23"/>
        <v>2741</v>
      </c>
      <c r="E58" s="93">
        <f t="shared" si="23"/>
        <v>1927</v>
      </c>
      <c r="F58" s="93">
        <f t="shared" si="23"/>
        <v>7813</v>
      </c>
      <c r="G58" s="93">
        <f t="shared" si="23"/>
        <v>1984</v>
      </c>
      <c r="H58" s="93">
        <f t="shared" si="23"/>
        <v>2516</v>
      </c>
      <c r="I58" s="94">
        <f t="shared" si="23"/>
        <v>746</v>
      </c>
      <c r="J58" s="219">
        <f t="shared" si="12"/>
        <v>19072</v>
      </c>
      <c r="K58" s="93">
        <f>SUM(K5:K57)</f>
        <v>17284</v>
      </c>
      <c r="L58" s="94">
        <f>SUM(L5:L57)</f>
        <v>16063</v>
      </c>
      <c r="M58" s="95">
        <f>SUM(M5:M57)</f>
        <v>1118796</v>
      </c>
      <c r="N58" s="96">
        <f>SUM(N5:N57)</f>
        <v>959149</v>
      </c>
      <c r="O58" s="97">
        <f>SUM(O5:O57)</f>
        <v>905879</v>
      </c>
      <c r="P58" s="98">
        <f t="shared" si="13"/>
        <v>448.3333333333333</v>
      </c>
      <c r="Q58" s="99">
        <f t="shared" si="14"/>
        <v>456.8333333333333</v>
      </c>
      <c r="R58" s="99">
        <f t="shared" si="15"/>
        <v>385.4</v>
      </c>
      <c r="S58" s="99">
        <f t="shared" si="16"/>
        <v>710.2727272727273</v>
      </c>
      <c r="T58" s="99">
        <f t="shared" si="17"/>
        <v>496</v>
      </c>
      <c r="U58" s="99">
        <f t="shared" si="18"/>
        <v>629</v>
      </c>
      <c r="V58" s="100">
        <f t="shared" si="19"/>
        <v>186.5</v>
      </c>
      <c r="W58" s="101">
        <f aca="true" t="shared" si="24" ref="W58:AB58">SUM(W5:W57)</f>
        <v>515.4594594594594</v>
      </c>
      <c r="X58" s="99">
        <f t="shared" si="24"/>
        <v>467.13513513513516</v>
      </c>
      <c r="Y58" s="100">
        <f t="shared" si="24"/>
        <v>434.13513513513533</v>
      </c>
      <c r="Z58" s="102">
        <f t="shared" si="24"/>
        <v>371.66387892707473</v>
      </c>
      <c r="AA58" s="103">
        <f>SUM(AA5:AA57)</f>
        <v>315.4297858718926</v>
      </c>
      <c r="AB58" s="104">
        <f t="shared" si="24"/>
        <v>297.26624856325736</v>
      </c>
    </row>
    <row r="59" spans="10:28" ht="13.5" customHeight="1">
      <c r="J59" s="154"/>
      <c r="M59" s="246"/>
      <c r="P59" s="154" t="s">
        <v>116</v>
      </c>
      <c r="AB59" s="155"/>
    </row>
    <row r="60" spans="15:28" ht="12">
      <c r="O60" s="246"/>
      <c r="AB60" s="155"/>
    </row>
    <row r="65" ht="14.25">
      <c r="AB65" s="245"/>
    </row>
  </sheetData>
  <mergeCells count="21">
    <mergeCell ref="A5:A8"/>
    <mergeCell ref="P2:AB2"/>
    <mergeCell ref="C2:O2"/>
    <mergeCell ref="C3:I3"/>
    <mergeCell ref="J3:L3"/>
    <mergeCell ref="P3:V3"/>
    <mergeCell ref="W3:Y3"/>
    <mergeCell ref="M3:O3"/>
    <mergeCell ref="Z3:AB3"/>
    <mergeCell ref="A13:A16"/>
    <mergeCell ref="A9:A12"/>
    <mergeCell ref="A45:A48"/>
    <mergeCell ref="A40:A44"/>
    <mergeCell ref="A17:A22"/>
    <mergeCell ref="A58:B58"/>
    <mergeCell ref="A23:A26"/>
    <mergeCell ref="A27:A30"/>
    <mergeCell ref="A31:A35"/>
    <mergeCell ref="A36:A39"/>
    <mergeCell ref="A49:A52"/>
    <mergeCell ref="A53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29" width="9.125" style="1" bestFit="1" customWidth="1"/>
    <col min="30" max="30" width="9.625" style="1" bestFit="1" customWidth="1"/>
    <col min="31" max="32" width="9.125" style="1" bestFit="1" customWidth="1"/>
    <col min="33" max="16384" width="9.00390625" style="1" customWidth="1"/>
  </cols>
  <sheetData>
    <row r="1" spans="1:28" s="5" customFormat="1" ht="24.75" customHeight="1">
      <c r="A1" s="106" t="s">
        <v>69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14</v>
      </c>
      <c r="D5" s="13">
        <v>19</v>
      </c>
      <c r="E5" s="13">
        <v>4</v>
      </c>
      <c r="F5" s="13">
        <v>39</v>
      </c>
      <c r="G5" s="13">
        <v>8</v>
      </c>
      <c r="H5" s="13">
        <v>28</v>
      </c>
      <c r="I5" s="14">
        <v>17</v>
      </c>
      <c r="J5" s="12">
        <f>SUM(C5:I5)</f>
        <v>129</v>
      </c>
      <c r="K5" s="13">
        <v>141</v>
      </c>
      <c r="L5" s="248">
        <v>174</v>
      </c>
      <c r="M5" s="74">
        <v>7232</v>
      </c>
      <c r="N5" s="75">
        <v>8028</v>
      </c>
      <c r="O5" s="17">
        <v>8971</v>
      </c>
      <c r="P5" s="18">
        <f aca="true" t="shared" si="0" ref="P5:P36">C5/3</f>
        <v>4.666666666666667</v>
      </c>
      <c r="Q5" s="19">
        <f>D5/6</f>
        <v>3.1666666666666665</v>
      </c>
      <c r="R5" s="19">
        <f aca="true" t="shared" si="1" ref="R5:R36">E5/5</f>
        <v>0.8</v>
      </c>
      <c r="S5" s="19">
        <f aca="true" t="shared" si="2" ref="S5:S36">F5/11</f>
        <v>3.5454545454545454</v>
      </c>
      <c r="T5" s="19">
        <f aca="true" t="shared" si="3" ref="T5:T36">G5/4</f>
        <v>2</v>
      </c>
      <c r="U5" s="19">
        <f>H5/4</f>
        <v>7</v>
      </c>
      <c r="V5" s="20">
        <f aca="true" t="shared" si="4" ref="V5:V36">I5/4</f>
        <v>4.25</v>
      </c>
      <c r="W5" s="21">
        <f>J5/37</f>
        <v>3.4864864864864864</v>
      </c>
      <c r="X5" s="19">
        <v>3.810810810810811</v>
      </c>
      <c r="Y5" s="250">
        <v>4.461538461538462</v>
      </c>
      <c r="Z5" s="131">
        <v>2.443243243243243</v>
      </c>
      <c r="AA5" s="132">
        <v>2.6425279789335088</v>
      </c>
      <c r="AB5" s="24">
        <v>2.941311475409836</v>
      </c>
    </row>
    <row r="6" spans="1:28" s="119" customFormat="1" ht="13.5" customHeight="1">
      <c r="A6" s="369"/>
      <c r="B6" s="134" t="s">
        <v>1</v>
      </c>
      <c r="C6" s="26">
        <v>8</v>
      </c>
      <c r="D6" s="27">
        <v>15</v>
      </c>
      <c r="E6" s="27">
        <v>1</v>
      </c>
      <c r="F6" s="27">
        <v>39</v>
      </c>
      <c r="G6" s="27">
        <v>26</v>
      </c>
      <c r="H6" s="27">
        <v>16</v>
      </c>
      <c r="I6" s="28">
        <v>8</v>
      </c>
      <c r="J6" s="26">
        <f aca="true" t="shared" si="5" ref="J6:J56">SUM(C6:I6)</f>
        <v>113</v>
      </c>
      <c r="K6" s="27">
        <v>130</v>
      </c>
      <c r="L6" s="249">
        <v>90</v>
      </c>
      <c r="M6" s="78">
        <v>8116</v>
      </c>
      <c r="N6" s="79">
        <v>6728</v>
      </c>
      <c r="O6" s="31">
        <v>6762</v>
      </c>
      <c r="P6" s="32">
        <f t="shared" si="0"/>
        <v>2.6666666666666665</v>
      </c>
      <c r="Q6" s="33">
        <f aca="true" t="shared" si="6" ref="Q6:Q57">D6/6</f>
        <v>2.5</v>
      </c>
      <c r="R6" s="33">
        <f t="shared" si="1"/>
        <v>0.2</v>
      </c>
      <c r="S6" s="33">
        <f t="shared" si="2"/>
        <v>3.5454545454545454</v>
      </c>
      <c r="T6" s="33">
        <f t="shared" si="3"/>
        <v>6.5</v>
      </c>
      <c r="U6" s="33">
        <f aca="true" t="shared" si="7" ref="U6:U57">H6/4</f>
        <v>4</v>
      </c>
      <c r="V6" s="34">
        <f t="shared" si="4"/>
        <v>2</v>
      </c>
      <c r="W6" s="35">
        <f aca="true" t="shared" si="8" ref="W6:W57">J6/37</f>
        <v>3.054054054054054</v>
      </c>
      <c r="X6" s="33">
        <v>3.5135135135135136</v>
      </c>
      <c r="Y6" s="56">
        <v>2.3076923076923075</v>
      </c>
      <c r="Z6" s="136">
        <v>2.6883073865518385</v>
      </c>
      <c r="AA6" s="137">
        <v>2.2117028270874424</v>
      </c>
      <c r="AB6" s="38">
        <v>2.2163225172074728</v>
      </c>
    </row>
    <row r="7" spans="1:28" s="119" customFormat="1" ht="13.5" customHeight="1">
      <c r="A7" s="369"/>
      <c r="B7" s="134" t="s">
        <v>2</v>
      </c>
      <c r="C7" s="26">
        <v>11</v>
      </c>
      <c r="D7" s="27">
        <v>18</v>
      </c>
      <c r="E7" s="27">
        <v>10</v>
      </c>
      <c r="F7" s="27">
        <v>44</v>
      </c>
      <c r="G7" s="27">
        <v>19</v>
      </c>
      <c r="H7" s="27">
        <v>19</v>
      </c>
      <c r="I7" s="28">
        <v>11</v>
      </c>
      <c r="J7" s="26">
        <f t="shared" si="5"/>
        <v>132</v>
      </c>
      <c r="K7" s="27">
        <v>117</v>
      </c>
      <c r="L7" s="249">
        <v>125</v>
      </c>
      <c r="M7" s="78">
        <v>6252</v>
      </c>
      <c r="N7" s="79">
        <v>5642</v>
      </c>
      <c r="O7" s="31">
        <v>6497</v>
      </c>
      <c r="P7" s="32">
        <f t="shared" si="0"/>
        <v>3.6666666666666665</v>
      </c>
      <c r="Q7" s="33">
        <f t="shared" si="6"/>
        <v>3</v>
      </c>
      <c r="R7" s="33">
        <f t="shared" si="1"/>
        <v>2</v>
      </c>
      <c r="S7" s="33">
        <f t="shared" si="2"/>
        <v>4</v>
      </c>
      <c r="T7" s="33">
        <f t="shared" si="3"/>
        <v>4.75</v>
      </c>
      <c r="U7" s="33">
        <f t="shared" si="7"/>
        <v>4.75</v>
      </c>
      <c r="V7" s="34">
        <f t="shared" si="4"/>
        <v>2.75</v>
      </c>
      <c r="W7" s="35">
        <f t="shared" si="8"/>
        <v>3.5675675675675675</v>
      </c>
      <c r="X7" s="33">
        <v>3.1621621621621623</v>
      </c>
      <c r="Y7" s="56">
        <v>3.2051282051282053</v>
      </c>
      <c r="Z7" s="136">
        <v>2.074319840743198</v>
      </c>
      <c r="AA7" s="137">
        <v>1.8540913572132764</v>
      </c>
      <c r="AB7" s="38">
        <v>2.127373935821873</v>
      </c>
    </row>
    <row r="8" spans="1:28" s="119" customFormat="1" ht="13.5" customHeight="1">
      <c r="A8" s="370"/>
      <c r="B8" s="134" t="s">
        <v>3</v>
      </c>
      <c r="C8" s="26">
        <v>3</v>
      </c>
      <c r="D8" s="27">
        <v>14</v>
      </c>
      <c r="E8" s="27">
        <v>1</v>
      </c>
      <c r="F8" s="27">
        <v>27</v>
      </c>
      <c r="G8" s="27">
        <v>19</v>
      </c>
      <c r="H8" s="27">
        <v>15</v>
      </c>
      <c r="I8" s="28">
        <v>5</v>
      </c>
      <c r="J8" s="26">
        <f t="shared" si="5"/>
        <v>84</v>
      </c>
      <c r="K8" s="27">
        <v>127</v>
      </c>
      <c r="L8" s="249">
        <v>73</v>
      </c>
      <c r="M8" s="78">
        <v>6961</v>
      </c>
      <c r="N8" s="79">
        <v>5850</v>
      </c>
      <c r="O8" s="31">
        <v>5976</v>
      </c>
      <c r="P8" s="32">
        <f t="shared" si="0"/>
        <v>1</v>
      </c>
      <c r="Q8" s="33">
        <f t="shared" si="6"/>
        <v>2.3333333333333335</v>
      </c>
      <c r="R8" s="33">
        <f t="shared" si="1"/>
        <v>0.2</v>
      </c>
      <c r="S8" s="33">
        <f t="shared" si="2"/>
        <v>2.4545454545454546</v>
      </c>
      <c r="T8" s="33">
        <f t="shared" si="3"/>
        <v>4.75</v>
      </c>
      <c r="U8" s="33">
        <f t="shared" si="7"/>
        <v>3.75</v>
      </c>
      <c r="V8" s="34">
        <f t="shared" si="4"/>
        <v>1.25</v>
      </c>
      <c r="W8" s="35">
        <f t="shared" si="8"/>
        <v>2.27027027027027</v>
      </c>
      <c r="X8" s="33">
        <v>3.4324324324324325</v>
      </c>
      <c r="Y8" s="56">
        <v>1.8717948717948718</v>
      </c>
      <c r="Z8" s="136">
        <v>2.3003965631196297</v>
      </c>
      <c r="AA8" s="137">
        <v>1.9205515430072226</v>
      </c>
      <c r="AB8" s="38">
        <v>1.956777996070727</v>
      </c>
    </row>
    <row r="9" spans="1:28" s="119" customFormat="1" ht="13.5" customHeight="1">
      <c r="A9" s="368">
        <v>2</v>
      </c>
      <c r="B9" s="144" t="s">
        <v>4</v>
      </c>
      <c r="C9" s="218">
        <v>3</v>
      </c>
      <c r="D9" s="253">
        <v>28</v>
      </c>
      <c r="E9" s="253">
        <v>17</v>
      </c>
      <c r="F9" s="253">
        <v>38</v>
      </c>
      <c r="G9" s="253">
        <v>16</v>
      </c>
      <c r="H9" s="253">
        <v>7</v>
      </c>
      <c r="I9" s="254">
        <v>30</v>
      </c>
      <c r="J9" s="218">
        <f t="shared" si="5"/>
        <v>139</v>
      </c>
      <c r="K9" s="253">
        <v>119</v>
      </c>
      <c r="L9" s="255">
        <v>84</v>
      </c>
      <c r="M9" s="85">
        <v>6165</v>
      </c>
      <c r="N9" s="86">
        <v>5239</v>
      </c>
      <c r="O9" s="69">
        <v>5972</v>
      </c>
      <c r="P9" s="88">
        <f t="shared" si="0"/>
        <v>1</v>
      </c>
      <c r="Q9" s="89">
        <f t="shared" si="6"/>
        <v>4.666666666666667</v>
      </c>
      <c r="R9" s="89">
        <f t="shared" si="1"/>
        <v>3.4</v>
      </c>
      <c r="S9" s="89">
        <f t="shared" si="2"/>
        <v>3.4545454545454546</v>
      </c>
      <c r="T9" s="89">
        <f t="shared" si="3"/>
        <v>4</v>
      </c>
      <c r="U9" s="89">
        <f t="shared" si="7"/>
        <v>1.75</v>
      </c>
      <c r="V9" s="90">
        <f t="shared" si="4"/>
        <v>7.5</v>
      </c>
      <c r="W9" s="91">
        <f t="shared" si="8"/>
        <v>3.7567567567567566</v>
      </c>
      <c r="X9" s="89">
        <v>3.2162162162162162</v>
      </c>
      <c r="Y9" s="71">
        <v>2.1538461538461537</v>
      </c>
      <c r="Z9" s="147">
        <v>2.042066909572706</v>
      </c>
      <c r="AA9" s="148">
        <v>1.721656260269471</v>
      </c>
      <c r="AB9" s="59">
        <v>1.957391019337922</v>
      </c>
    </row>
    <row r="10" spans="1:28" s="145" customFormat="1" ht="13.5" customHeight="1">
      <c r="A10" s="369">
        <v>2</v>
      </c>
      <c r="B10" s="134" t="s">
        <v>5</v>
      </c>
      <c r="C10" s="29">
        <v>7</v>
      </c>
      <c r="D10" s="30">
        <v>15</v>
      </c>
      <c r="E10" s="30">
        <v>6</v>
      </c>
      <c r="F10" s="30">
        <v>52</v>
      </c>
      <c r="G10" s="30">
        <v>21</v>
      </c>
      <c r="H10" s="30">
        <v>13</v>
      </c>
      <c r="I10" s="54">
        <v>17</v>
      </c>
      <c r="J10" s="26">
        <f t="shared" si="5"/>
        <v>131</v>
      </c>
      <c r="K10" s="30">
        <v>101</v>
      </c>
      <c r="L10" s="54">
        <v>79</v>
      </c>
      <c r="M10" s="29">
        <v>7318</v>
      </c>
      <c r="N10" s="30">
        <v>5219</v>
      </c>
      <c r="O10" s="31">
        <v>6046</v>
      </c>
      <c r="P10" s="32">
        <f t="shared" si="0"/>
        <v>2.3333333333333335</v>
      </c>
      <c r="Q10" s="33">
        <f t="shared" si="6"/>
        <v>2.5</v>
      </c>
      <c r="R10" s="33">
        <f t="shared" si="1"/>
        <v>1.2</v>
      </c>
      <c r="S10" s="33">
        <f t="shared" si="2"/>
        <v>4.7272727272727275</v>
      </c>
      <c r="T10" s="33">
        <f t="shared" si="3"/>
        <v>5.25</v>
      </c>
      <c r="U10" s="33">
        <f t="shared" si="7"/>
        <v>3.25</v>
      </c>
      <c r="V10" s="222">
        <f t="shared" si="4"/>
        <v>4.25</v>
      </c>
      <c r="W10" s="35">
        <f t="shared" si="8"/>
        <v>3.5405405405405403</v>
      </c>
      <c r="X10" s="55">
        <v>2.72972972972973</v>
      </c>
      <c r="Y10" s="56">
        <v>2.0256410256410255</v>
      </c>
      <c r="Z10" s="36">
        <v>2.434464404524285</v>
      </c>
      <c r="AA10" s="37">
        <v>1.7167763157894738</v>
      </c>
      <c r="AB10" s="38">
        <v>1.9822950819672132</v>
      </c>
    </row>
    <row r="11" spans="1:28" s="145" customFormat="1" ht="13.5" customHeight="1">
      <c r="A11" s="369"/>
      <c r="B11" s="134" t="s">
        <v>6</v>
      </c>
      <c r="C11" s="29">
        <v>3</v>
      </c>
      <c r="D11" s="30">
        <v>18</v>
      </c>
      <c r="E11" s="30">
        <v>14</v>
      </c>
      <c r="F11" s="30">
        <v>51</v>
      </c>
      <c r="G11" s="30">
        <v>24</v>
      </c>
      <c r="H11" s="30">
        <v>4</v>
      </c>
      <c r="I11" s="54">
        <v>9</v>
      </c>
      <c r="J11" s="26">
        <f t="shared" si="5"/>
        <v>123</v>
      </c>
      <c r="K11" s="30">
        <v>105</v>
      </c>
      <c r="L11" s="54">
        <v>73</v>
      </c>
      <c r="M11" s="29">
        <v>6940</v>
      </c>
      <c r="N11" s="30">
        <v>6431</v>
      </c>
      <c r="O11" s="31">
        <v>5957</v>
      </c>
      <c r="P11" s="32">
        <f t="shared" si="0"/>
        <v>1</v>
      </c>
      <c r="Q11" s="33">
        <f t="shared" si="6"/>
        <v>3</v>
      </c>
      <c r="R11" s="33">
        <f t="shared" si="1"/>
        <v>2.8</v>
      </c>
      <c r="S11" s="33">
        <f t="shared" si="2"/>
        <v>4.636363636363637</v>
      </c>
      <c r="T11" s="33">
        <f t="shared" si="3"/>
        <v>6</v>
      </c>
      <c r="U11" s="33">
        <f t="shared" si="7"/>
        <v>1</v>
      </c>
      <c r="V11" s="222">
        <f t="shared" si="4"/>
        <v>2.25</v>
      </c>
      <c r="W11" s="35">
        <f t="shared" si="8"/>
        <v>3.324324324324324</v>
      </c>
      <c r="X11" s="55">
        <v>2.8378378378378377</v>
      </c>
      <c r="Y11" s="56">
        <v>1.8717948717948718</v>
      </c>
      <c r="Z11" s="36">
        <v>2.2980132450331126</v>
      </c>
      <c r="AA11" s="37">
        <v>2.1154605263157893</v>
      </c>
      <c r="AB11" s="38">
        <v>1.951834862385321</v>
      </c>
    </row>
    <row r="12" spans="1:28" s="145" customFormat="1" ht="13.5" customHeight="1">
      <c r="A12" s="370"/>
      <c r="B12" s="139" t="s">
        <v>7</v>
      </c>
      <c r="C12" s="43">
        <v>6</v>
      </c>
      <c r="D12" s="44">
        <v>13</v>
      </c>
      <c r="E12" s="44">
        <v>12</v>
      </c>
      <c r="F12" s="44">
        <v>40</v>
      </c>
      <c r="G12" s="44">
        <v>14</v>
      </c>
      <c r="H12" s="44">
        <v>15</v>
      </c>
      <c r="I12" s="62">
        <v>6</v>
      </c>
      <c r="J12" s="40">
        <f t="shared" si="5"/>
        <v>106</v>
      </c>
      <c r="K12" s="44">
        <v>108</v>
      </c>
      <c r="L12" s="62">
        <v>85</v>
      </c>
      <c r="M12" s="43">
        <v>7158</v>
      </c>
      <c r="N12" s="44">
        <v>5860</v>
      </c>
      <c r="O12" s="45">
        <v>5704</v>
      </c>
      <c r="P12" s="46">
        <f t="shared" si="0"/>
        <v>2</v>
      </c>
      <c r="Q12" s="47">
        <f t="shared" si="6"/>
        <v>2.1666666666666665</v>
      </c>
      <c r="R12" s="47">
        <f t="shared" si="1"/>
        <v>2.4</v>
      </c>
      <c r="S12" s="47">
        <f t="shared" si="2"/>
        <v>3.6363636363636362</v>
      </c>
      <c r="T12" s="47">
        <f t="shared" si="3"/>
        <v>3.5</v>
      </c>
      <c r="U12" s="47">
        <f t="shared" si="7"/>
        <v>3.75</v>
      </c>
      <c r="V12" s="223">
        <f t="shared" si="4"/>
        <v>1.5</v>
      </c>
      <c r="W12" s="49">
        <f t="shared" si="8"/>
        <v>2.864864864864865</v>
      </c>
      <c r="X12" s="63">
        <v>2.918918918918919</v>
      </c>
      <c r="Y12" s="64">
        <v>2.1794871794871793</v>
      </c>
      <c r="Z12" s="50">
        <v>2.3662809917355374</v>
      </c>
      <c r="AA12" s="51">
        <v>1.9276315789473684</v>
      </c>
      <c r="AB12" s="52">
        <v>1.8695509668960997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16</v>
      </c>
      <c r="E13" s="30">
        <v>25</v>
      </c>
      <c r="F13" s="30">
        <v>61</v>
      </c>
      <c r="G13" s="30">
        <v>25</v>
      </c>
      <c r="H13" s="30">
        <v>10</v>
      </c>
      <c r="I13" s="54">
        <v>12</v>
      </c>
      <c r="J13" s="26">
        <f t="shared" si="5"/>
        <v>149</v>
      </c>
      <c r="K13" s="30">
        <v>104</v>
      </c>
      <c r="L13" s="54">
        <v>96</v>
      </c>
      <c r="M13" s="29">
        <v>7026</v>
      </c>
      <c r="N13" s="30">
        <v>6629</v>
      </c>
      <c r="O13" s="31">
        <v>5102</v>
      </c>
      <c r="P13" s="32">
        <f t="shared" si="0"/>
        <v>0</v>
      </c>
      <c r="Q13" s="33">
        <f t="shared" si="6"/>
        <v>2.6666666666666665</v>
      </c>
      <c r="R13" s="33">
        <f t="shared" si="1"/>
        <v>5</v>
      </c>
      <c r="S13" s="33">
        <f t="shared" si="2"/>
        <v>5.545454545454546</v>
      </c>
      <c r="T13" s="33">
        <f t="shared" si="3"/>
        <v>6.25</v>
      </c>
      <c r="U13" s="33">
        <f t="shared" si="7"/>
        <v>2.5</v>
      </c>
      <c r="V13" s="222">
        <f t="shared" si="4"/>
        <v>3</v>
      </c>
      <c r="W13" s="35">
        <f t="shared" si="8"/>
        <v>4.027027027027027</v>
      </c>
      <c r="X13" s="55">
        <v>2.810810810810811</v>
      </c>
      <c r="Y13" s="56">
        <v>2.4615384615384617</v>
      </c>
      <c r="Z13" s="36">
        <v>2.3234126984126986</v>
      </c>
      <c r="AA13" s="37">
        <v>2.1791584483892175</v>
      </c>
      <c r="AB13" s="38">
        <v>1.6716906946264745</v>
      </c>
    </row>
    <row r="14" spans="1:28" s="145" customFormat="1" ht="13.5" customHeight="1">
      <c r="A14" s="369">
        <v>3</v>
      </c>
      <c r="B14" s="134" t="s">
        <v>9</v>
      </c>
      <c r="C14" s="29">
        <v>7</v>
      </c>
      <c r="D14" s="30">
        <v>17</v>
      </c>
      <c r="E14" s="30">
        <v>21</v>
      </c>
      <c r="F14" s="30">
        <v>52</v>
      </c>
      <c r="G14" s="30">
        <v>11</v>
      </c>
      <c r="H14" s="30">
        <v>10</v>
      </c>
      <c r="I14" s="54">
        <v>10</v>
      </c>
      <c r="J14" s="26">
        <f t="shared" si="5"/>
        <v>128</v>
      </c>
      <c r="K14" s="30">
        <v>122</v>
      </c>
      <c r="L14" s="54">
        <v>77</v>
      </c>
      <c r="M14" s="29">
        <v>6682</v>
      </c>
      <c r="N14" s="30">
        <v>6564</v>
      </c>
      <c r="O14" s="31">
        <v>5335</v>
      </c>
      <c r="P14" s="32">
        <f t="shared" si="0"/>
        <v>2.3333333333333335</v>
      </c>
      <c r="Q14" s="33">
        <f t="shared" si="6"/>
        <v>2.8333333333333335</v>
      </c>
      <c r="R14" s="33">
        <f t="shared" si="1"/>
        <v>4.2</v>
      </c>
      <c r="S14" s="33">
        <f t="shared" si="2"/>
        <v>4.7272727272727275</v>
      </c>
      <c r="T14" s="33">
        <f t="shared" si="3"/>
        <v>2.75</v>
      </c>
      <c r="U14" s="33">
        <f t="shared" si="7"/>
        <v>2.5</v>
      </c>
      <c r="V14" s="34">
        <f t="shared" si="4"/>
        <v>2.5</v>
      </c>
      <c r="W14" s="35">
        <f t="shared" si="8"/>
        <v>3.4594594594594597</v>
      </c>
      <c r="X14" s="55">
        <v>3.2972972972972974</v>
      </c>
      <c r="Y14" s="56">
        <v>1.9743589743589745</v>
      </c>
      <c r="Z14" s="36">
        <v>2.2074661380905187</v>
      </c>
      <c r="AA14" s="37">
        <v>2.1599210266535045</v>
      </c>
      <c r="AB14" s="38">
        <v>1.7480340760157274</v>
      </c>
    </row>
    <row r="15" spans="1:28" s="145" customFormat="1" ht="13.5" customHeight="1">
      <c r="A15" s="369"/>
      <c r="B15" s="134" t="s">
        <v>10</v>
      </c>
      <c r="C15" s="29">
        <v>1</v>
      </c>
      <c r="D15" s="30">
        <v>21</v>
      </c>
      <c r="E15" s="30">
        <v>12</v>
      </c>
      <c r="F15" s="30">
        <v>47</v>
      </c>
      <c r="G15" s="30">
        <v>15</v>
      </c>
      <c r="H15" s="30">
        <v>11</v>
      </c>
      <c r="I15" s="54">
        <v>9</v>
      </c>
      <c r="J15" s="26">
        <f t="shared" si="5"/>
        <v>116</v>
      </c>
      <c r="K15" s="30">
        <v>101</v>
      </c>
      <c r="L15" s="54">
        <v>63</v>
      </c>
      <c r="M15" s="29">
        <v>6703</v>
      </c>
      <c r="N15" s="30">
        <v>6676</v>
      </c>
      <c r="O15" s="31">
        <v>4929</v>
      </c>
      <c r="P15" s="32">
        <f t="shared" si="0"/>
        <v>0.3333333333333333</v>
      </c>
      <c r="Q15" s="33">
        <f t="shared" si="6"/>
        <v>3.5</v>
      </c>
      <c r="R15" s="33">
        <f t="shared" si="1"/>
        <v>2.4</v>
      </c>
      <c r="S15" s="33">
        <f t="shared" si="2"/>
        <v>4.2727272727272725</v>
      </c>
      <c r="T15" s="33">
        <f t="shared" si="3"/>
        <v>3.75</v>
      </c>
      <c r="U15" s="33">
        <f t="shared" si="7"/>
        <v>2.75</v>
      </c>
      <c r="V15" s="34">
        <f t="shared" si="4"/>
        <v>2.25</v>
      </c>
      <c r="W15" s="35">
        <f t="shared" si="8"/>
        <v>3.135135135135135</v>
      </c>
      <c r="X15" s="55">
        <v>2.72972972972973</v>
      </c>
      <c r="Y15" s="56">
        <v>1.6153846153846154</v>
      </c>
      <c r="Z15" s="36">
        <v>2.2180675049636003</v>
      </c>
      <c r="AA15" s="37">
        <v>2.1960526315789473</v>
      </c>
      <c r="AB15" s="38">
        <v>1.6176567115195275</v>
      </c>
    </row>
    <row r="16" spans="1:28" s="145" customFormat="1" ht="13.5" customHeight="1">
      <c r="A16" s="369"/>
      <c r="B16" s="134" t="s">
        <v>11</v>
      </c>
      <c r="C16" s="29">
        <v>11</v>
      </c>
      <c r="D16" s="30">
        <v>29</v>
      </c>
      <c r="E16" s="30">
        <v>27</v>
      </c>
      <c r="F16" s="30">
        <v>49</v>
      </c>
      <c r="G16" s="30">
        <v>17</v>
      </c>
      <c r="H16" s="30">
        <v>8</v>
      </c>
      <c r="I16" s="54">
        <v>8</v>
      </c>
      <c r="J16" s="26">
        <f t="shared" si="5"/>
        <v>149</v>
      </c>
      <c r="K16" s="30">
        <v>109</v>
      </c>
      <c r="L16" s="54">
        <v>54</v>
      </c>
      <c r="M16" s="29">
        <v>6482</v>
      </c>
      <c r="N16" s="30">
        <v>6746</v>
      </c>
      <c r="O16" s="31">
        <v>5017</v>
      </c>
      <c r="P16" s="32">
        <f t="shared" si="0"/>
        <v>3.6666666666666665</v>
      </c>
      <c r="Q16" s="33">
        <f t="shared" si="6"/>
        <v>4.833333333333333</v>
      </c>
      <c r="R16" s="33">
        <f t="shared" si="1"/>
        <v>5.4</v>
      </c>
      <c r="S16" s="33">
        <f t="shared" si="2"/>
        <v>4.454545454545454</v>
      </c>
      <c r="T16" s="33">
        <f t="shared" si="3"/>
        <v>4.25</v>
      </c>
      <c r="U16" s="33">
        <f t="shared" si="7"/>
        <v>2</v>
      </c>
      <c r="V16" s="34">
        <f t="shared" si="4"/>
        <v>2</v>
      </c>
      <c r="W16" s="35">
        <f t="shared" si="8"/>
        <v>4.027027027027027</v>
      </c>
      <c r="X16" s="55">
        <v>2.945945945945946</v>
      </c>
      <c r="Y16" s="56">
        <v>1.3846153846153846</v>
      </c>
      <c r="Z16" s="36">
        <v>2.1477799867461895</v>
      </c>
      <c r="AA16" s="37">
        <v>2.2176199868507562</v>
      </c>
      <c r="AB16" s="38">
        <v>1.6449180327868853</v>
      </c>
    </row>
    <row r="17" spans="1:28" s="145" customFormat="1" ht="13.5" customHeight="1">
      <c r="A17" s="370"/>
      <c r="B17" s="139" t="s">
        <v>12</v>
      </c>
      <c r="C17" s="29">
        <v>4</v>
      </c>
      <c r="D17" s="30">
        <v>11</v>
      </c>
      <c r="E17" s="30">
        <v>8</v>
      </c>
      <c r="F17" s="30">
        <v>46</v>
      </c>
      <c r="G17" s="30">
        <v>18</v>
      </c>
      <c r="H17" s="30">
        <v>24</v>
      </c>
      <c r="I17" s="54">
        <v>1</v>
      </c>
      <c r="J17" s="26">
        <f t="shared" si="5"/>
        <v>112</v>
      </c>
      <c r="K17" s="30">
        <v>112</v>
      </c>
      <c r="L17" s="54">
        <v>44</v>
      </c>
      <c r="M17" s="29">
        <v>6443</v>
      </c>
      <c r="N17" s="30">
        <v>6659</v>
      </c>
      <c r="O17" s="31">
        <v>5026</v>
      </c>
      <c r="P17" s="32">
        <f t="shared" si="0"/>
        <v>1.3333333333333333</v>
      </c>
      <c r="Q17" s="33">
        <f t="shared" si="6"/>
        <v>1.8333333333333333</v>
      </c>
      <c r="R17" s="33">
        <f t="shared" si="1"/>
        <v>1.6</v>
      </c>
      <c r="S17" s="33">
        <f t="shared" si="2"/>
        <v>4.181818181818182</v>
      </c>
      <c r="T17" s="33">
        <f t="shared" si="3"/>
        <v>4.5</v>
      </c>
      <c r="U17" s="33">
        <f t="shared" si="7"/>
        <v>6</v>
      </c>
      <c r="V17" s="34">
        <f t="shared" si="4"/>
        <v>0.25</v>
      </c>
      <c r="W17" s="35">
        <f t="shared" si="8"/>
        <v>3.027027027027027</v>
      </c>
      <c r="X17" s="55">
        <v>3.027027027027027</v>
      </c>
      <c r="Y17" s="56">
        <v>1.1282051282051282</v>
      </c>
      <c r="Z17" s="36">
        <v>2.1334437086092715</v>
      </c>
      <c r="AA17" s="37">
        <v>2.2152361942781105</v>
      </c>
      <c r="AB17" s="38">
        <v>1.6387349201173786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21</v>
      </c>
      <c r="E18" s="86">
        <v>18</v>
      </c>
      <c r="F18" s="86">
        <v>48</v>
      </c>
      <c r="G18" s="86">
        <v>21</v>
      </c>
      <c r="H18" s="86">
        <v>14</v>
      </c>
      <c r="I18" s="87">
        <v>8</v>
      </c>
      <c r="J18" s="218">
        <f t="shared" si="5"/>
        <v>130</v>
      </c>
      <c r="K18" s="86">
        <v>87</v>
      </c>
      <c r="L18" s="68">
        <v>57</v>
      </c>
      <c r="M18" s="85">
        <v>5832</v>
      </c>
      <c r="N18" s="86">
        <v>6471</v>
      </c>
      <c r="O18" s="69">
        <v>4950</v>
      </c>
      <c r="P18" s="88">
        <f t="shared" si="0"/>
        <v>0</v>
      </c>
      <c r="Q18" s="89">
        <f t="shared" si="6"/>
        <v>3.5</v>
      </c>
      <c r="R18" s="89">
        <f t="shared" si="1"/>
        <v>3.6</v>
      </c>
      <c r="S18" s="89">
        <f t="shared" si="2"/>
        <v>4.363636363636363</v>
      </c>
      <c r="T18" s="89">
        <f t="shared" si="3"/>
        <v>5.25</v>
      </c>
      <c r="U18" s="89">
        <f t="shared" si="7"/>
        <v>3.5</v>
      </c>
      <c r="V18" s="221">
        <f t="shared" si="4"/>
        <v>2</v>
      </c>
      <c r="W18" s="91">
        <f t="shared" si="8"/>
        <v>3.5135135135135136</v>
      </c>
      <c r="X18" s="89">
        <v>2.3513513513513513</v>
      </c>
      <c r="Y18" s="71">
        <v>1.5405405405405406</v>
      </c>
      <c r="Z18" s="147">
        <v>1.9330460722572091</v>
      </c>
      <c r="AA18" s="148">
        <v>2.1434249751573367</v>
      </c>
      <c r="AB18" s="59">
        <v>1.6139550048907727</v>
      </c>
    </row>
    <row r="19" spans="1:28" s="150" customFormat="1" ht="13.5" customHeight="1">
      <c r="A19" s="369"/>
      <c r="B19" s="134" t="s">
        <v>14</v>
      </c>
      <c r="C19" s="78">
        <v>3</v>
      </c>
      <c r="D19" s="79">
        <v>16</v>
      </c>
      <c r="E19" s="79">
        <v>10</v>
      </c>
      <c r="F19" s="79">
        <v>42</v>
      </c>
      <c r="G19" s="79">
        <v>20</v>
      </c>
      <c r="H19" s="79">
        <v>33</v>
      </c>
      <c r="I19" s="80">
        <v>5</v>
      </c>
      <c r="J19" s="26">
        <f t="shared" si="5"/>
        <v>129</v>
      </c>
      <c r="K19" s="79">
        <v>108</v>
      </c>
      <c r="L19" s="54">
        <v>40</v>
      </c>
      <c r="M19" s="78">
        <v>5843</v>
      </c>
      <c r="N19" s="79">
        <v>6200</v>
      </c>
      <c r="O19" s="31">
        <v>4544</v>
      </c>
      <c r="P19" s="32">
        <f t="shared" si="0"/>
        <v>1</v>
      </c>
      <c r="Q19" s="33">
        <f t="shared" si="6"/>
        <v>2.6666666666666665</v>
      </c>
      <c r="R19" s="33">
        <f t="shared" si="1"/>
        <v>2</v>
      </c>
      <c r="S19" s="33">
        <f t="shared" si="2"/>
        <v>3.8181818181818183</v>
      </c>
      <c r="T19" s="33">
        <f t="shared" si="3"/>
        <v>5</v>
      </c>
      <c r="U19" s="33">
        <f t="shared" si="7"/>
        <v>8.25</v>
      </c>
      <c r="V19" s="222">
        <f t="shared" si="4"/>
        <v>1.25</v>
      </c>
      <c r="W19" s="35">
        <f t="shared" si="8"/>
        <v>3.4864864864864864</v>
      </c>
      <c r="X19" s="33">
        <v>2.918918918918919</v>
      </c>
      <c r="Y19" s="56">
        <v>1.0810810810810811</v>
      </c>
      <c r="Z19" s="136">
        <v>1.9379767827529022</v>
      </c>
      <c r="AA19" s="137">
        <v>2.056384742951907</v>
      </c>
      <c r="AB19" s="38">
        <v>1.4801302931596092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17</v>
      </c>
      <c r="E20" s="79">
        <v>7</v>
      </c>
      <c r="F20" s="79">
        <v>49</v>
      </c>
      <c r="G20" s="79">
        <v>12</v>
      </c>
      <c r="H20" s="79">
        <v>7</v>
      </c>
      <c r="I20" s="80">
        <v>3</v>
      </c>
      <c r="J20" s="26">
        <f t="shared" si="5"/>
        <v>95</v>
      </c>
      <c r="K20" s="79">
        <v>74</v>
      </c>
      <c r="L20" s="54">
        <v>25</v>
      </c>
      <c r="M20" s="78">
        <v>4987</v>
      </c>
      <c r="N20" s="79">
        <v>5745</v>
      </c>
      <c r="O20" s="31">
        <v>4624</v>
      </c>
      <c r="P20" s="32">
        <f t="shared" si="0"/>
        <v>0</v>
      </c>
      <c r="Q20" s="33">
        <f t="shared" si="6"/>
        <v>2.8333333333333335</v>
      </c>
      <c r="R20" s="33">
        <f t="shared" si="1"/>
        <v>1.4</v>
      </c>
      <c r="S20" s="33">
        <f t="shared" si="2"/>
        <v>4.454545454545454</v>
      </c>
      <c r="T20" s="33">
        <f t="shared" si="3"/>
        <v>3</v>
      </c>
      <c r="U20" s="33">
        <f t="shared" si="7"/>
        <v>1.75</v>
      </c>
      <c r="V20" s="222">
        <f t="shared" si="4"/>
        <v>0.75</v>
      </c>
      <c r="W20" s="35">
        <f t="shared" si="8"/>
        <v>2.5675675675675675</v>
      </c>
      <c r="X20" s="33">
        <v>2</v>
      </c>
      <c r="Y20" s="56">
        <v>0.6756756756756757</v>
      </c>
      <c r="Z20" s="136">
        <v>1.656260378611757</v>
      </c>
      <c r="AA20" s="137">
        <v>1.9029479960251738</v>
      </c>
      <c r="AB20" s="38">
        <v>1.5071707953063884</v>
      </c>
    </row>
    <row r="21" spans="1:28" s="150" customFormat="1" ht="13.5" customHeight="1">
      <c r="A21" s="370"/>
      <c r="B21" s="134" t="s">
        <v>16</v>
      </c>
      <c r="C21" s="78">
        <v>3</v>
      </c>
      <c r="D21" s="79">
        <v>6</v>
      </c>
      <c r="E21" s="79">
        <v>13</v>
      </c>
      <c r="F21" s="79">
        <v>57</v>
      </c>
      <c r="G21" s="79">
        <v>12</v>
      </c>
      <c r="H21" s="79">
        <v>33</v>
      </c>
      <c r="I21" s="80">
        <v>13</v>
      </c>
      <c r="J21" s="26">
        <f t="shared" si="5"/>
        <v>137</v>
      </c>
      <c r="K21" s="79">
        <v>97</v>
      </c>
      <c r="L21" s="54">
        <v>48</v>
      </c>
      <c r="M21" s="78">
        <v>5939</v>
      </c>
      <c r="N21" s="79">
        <v>6645</v>
      </c>
      <c r="O21" s="31">
        <v>5408</v>
      </c>
      <c r="P21" s="32">
        <f t="shared" si="0"/>
        <v>1</v>
      </c>
      <c r="Q21" s="33">
        <f t="shared" si="6"/>
        <v>1</v>
      </c>
      <c r="R21" s="33">
        <f t="shared" si="1"/>
        <v>2.6</v>
      </c>
      <c r="S21" s="33">
        <f t="shared" si="2"/>
        <v>5.181818181818182</v>
      </c>
      <c r="T21" s="33">
        <f t="shared" si="3"/>
        <v>3</v>
      </c>
      <c r="U21" s="33">
        <f t="shared" si="7"/>
        <v>8.25</v>
      </c>
      <c r="V21" s="222">
        <f t="shared" si="4"/>
        <v>3.25</v>
      </c>
      <c r="W21" s="35">
        <f t="shared" si="8"/>
        <v>3.7027027027027026</v>
      </c>
      <c r="X21" s="33">
        <v>2.6216216216216215</v>
      </c>
      <c r="Y21" s="56">
        <v>1.2972972972972974</v>
      </c>
      <c r="Z21" s="136">
        <v>2.0037112010796223</v>
      </c>
      <c r="AA21" s="137">
        <v>2.2179572763684914</v>
      </c>
      <c r="AB21" s="38">
        <v>1.7650130548302871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6</v>
      </c>
      <c r="E22" s="86">
        <v>15</v>
      </c>
      <c r="F22" s="86">
        <v>33</v>
      </c>
      <c r="G22" s="86">
        <v>10</v>
      </c>
      <c r="H22" s="86">
        <v>14</v>
      </c>
      <c r="I22" s="87">
        <v>7</v>
      </c>
      <c r="J22" s="218">
        <f t="shared" si="5"/>
        <v>85</v>
      </c>
      <c r="K22" s="86">
        <v>90</v>
      </c>
      <c r="L22" s="68">
        <v>37</v>
      </c>
      <c r="M22" s="85">
        <v>4396</v>
      </c>
      <c r="N22" s="86">
        <v>5912</v>
      </c>
      <c r="O22" s="69">
        <v>5312</v>
      </c>
      <c r="P22" s="88">
        <f t="shared" si="0"/>
        <v>0</v>
      </c>
      <c r="Q22" s="89">
        <f t="shared" si="6"/>
        <v>1</v>
      </c>
      <c r="R22" s="89">
        <f t="shared" si="1"/>
        <v>3</v>
      </c>
      <c r="S22" s="89">
        <f t="shared" si="2"/>
        <v>3</v>
      </c>
      <c r="T22" s="89">
        <f t="shared" si="3"/>
        <v>2.5</v>
      </c>
      <c r="U22" s="89">
        <f t="shared" si="7"/>
        <v>3.5</v>
      </c>
      <c r="V22" s="221">
        <f t="shared" si="4"/>
        <v>1.75</v>
      </c>
      <c r="W22" s="91">
        <f t="shared" si="8"/>
        <v>2.2972972972972974</v>
      </c>
      <c r="X22" s="89">
        <v>2.4324324324324325</v>
      </c>
      <c r="Y22" s="71">
        <v>1</v>
      </c>
      <c r="Z22" s="147">
        <v>1.4801346801346802</v>
      </c>
      <c r="AA22" s="148">
        <v>1.9799062290689886</v>
      </c>
      <c r="AB22" s="59">
        <v>1.7314211212516297</v>
      </c>
    </row>
    <row r="23" spans="1:28" s="150" customFormat="1" ht="13.5" customHeight="1">
      <c r="A23" s="369"/>
      <c r="B23" s="134" t="s">
        <v>18</v>
      </c>
      <c r="C23" s="78">
        <v>0</v>
      </c>
      <c r="D23" s="79">
        <v>14</v>
      </c>
      <c r="E23" s="79">
        <v>12</v>
      </c>
      <c r="F23" s="79">
        <v>81</v>
      </c>
      <c r="G23" s="79">
        <v>28</v>
      </c>
      <c r="H23" s="79">
        <v>17</v>
      </c>
      <c r="I23" s="80">
        <v>9</v>
      </c>
      <c r="J23" s="26">
        <f t="shared" si="5"/>
        <v>161</v>
      </c>
      <c r="K23" s="79">
        <v>126</v>
      </c>
      <c r="L23" s="54">
        <v>64</v>
      </c>
      <c r="M23" s="78">
        <v>8771</v>
      </c>
      <c r="N23" s="79">
        <v>9491</v>
      </c>
      <c r="O23" s="31">
        <v>7141</v>
      </c>
      <c r="P23" s="32">
        <f t="shared" si="0"/>
        <v>0</v>
      </c>
      <c r="Q23" s="33">
        <f t="shared" si="6"/>
        <v>2.3333333333333335</v>
      </c>
      <c r="R23" s="33">
        <f t="shared" si="1"/>
        <v>2.4</v>
      </c>
      <c r="S23" s="33">
        <f t="shared" si="2"/>
        <v>7.363636363636363</v>
      </c>
      <c r="T23" s="33">
        <f t="shared" si="3"/>
        <v>7</v>
      </c>
      <c r="U23" s="33">
        <f t="shared" si="7"/>
        <v>4.25</v>
      </c>
      <c r="V23" s="34">
        <f t="shared" si="4"/>
        <v>2.25</v>
      </c>
      <c r="W23" s="35">
        <f t="shared" si="8"/>
        <v>4.351351351351352</v>
      </c>
      <c r="X23" s="33">
        <v>3.4054054054054053</v>
      </c>
      <c r="Y23" s="56">
        <v>1.7297297297297298</v>
      </c>
      <c r="Z23" s="136">
        <v>2.90622929092114</v>
      </c>
      <c r="AA23" s="137">
        <v>3.1479270315091212</v>
      </c>
      <c r="AB23" s="38">
        <v>2.325301204819277</v>
      </c>
    </row>
    <row r="24" spans="1:28" s="150" customFormat="1" ht="13.5" customHeight="1">
      <c r="A24" s="369"/>
      <c r="B24" s="134" t="s">
        <v>19</v>
      </c>
      <c r="C24" s="78">
        <v>2</v>
      </c>
      <c r="D24" s="79">
        <v>8</v>
      </c>
      <c r="E24" s="79">
        <v>3</v>
      </c>
      <c r="F24" s="79">
        <v>58</v>
      </c>
      <c r="G24" s="79">
        <v>16</v>
      </c>
      <c r="H24" s="79">
        <v>18</v>
      </c>
      <c r="I24" s="80">
        <v>3</v>
      </c>
      <c r="J24" s="26">
        <f t="shared" si="5"/>
        <v>108</v>
      </c>
      <c r="K24" s="79">
        <v>114</v>
      </c>
      <c r="L24" s="54">
        <v>52</v>
      </c>
      <c r="M24" s="78">
        <v>6186</v>
      </c>
      <c r="N24" s="79">
        <v>7104</v>
      </c>
      <c r="O24" s="31">
        <v>5404</v>
      </c>
      <c r="P24" s="32">
        <f t="shared" si="0"/>
        <v>0.6666666666666666</v>
      </c>
      <c r="Q24" s="33">
        <f t="shared" si="6"/>
        <v>1.3333333333333333</v>
      </c>
      <c r="R24" s="33">
        <f t="shared" si="1"/>
        <v>0.6</v>
      </c>
      <c r="S24" s="33">
        <f t="shared" si="2"/>
        <v>5.2727272727272725</v>
      </c>
      <c r="T24" s="33">
        <f t="shared" si="3"/>
        <v>4</v>
      </c>
      <c r="U24" s="33">
        <f t="shared" si="7"/>
        <v>4.5</v>
      </c>
      <c r="V24" s="34">
        <f t="shared" si="4"/>
        <v>0.75</v>
      </c>
      <c r="W24" s="35">
        <f t="shared" si="8"/>
        <v>2.918918918918919</v>
      </c>
      <c r="X24" s="33">
        <v>3.081081081081081</v>
      </c>
      <c r="Y24" s="56">
        <v>1.4054054054054055</v>
      </c>
      <c r="Z24" s="136">
        <v>2.0510610079575597</v>
      </c>
      <c r="AA24" s="137">
        <v>2.3554376657824934</v>
      </c>
      <c r="AB24" s="38">
        <v>1.759687398241615</v>
      </c>
    </row>
    <row r="25" spans="1:28" s="150" customFormat="1" ht="13.5" customHeight="1">
      <c r="A25" s="369"/>
      <c r="B25" s="134" t="s">
        <v>20</v>
      </c>
      <c r="C25" s="78">
        <v>1</v>
      </c>
      <c r="D25" s="79">
        <v>8</v>
      </c>
      <c r="E25" s="79">
        <v>9</v>
      </c>
      <c r="F25" s="79">
        <v>34</v>
      </c>
      <c r="G25" s="79">
        <v>16</v>
      </c>
      <c r="H25" s="79">
        <v>4</v>
      </c>
      <c r="I25" s="80">
        <v>11</v>
      </c>
      <c r="J25" s="26">
        <f t="shared" si="5"/>
        <v>83</v>
      </c>
      <c r="K25" s="79">
        <v>85</v>
      </c>
      <c r="L25" s="54">
        <v>53</v>
      </c>
      <c r="M25" s="78">
        <v>6818</v>
      </c>
      <c r="N25" s="79">
        <v>8490</v>
      </c>
      <c r="O25" s="31">
        <v>8224</v>
      </c>
      <c r="P25" s="32">
        <f t="shared" si="0"/>
        <v>0.3333333333333333</v>
      </c>
      <c r="Q25" s="33">
        <f t="shared" si="6"/>
        <v>1.3333333333333333</v>
      </c>
      <c r="R25" s="33">
        <f t="shared" si="1"/>
        <v>1.8</v>
      </c>
      <c r="S25" s="33">
        <f t="shared" si="2"/>
        <v>3.090909090909091</v>
      </c>
      <c r="T25" s="33">
        <f t="shared" si="3"/>
        <v>4</v>
      </c>
      <c r="U25" s="33">
        <f t="shared" si="7"/>
        <v>1</v>
      </c>
      <c r="V25" s="34">
        <f t="shared" si="4"/>
        <v>2.75</v>
      </c>
      <c r="W25" s="35">
        <f t="shared" si="8"/>
        <v>2.2432432432432434</v>
      </c>
      <c r="X25" s="33">
        <v>2.2972972972972974</v>
      </c>
      <c r="Y25" s="56">
        <v>1.4324324324324325</v>
      </c>
      <c r="Z25" s="136">
        <v>2.2628609359442415</v>
      </c>
      <c r="AA25" s="137">
        <v>2.8093977498345466</v>
      </c>
      <c r="AB25" s="38">
        <v>2.6770833333333335</v>
      </c>
    </row>
    <row r="26" spans="1:28" s="150" customFormat="1" ht="13.5" customHeight="1">
      <c r="A26" s="369"/>
      <c r="B26" s="139" t="s">
        <v>21</v>
      </c>
      <c r="C26" s="81">
        <v>0</v>
      </c>
      <c r="D26" s="82">
        <v>10</v>
      </c>
      <c r="E26" s="82">
        <v>2</v>
      </c>
      <c r="F26" s="82">
        <v>51</v>
      </c>
      <c r="G26" s="82">
        <v>11</v>
      </c>
      <c r="H26" s="82">
        <v>9</v>
      </c>
      <c r="I26" s="83">
        <v>4</v>
      </c>
      <c r="J26" s="40">
        <f t="shared" si="5"/>
        <v>87</v>
      </c>
      <c r="K26" s="82">
        <v>162</v>
      </c>
      <c r="L26" s="62">
        <v>67</v>
      </c>
      <c r="M26" s="81">
        <v>7101</v>
      </c>
      <c r="N26" s="82">
        <v>8454</v>
      </c>
      <c r="O26" s="45">
        <v>6608</v>
      </c>
      <c r="P26" s="46">
        <f t="shared" si="0"/>
        <v>0</v>
      </c>
      <c r="Q26" s="47">
        <f t="shared" si="6"/>
        <v>1.6666666666666667</v>
      </c>
      <c r="R26" s="47">
        <f t="shared" si="1"/>
        <v>0.4</v>
      </c>
      <c r="S26" s="47">
        <f t="shared" si="2"/>
        <v>4.636363636363637</v>
      </c>
      <c r="T26" s="47">
        <f t="shared" si="3"/>
        <v>2.75</v>
      </c>
      <c r="U26" s="47">
        <f t="shared" si="7"/>
        <v>2.25</v>
      </c>
      <c r="V26" s="48">
        <f t="shared" si="4"/>
        <v>1</v>
      </c>
      <c r="W26" s="49">
        <f t="shared" si="8"/>
        <v>2.3513513513513513</v>
      </c>
      <c r="X26" s="47">
        <v>4.378378378378378</v>
      </c>
      <c r="Y26" s="64">
        <v>1.8108108108108107</v>
      </c>
      <c r="Z26" s="141">
        <v>2.3544429708222814</v>
      </c>
      <c r="AA26" s="142">
        <v>2.7928642220019824</v>
      </c>
      <c r="AB26" s="52">
        <v>2.150341685649203</v>
      </c>
    </row>
    <row r="27" spans="1:28" s="150" customFormat="1" ht="13.5" customHeight="1">
      <c r="A27" s="368">
        <v>6</v>
      </c>
      <c r="B27" s="144" t="s">
        <v>22</v>
      </c>
      <c r="C27" s="85">
        <v>1</v>
      </c>
      <c r="D27" s="86">
        <v>7</v>
      </c>
      <c r="E27" s="86">
        <v>2</v>
      </c>
      <c r="F27" s="86">
        <v>48</v>
      </c>
      <c r="G27" s="86">
        <v>22</v>
      </c>
      <c r="H27" s="86">
        <v>13</v>
      </c>
      <c r="I27" s="87">
        <v>7</v>
      </c>
      <c r="J27" s="218">
        <f t="shared" si="5"/>
        <v>100</v>
      </c>
      <c r="K27" s="86">
        <v>83</v>
      </c>
      <c r="L27" s="68">
        <v>44</v>
      </c>
      <c r="M27" s="85">
        <v>6469</v>
      </c>
      <c r="N27" s="86">
        <v>7833</v>
      </c>
      <c r="O27" s="69">
        <v>8130</v>
      </c>
      <c r="P27" s="88">
        <f t="shared" si="0"/>
        <v>0.3333333333333333</v>
      </c>
      <c r="Q27" s="89">
        <f t="shared" si="6"/>
        <v>1.1666666666666667</v>
      </c>
      <c r="R27" s="89">
        <f t="shared" si="1"/>
        <v>0.4</v>
      </c>
      <c r="S27" s="89">
        <f t="shared" si="2"/>
        <v>4.363636363636363</v>
      </c>
      <c r="T27" s="89">
        <f t="shared" si="3"/>
        <v>5.5</v>
      </c>
      <c r="U27" s="89">
        <f t="shared" si="7"/>
        <v>3.25</v>
      </c>
      <c r="V27" s="221">
        <f t="shared" si="4"/>
        <v>1.75</v>
      </c>
      <c r="W27" s="91">
        <f t="shared" si="8"/>
        <v>2.7027027027027026</v>
      </c>
      <c r="X27" s="89">
        <v>2.2432432432432434</v>
      </c>
      <c r="Y27" s="71">
        <v>1.1891891891891893</v>
      </c>
      <c r="Z27" s="147">
        <v>2.143472498343274</v>
      </c>
      <c r="AA27" s="148">
        <v>2.5885657633840053</v>
      </c>
      <c r="AB27" s="59">
        <v>2.646484375</v>
      </c>
    </row>
    <row r="28" spans="1:28" s="150" customFormat="1" ht="13.5" customHeight="1">
      <c r="A28" s="369"/>
      <c r="B28" s="134" t="s">
        <v>23</v>
      </c>
      <c r="C28" s="78">
        <v>0</v>
      </c>
      <c r="D28" s="79">
        <v>12</v>
      </c>
      <c r="E28" s="79">
        <v>6</v>
      </c>
      <c r="F28" s="79">
        <v>57</v>
      </c>
      <c r="G28" s="79">
        <v>13</v>
      </c>
      <c r="H28" s="79">
        <v>7</v>
      </c>
      <c r="I28" s="80">
        <v>3</v>
      </c>
      <c r="J28" s="26">
        <f t="shared" si="5"/>
        <v>98</v>
      </c>
      <c r="K28" s="79">
        <v>157</v>
      </c>
      <c r="L28" s="54">
        <v>68</v>
      </c>
      <c r="M28" s="78">
        <v>7235</v>
      </c>
      <c r="N28" s="79">
        <v>7839</v>
      </c>
      <c r="O28" s="31">
        <v>7223</v>
      </c>
      <c r="P28" s="32">
        <f t="shared" si="0"/>
        <v>0</v>
      </c>
      <c r="Q28" s="33">
        <f t="shared" si="6"/>
        <v>2</v>
      </c>
      <c r="R28" s="33">
        <f t="shared" si="1"/>
        <v>1.2</v>
      </c>
      <c r="S28" s="33">
        <f t="shared" si="2"/>
        <v>5.181818181818182</v>
      </c>
      <c r="T28" s="33">
        <f t="shared" si="3"/>
        <v>3.25</v>
      </c>
      <c r="U28" s="33">
        <f t="shared" si="7"/>
        <v>1.75</v>
      </c>
      <c r="V28" s="222">
        <f t="shared" si="4"/>
        <v>0.75</v>
      </c>
      <c r="W28" s="35">
        <f t="shared" si="8"/>
        <v>2.6486486486486487</v>
      </c>
      <c r="X28" s="33">
        <v>4.243243243243243</v>
      </c>
      <c r="Y28" s="56">
        <v>1.837837837837838</v>
      </c>
      <c r="Z28" s="136">
        <v>2.4012612014603385</v>
      </c>
      <c r="AA28" s="137">
        <v>2.5939774983454664</v>
      </c>
      <c r="AB28" s="38">
        <v>2.352002605014653</v>
      </c>
    </row>
    <row r="29" spans="1:28" s="150" customFormat="1" ht="13.5" customHeight="1">
      <c r="A29" s="369"/>
      <c r="B29" s="134" t="s">
        <v>24</v>
      </c>
      <c r="C29" s="78">
        <v>1</v>
      </c>
      <c r="D29" s="79">
        <v>3</v>
      </c>
      <c r="E29" s="79">
        <v>3</v>
      </c>
      <c r="F29" s="79">
        <v>39</v>
      </c>
      <c r="G29" s="79">
        <v>13</v>
      </c>
      <c r="H29" s="79">
        <v>6</v>
      </c>
      <c r="I29" s="80">
        <v>3</v>
      </c>
      <c r="J29" s="26">
        <f t="shared" si="5"/>
        <v>68</v>
      </c>
      <c r="K29" s="79">
        <v>106</v>
      </c>
      <c r="L29" s="54">
        <v>39</v>
      </c>
      <c r="M29" s="78">
        <v>5456</v>
      </c>
      <c r="N29" s="79">
        <v>6992</v>
      </c>
      <c r="O29" s="31">
        <v>5873</v>
      </c>
      <c r="P29" s="32">
        <f t="shared" si="0"/>
        <v>0.3333333333333333</v>
      </c>
      <c r="Q29" s="33">
        <f t="shared" si="6"/>
        <v>0.5</v>
      </c>
      <c r="R29" s="33">
        <f t="shared" si="1"/>
        <v>0.6</v>
      </c>
      <c r="S29" s="33">
        <f t="shared" si="2"/>
        <v>3.5454545454545454</v>
      </c>
      <c r="T29" s="33">
        <f t="shared" si="3"/>
        <v>3.25</v>
      </c>
      <c r="U29" s="33">
        <f t="shared" si="7"/>
        <v>1.5</v>
      </c>
      <c r="V29" s="222">
        <f t="shared" si="4"/>
        <v>0.75</v>
      </c>
      <c r="W29" s="35">
        <f t="shared" si="8"/>
        <v>1.837837837837838</v>
      </c>
      <c r="X29" s="33">
        <v>2.864864864864865</v>
      </c>
      <c r="Y29" s="56">
        <v>1.054054054054054</v>
      </c>
      <c r="Z29" s="136">
        <v>1.8072209340841339</v>
      </c>
      <c r="AA29" s="137">
        <v>2.3167660702451953</v>
      </c>
      <c r="AB29" s="38">
        <v>1.9117838541666667</v>
      </c>
    </row>
    <row r="30" spans="1:28" s="150" customFormat="1" ht="13.5" customHeight="1">
      <c r="A30" s="370"/>
      <c r="B30" s="139" t="s">
        <v>25</v>
      </c>
      <c r="C30" s="81">
        <v>1</v>
      </c>
      <c r="D30" s="82">
        <v>17</v>
      </c>
      <c r="E30" s="82">
        <v>2</v>
      </c>
      <c r="F30" s="82">
        <v>50</v>
      </c>
      <c r="G30" s="82">
        <v>9</v>
      </c>
      <c r="H30" s="82">
        <v>4</v>
      </c>
      <c r="I30" s="83">
        <v>2</v>
      </c>
      <c r="J30" s="40">
        <f t="shared" si="5"/>
        <v>85</v>
      </c>
      <c r="K30" s="82">
        <v>125</v>
      </c>
      <c r="L30" s="62">
        <v>34</v>
      </c>
      <c r="M30" s="81">
        <v>5198</v>
      </c>
      <c r="N30" s="82">
        <v>6656</v>
      </c>
      <c r="O30" s="45">
        <v>5894</v>
      </c>
      <c r="P30" s="46">
        <f t="shared" si="0"/>
        <v>0.3333333333333333</v>
      </c>
      <c r="Q30" s="47">
        <f t="shared" si="6"/>
        <v>2.8333333333333335</v>
      </c>
      <c r="R30" s="47">
        <f t="shared" si="1"/>
        <v>0.4</v>
      </c>
      <c r="S30" s="47">
        <f t="shared" si="2"/>
        <v>4.545454545454546</v>
      </c>
      <c r="T30" s="47">
        <f t="shared" si="3"/>
        <v>2.25</v>
      </c>
      <c r="U30" s="47">
        <f t="shared" si="7"/>
        <v>1</v>
      </c>
      <c r="V30" s="223">
        <f t="shared" si="4"/>
        <v>0.5</v>
      </c>
      <c r="W30" s="49">
        <f t="shared" si="8"/>
        <v>2.2972972972972974</v>
      </c>
      <c r="X30" s="47">
        <v>3.3783783783783785</v>
      </c>
      <c r="Y30" s="64">
        <v>0.918918918918919</v>
      </c>
      <c r="Z30" s="141">
        <v>1.7149455625206202</v>
      </c>
      <c r="AA30" s="142">
        <v>2.2032439589539887</v>
      </c>
      <c r="AB30" s="52">
        <v>1.9186197916666667</v>
      </c>
    </row>
    <row r="31" spans="1:28" s="150" customFormat="1" ht="13.5" customHeight="1">
      <c r="A31" s="368">
        <v>7</v>
      </c>
      <c r="B31" s="144" t="s">
        <v>26</v>
      </c>
      <c r="C31" s="85">
        <v>1</v>
      </c>
      <c r="D31" s="86">
        <v>15</v>
      </c>
      <c r="E31" s="86">
        <v>4</v>
      </c>
      <c r="F31" s="86">
        <v>22</v>
      </c>
      <c r="G31" s="86">
        <v>8</v>
      </c>
      <c r="H31" s="86">
        <v>3</v>
      </c>
      <c r="I31" s="87">
        <v>3</v>
      </c>
      <c r="J31" s="218">
        <f t="shared" si="5"/>
        <v>56</v>
      </c>
      <c r="K31" s="86">
        <v>79</v>
      </c>
      <c r="L31" s="68">
        <v>34</v>
      </c>
      <c r="M31" s="85">
        <v>3923</v>
      </c>
      <c r="N31" s="86">
        <v>4962</v>
      </c>
      <c r="O31" s="69">
        <v>4166</v>
      </c>
      <c r="P31" s="88">
        <f t="shared" si="0"/>
        <v>0.3333333333333333</v>
      </c>
      <c r="Q31" s="89">
        <f t="shared" si="6"/>
        <v>2.5</v>
      </c>
      <c r="R31" s="89">
        <f t="shared" si="1"/>
        <v>0.8</v>
      </c>
      <c r="S31" s="89">
        <f t="shared" si="2"/>
        <v>2</v>
      </c>
      <c r="T31" s="89">
        <f t="shared" si="3"/>
        <v>2</v>
      </c>
      <c r="U31" s="89">
        <f t="shared" si="7"/>
        <v>0.75</v>
      </c>
      <c r="V31" s="90">
        <f t="shared" si="4"/>
        <v>0.75</v>
      </c>
      <c r="W31" s="91">
        <f t="shared" si="8"/>
        <v>1.5135135135135136</v>
      </c>
      <c r="X31" s="89">
        <v>2.135135135135135</v>
      </c>
      <c r="Y31" s="71">
        <v>0.918918918918919</v>
      </c>
      <c r="Z31" s="147">
        <v>1.299436899635641</v>
      </c>
      <c r="AA31" s="148">
        <v>1.6468635911052107</v>
      </c>
      <c r="AB31" s="59">
        <v>1.3547967479674796</v>
      </c>
    </row>
    <row r="32" spans="1:28" s="150" customFormat="1" ht="13.5" customHeight="1">
      <c r="A32" s="369"/>
      <c r="B32" s="134" t="s">
        <v>27</v>
      </c>
      <c r="C32" s="78">
        <v>1</v>
      </c>
      <c r="D32" s="79">
        <v>8</v>
      </c>
      <c r="E32" s="79">
        <v>4</v>
      </c>
      <c r="F32" s="79">
        <v>26</v>
      </c>
      <c r="G32" s="79">
        <v>7</v>
      </c>
      <c r="H32" s="79">
        <v>2</v>
      </c>
      <c r="I32" s="80">
        <v>1</v>
      </c>
      <c r="J32" s="26">
        <f t="shared" si="5"/>
        <v>49</v>
      </c>
      <c r="K32" s="79">
        <v>66</v>
      </c>
      <c r="L32" s="54">
        <v>41</v>
      </c>
      <c r="M32" s="78">
        <v>3340</v>
      </c>
      <c r="N32" s="79">
        <v>4458</v>
      </c>
      <c r="O32" s="31">
        <v>3664</v>
      </c>
      <c r="P32" s="32">
        <f t="shared" si="0"/>
        <v>0.3333333333333333</v>
      </c>
      <c r="Q32" s="33">
        <f t="shared" si="6"/>
        <v>1.3333333333333333</v>
      </c>
      <c r="R32" s="33">
        <f t="shared" si="1"/>
        <v>0.8</v>
      </c>
      <c r="S32" s="33">
        <f t="shared" si="2"/>
        <v>2.3636363636363638</v>
      </c>
      <c r="T32" s="33">
        <f t="shared" si="3"/>
        <v>1.75</v>
      </c>
      <c r="U32" s="33">
        <f t="shared" si="7"/>
        <v>0.5</v>
      </c>
      <c r="V32" s="34">
        <f t="shared" si="4"/>
        <v>0.25</v>
      </c>
      <c r="W32" s="35">
        <f t="shared" si="8"/>
        <v>1.3243243243243243</v>
      </c>
      <c r="X32" s="33">
        <v>1.7837837837837838</v>
      </c>
      <c r="Y32" s="56">
        <v>1.1081081081081081</v>
      </c>
      <c r="Z32" s="136">
        <v>1.110372340425532</v>
      </c>
      <c r="AA32" s="137">
        <v>1.486991327551701</v>
      </c>
      <c r="AB32" s="38">
        <v>1.1927083333333333</v>
      </c>
    </row>
    <row r="33" spans="1:28" s="150" customFormat="1" ht="13.5" customHeight="1">
      <c r="A33" s="369"/>
      <c r="B33" s="134" t="s">
        <v>28</v>
      </c>
      <c r="C33" s="78">
        <v>0</v>
      </c>
      <c r="D33" s="79">
        <v>15</v>
      </c>
      <c r="E33" s="79">
        <v>5</v>
      </c>
      <c r="F33" s="79">
        <v>18</v>
      </c>
      <c r="G33" s="79">
        <v>6</v>
      </c>
      <c r="H33" s="79">
        <v>1</v>
      </c>
      <c r="I33" s="80">
        <v>1</v>
      </c>
      <c r="J33" s="26">
        <f t="shared" si="5"/>
        <v>46</v>
      </c>
      <c r="K33" s="79">
        <v>50</v>
      </c>
      <c r="L33" s="54">
        <v>25</v>
      </c>
      <c r="M33" s="78">
        <v>2878</v>
      </c>
      <c r="N33" s="79">
        <v>3720</v>
      </c>
      <c r="O33" s="31">
        <v>3840</v>
      </c>
      <c r="P33" s="32">
        <f t="shared" si="0"/>
        <v>0</v>
      </c>
      <c r="Q33" s="33">
        <f t="shared" si="6"/>
        <v>2.5</v>
      </c>
      <c r="R33" s="33">
        <f t="shared" si="1"/>
        <v>1</v>
      </c>
      <c r="S33" s="33">
        <f t="shared" si="2"/>
        <v>1.6363636363636365</v>
      </c>
      <c r="T33" s="33">
        <f t="shared" si="3"/>
        <v>1.5</v>
      </c>
      <c r="U33" s="33">
        <f t="shared" si="7"/>
        <v>0.25</v>
      </c>
      <c r="V33" s="34">
        <f t="shared" si="4"/>
        <v>0.25</v>
      </c>
      <c r="W33" s="35">
        <f t="shared" si="8"/>
        <v>1.2432432432432432</v>
      </c>
      <c r="X33" s="33">
        <v>1.3513513513513513</v>
      </c>
      <c r="Y33" s="56">
        <v>0.6756756756756757</v>
      </c>
      <c r="Z33" s="136">
        <v>0.9529801324503311</v>
      </c>
      <c r="AA33" s="137">
        <v>1.2358803986710964</v>
      </c>
      <c r="AB33" s="38">
        <v>1.248780487804878</v>
      </c>
    </row>
    <row r="34" spans="1:28" s="150" customFormat="1" ht="13.5" customHeight="1">
      <c r="A34" s="370"/>
      <c r="B34" s="139" t="s">
        <v>29</v>
      </c>
      <c r="C34" s="81">
        <v>0</v>
      </c>
      <c r="D34" s="82">
        <v>9</v>
      </c>
      <c r="E34" s="82">
        <v>0</v>
      </c>
      <c r="F34" s="82">
        <v>28</v>
      </c>
      <c r="G34" s="82">
        <v>2</v>
      </c>
      <c r="H34" s="82">
        <v>0</v>
      </c>
      <c r="I34" s="83">
        <v>1</v>
      </c>
      <c r="J34" s="40">
        <f t="shared" si="5"/>
        <v>40</v>
      </c>
      <c r="K34" s="82">
        <v>60</v>
      </c>
      <c r="L34" s="62">
        <v>32</v>
      </c>
      <c r="M34" s="81">
        <v>2710</v>
      </c>
      <c r="N34" s="82">
        <v>2998</v>
      </c>
      <c r="O34" s="45">
        <v>2922</v>
      </c>
      <c r="P34" s="46">
        <f t="shared" si="0"/>
        <v>0</v>
      </c>
      <c r="Q34" s="47">
        <f t="shared" si="6"/>
        <v>1.5</v>
      </c>
      <c r="R34" s="47">
        <f t="shared" si="1"/>
        <v>0</v>
      </c>
      <c r="S34" s="47">
        <f t="shared" si="2"/>
        <v>2.5454545454545454</v>
      </c>
      <c r="T34" s="47">
        <f t="shared" si="3"/>
        <v>0.5</v>
      </c>
      <c r="U34" s="47">
        <f t="shared" si="7"/>
        <v>0</v>
      </c>
      <c r="V34" s="48">
        <f t="shared" si="4"/>
        <v>0.25</v>
      </c>
      <c r="W34" s="49">
        <f t="shared" si="8"/>
        <v>1.0810810810810811</v>
      </c>
      <c r="X34" s="47">
        <v>1.6216216216216217</v>
      </c>
      <c r="Y34" s="64">
        <v>0.8648648648648649</v>
      </c>
      <c r="Z34" s="141">
        <v>0.8982432880344713</v>
      </c>
      <c r="AA34" s="142">
        <v>0.9946914399469144</v>
      </c>
      <c r="AB34" s="52">
        <v>0.9502439024390243</v>
      </c>
    </row>
    <row r="35" spans="1:28" s="150" customFormat="1" ht="13.5" customHeight="1">
      <c r="A35" s="368">
        <v>8</v>
      </c>
      <c r="B35" s="144" t="s">
        <v>30</v>
      </c>
      <c r="C35" s="85">
        <v>1</v>
      </c>
      <c r="D35" s="86">
        <v>5</v>
      </c>
      <c r="E35" s="86">
        <v>1</v>
      </c>
      <c r="F35" s="86">
        <v>8</v>
      </c>
      <c r="G35" s="86">
        <v>1</v>
      </c>
      <c r="H35" s="86">
        <v>4</v>
      </c>
      <c r="I35" s="87">
        <v>2</v>
      </c>
      <c r="J35" s="218">
        <f t="shared" si="5"/>
        <v>22</v>
      </c>
      <c r="K35" s="86">
        <v>42</v>
      </c>
      <c r="L35" s="68">
        <v>34</v>
      </c>
      <c r="M35" s="85">
        <v>2476</v>
      </c>
      <c r="N35" s="86">
        <v>3252</v>
      </c>
      <c r="O35" s="69">
        <v>2630</v>
      </c>
      <c r="P35" s="88">
        <f t="shared" si="0"/>
        <v>0.3333333333333333</v>
      </c>
      <c r="Q35" s="89">
        <f t="shared" si="6"/>
        <v>0.8333333333333334</v>
      </c>
      <c r="R35" s="89">
        <f t="shared" si="1"/>
        <v>0.2</v>
      </c>
      <c r="S35" s="89">
        <f t="shared" si="2"/>
        <v>0.7272727272727273</v>
      </c>
      <c r="T35" s="89">
        <f t="shared" si="3"/>
        <v>0.25</v>
      </c>
      <c r="U35" s="89">
        <f t="shared" si="7"/>
        <v>1</v>
      </c>
      <c r="V35" s="90">
        <f t="shared" si="4"/>
        <v>0.5</v>
      </c>
      <c r="W35" s="91">
        <f t="shared" si="8"/>
        <v>0.5945945945945946</v>
      </c>
      <c r="X35" s="89">
        <v>1.135135135135135</v>
      </c>
      <c r="Y35" s="71">
        <v>0.918918918918919</v>
      </c>
      <c r="Z35" s="147">
        <v>0.8190539199470724</v>
      </c>
      <c r="AA35" s="148">
        <v>1.0814765547056868</v>
      </c>
      <c r="AB35" s="59">
        <v>0.8558411975268467</v>
      </c>
    </row>
    <row r="36" spans="1:28" s="150" customFormat="1" ht="13.5" customHeight="1">
      <c r="A36" s="369">
        <v>8</v>
      </c>
      <c r="B36" s="134" t="s">
        <v>31</v>
      </c>
      <c r="C36" s="78">
        <v>1</v>
      </c>
      <c r="D36" s="79">
        <v>6</v>
      </c>
      <c r="E36" s="79">
        <v>1</v>
      </c>
      <c r="F36" s="79">
        <v>17</v>
      </c>
      <c r="G36" s="79">
        <v>2</v>
      </c>
      <c r="H36" s="79">
        <v>0</v>
      </c>
      <c r="I36" s="80">
        <v>1</v>
      </c>
      <c r="J36" s="26">
        <f t="shared" si="5"/>
        <v>28</v>
      </c>
      <c r="K36" s="79">
        <v>36</v>
      </c>
      <c r="L36" s="54">
        <v>21</v>
      </c>
      <c r="M36" s="78">
        <v>1710</v>
      </c>
      <c r="N36" s="79">
        <v>2329</v>
      </c>
      <c r="O36" s="31">
        <v>2039</v>
      </c>
      <c r="P36" s="32">
        <f t="shared" si="0"/>
        <v>0.3333333333333333</v>
      </c>
      <c r="Q36" s="33">
        <f t="shared" si="6"/>
        <v>1</v>
      </c>
      <c r="R36" s="33">
        <f t="shared" si="1"/>
        <v>0.2</v>
      </c>
      <c r="S36" s="33">
        <f t="shared" si="2"/>
        <v>1.5454545454545454</v>
      </c>
      <c r="T36" s="33">
        <f t="shared" si="3"/>
        <v>0.5</v>
      </c>
      <c r="U36" s="33">
        <f t="shared" si="7"/>
        <v>0</v>
      </c>
      <c r="V36" s="222">
        <f t="shared" si="4"/>
        <v>0.25</v>
      </c>
      <c r="W36" s="35">
        <f t="shared" si="8"/>
        <v>0.7567567567567568</v>
      </c>
      <c r="X36" s="33">
        <v>0.972972972972973</v>
      </c>
      <c r="Y36" s="56">
        <v>0.5675675675675675</v>
      </c>
      <c r="Z36" s="136">
        <v>0.6215921483097055</v>
      </c>
      <c r="AA36" s="137">
        <v>0.7967841258980499</v>
      </c>
      <c r="AB36" s="38">
        <v>0.66918280275681</v>
      </c>
    </row>
    <row r="37" spans="1:28" s="150" customFormat="1" ht="13.5" customHeight="1">
      <c r="A37" s="369"/>
      <c r="B37" s="134" t="s">
        <v>32</v>
      </c>
      <c r="C37" s="78">
        <v>0</v>
      </c>
      <c r="D37" s="79">
        <v>11</v>
      </c>
      <c r="E37" s="79">
        <v>3</v>
      </c>
      <c r="F37" s="79">
        <v>12</v>
      </c>
      <c r="G37" s="79">
        <v>3</v>
      </c>
      <c r="H37" s="79">
        <v>4</v>
      </c>
      <c r="I37" s="80">
        <v>0</v>
      </c>
      <c r="J37" s="26">
        <f t="shared" si="5"/>
        <v>33</v>
      </c>
      <c r="K37" s="79">
        <v>37</v>
      </c>
      <c r="L37" s="54">
        <v>28</v>
      </c>
      <c r="M37" s="78">
        <v>1717</v>
      </c>
      <c r="N37" s="79">
        <v>2021</v>
      </c>
      <c r="O37" s="31">
        <v>1794</v>
      </c>
      <c r="P37" s="32">
        <f aca="true" t="shared" si="9" ref="P37:P56">C37/3</f>
        <v>0</v>
      </c>
      <c r="Q37" s="33">
        <f t="shared" si="6"/>
        <v>1.8333333333333333</v>
      </c>
      <c r="R37" s="33">
        <f aca="true" t="shared" si="10" ref="R37:R56">E37/5</f>
        <v>0.6</v>
      </c>
      <c r="S37" s="33">
        <f aca="true" t="shared" si="11" ref="S37:S56">F37/11</f>
        <v>1.0909090909090908</v>
      </c>
      <c r="T37" s="33">
        <f aca="true" t="shared" si="12" ref="T37:T56">G37/4</f>
        <v>0.75</v>
      </c>
      <c r="U37" s="33">
        <f t="shared" si="7"/>
        <v>1</v>
      </c>
      <c r="V37" s="222">
        <f aca="true" t="shared" si="13" ref="V37:V56">I37/4</f>
        <v>0</v>
      </c>
      <c r="W37" s="35">
        <f t="shared" si="8"/>
        <v>0.8918918918918919</v>
      </c>
      <c r="X37" s="33">
        <v>1</v>
      </c>
      <c r="Y37" s="56">
        <v>0.7567567567567568</v>
      </c>
      <c r="Z37" s="136">
        <v>0.5968022245394509</v>
      </c>
      <c r="AA37" s="137">
        <v>0.6935483870967742</v>
      </c>
      <c r="AB37" s="38">
        <v>0.5887758450935346</v>
      </c>
    </row>
    <row r="38" spans="1:28" s="150" customFormat="1" ht="13.5" customHeight="1">
      <c r="A38" s="369"/>
      <c r="B38" s="134" t="s">
        <v>33</v>
      </c>
      <c r="C38" s="78">
        <v>3</v>
      </c>
      <c r="D38" s="79">
        <v>3</v>
      </c>
      <c r="E38" s="79">
        <v>2</v>
      </c>
      <c r="F38" s="79">
        <v>10</v>
      </c>
      <c r="G38" s="79">
        <v>1</v>
      </c>
      <c r="H38" s="79">
        <v>0</v>
      </c>
      <c r="I38" s="80">
        <v>1</v>
      </c>
      <c r="J38" s="26">
        <f t="shared" si="5"/>
        <v>20</v>
      </c>
      <c r="K38" s="79">
        <v>39</v>
      </c>
      <c r="L38" s="54">
        <v>18</v>
      </c>
      <c r="M38" s="78">
        <v>1462</v>
      </c>
      <c r="N38" s="79">
        <v>1926</v>
      </c>
      <c r="O38" s="31">
        <v>1798</v>
      </c>
      <c r="P38" s="32">
        <f t="shared" si="9"/>
        <v>1</v>
      </c>
      <c r="Q38" s="33">
        <f t="shared" si="6"/>
        <v>0.5</v>
      </c>
      <c r="R38" s="33">
        <f t="shared" si="10"/>
        <v>0.4</v>
      </c>
      <c r="S38" s="33">
        <f t="shared" si="11"/>
        <v>0.9090909090909091</v>
      </c>
      <c r="T38" s="33">
        <f t="shared" si="12"/>
        <v>0.25</v>
      </c>
      <c r="U38" s="33">
        <f t="shared" si="7"/>
        <v>0</v>
      </c>
      <c r="V38" s="222">
        <f t="shared" si="13"/>
        <v>0.25</v>
      </c>
      <c r="W38" s="35">
        <f t="shared" si="8"/>
        <v>0.5405405405405406</v>
      </c>
      <c r="X38" s="33">
        <v>1.054054054054054</v>
      </c>
      <c r="Y38" s="56">
        <v>0.4864864864864865</v>
      </c>
      <c r="Z38" s="136">
        <v>0.4896182183523108</v>
      </c>
      <c r="AA38" s="137">
        <v>0.6450100468854655</v>
      </c>
      <c r="AB38" s="38">
        <v>0.5860495436766623</v>
      </c>
    </row>
    <row r="39" spans="1:28" s="150" customFormat="1" ht="13.5" customHeight="1">
      <c r="A39" s="370"/>
      <c r="B39" s="139" t="s">
        <v>34</v>
      </c>
      <c r="C39" s="81">
        <v>0</v>
      </c>
      <c r="D39" s="82">
        <v>2</v>
      </c>
      <c r="E39" s="82">
        <v>4</v>
      </c>
      <c r="F39" s="82">
        <v>7</v>
      </c>
      <c r="G39" s="82">
        <v>4</v>
      </c>
      <c r="H39" s="82">
        <v>3</v>
      </c>
      <c r="I39" s="83">
        <v>0</v>
      </c>
      <c r="J39" s="40">
        <f t="shared" si="5"/>
        <v>20</v>
      </c>
      <c r="K39" s="82">
        <v>18</v>
      </c>
      <c r="L39" s="62">
        <v>29</v>
      </c>
      <c r="M39" s="81">
        <v>1106</v>
      </c>
      <c r="N39" s="82">
        <v>1361</v>
      </c>
      <c r="O39" s="45">
        <v>1382</v>
      </c>
      <c r="P39" s="46">
        <f t="shared" si="9"/>
        <v>0</v>
      </c>
      <c r="Q39" s="47">
        <f t="shared" si="6"/>
        <v>0.3333333333333333</v>
      </c>
      <c r="R39" s="47">
        <f t="shared" si="10"/>
        <v>0.8</v>
      </c>
      <c r="S39" s="47">
        <f t="shared" si="11"/>
        <v>0.6363636363636364</v>
      </c>
      <c r="T39" s="47">
        <f t="shared" si="12"/>
        <v>1</v>
      </c>
      <c r="U39" s="47">
        <f t="shared" si="7"/>
        <v>0.75</v>
      </c>
      <c r="V39" s="223">
        <f t="shared" si="13"/>
        <v>0</v>
      </c>
      <c r="W39" s="49">
        <f t="shared" si="8"/>
        <v>0.5405405405405406</v>
      </c>
      <c r="X39" s="47">
        <v>0.4864864864864865</v>
      </c>
      <c r="Y39" s="64">
        <v>0.7837837837837838</v>
      </c>
      <c r="Z39" s="141">
        <v>0.3681757656458056</v>
      </c>
      <c r="AA39" s="142">
        <v>0.453515494835055</v>
      </c>
      <c r="AB39" s="52">
        <v>0.45001628134158256</v>
      </c>
    </row>
    <row r="40" spans="1:28" s="150" customFormat="1" ht="13.5" customHeight="1">
      <c r="A40" s="368">
        <v>9</v>
      </c>
      <c r="B40" s="144" t="s">
        <v>35</v>
      </c>
      <c r="C40" s="85">
        <v>4</v>
      </c>
      <c r="D40" s="86">
        <v>3</v>
      </c>
      <c r="E40" s="86">
        <v>5</v>
      </c>
      <c r="F40" s="86">
        <v>5</v>
      </c>
      <c r="G40" s="86">
        <v>1</v>
      </c>
      <c r="H40" s="86">
        <v>1</v>
      </c>
      <c r="I40" s="87">
        <v>3</v>
      </c>
      <c r="J40" s="218">
        <f t="shared" si="5"/>
        <v>22</v>
      </c>
      <c r="K40" s="86">
        <v>24</v>
      </c>
      <c r="L40" s="68">
        <v>26</v>
      </c>
      <c r="M40" s="85">
        <v>1277</v>
      </c>
      <c r="N40" s="86">
        <v>1598</v>
      </c>
      <c r="O40" s="69">
        <v>1459</v>
      </c>
      <c r="P40" s="88">
        <f t="shared" si="9"/>
        <v>1.3333333333333333</v>
      </c>
      <c r="Q40" s="89">
        <f t="shared" si="6"/>
        <v>0.5</v>
      </c>
      <c r="R40" s="89">
        <f t="shared" si="10"/>
        <v>1</v>
      </c>
      <c r="S40" s="89">
        <f t="shared" si="11"/>
        <v>0.45454545454545453</v>
      </c>
      <c r="T40" s="89">
        <f t="shared" si="12"/>
        <v>0.25</v>
      </c>
      <c r="U40" s="89">
        <f t="shared" si="7"/>
        <v>0.25</v>
      </c>
      <c r="V40" s="90">
        <f t="shared" si="13"/>
        <v>0.75</v>
      </c>
      <c r="W40" s="91">
        <f t="shared" si="8"/>
        <v>0.5945945945945946</v>
      </c>
      <c r="X40" s="89">
        <v>0.6486486486486487</v>
      </c>
      <c r="Y40" s="71">
        <v>0.7027027027027027</v>
      </c>
      <c r="Z40" s="147">
        <v>0.4234084880636605</v>
      </c>
      <c r="AA40" s="148">
        <v>0.5301924353019244</v>
      </c>
      <c r="AB40" s="59">
        <v>0.475089547378704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8</v>
      </c>
      <c r="E41" s="79">
        <v>1</v>
      </c>
      <c r="F41" s="79">
        <v>7</v>
      </c>
      <c r="G41" s="79">
        <v>2</v>
      </c>
      <c r="H41" s="79">
        <v>1</v>
      </c>
      <c r="I41" s="80">
        <v>1</v>
      </c>
      <c r="J41" s="26">
        <f t="shared" si="5"/>
        <v>20</v>
      </c>
      <c r="K41" s="79">
        <v>33</v>
      </c>
      <c r="L41" s="54">
        <v>27</v>
      </c>
      <c r="M41" s="78">
        <v>1255</v>
      </c>
      <c r="N41" s="79">
        <v>1446</v>
      </c>
      <c r="O41" s="31">
        <v>1285</v>
      </c>
      <c r="P41" s="32">
        <f t="shared" si="9"/>
        <v>0</v>
      </c>
      <c r="Q41" s="33">
        <f t="shared" si="6"/>
        <v>1.3333333333333333</v>
      </c>
      <c r="R41" s="33">
        <f t="shared" si="10"/>
        <v>0.2</v>
      </c>
      <c r="S41" s="33">
        <f t="shared" si="11"/>
        <v>0.6363636363636364</v>
      </c>
      <c r="T41" s="33">
        <f t="shared" si="12"/>
        <v>0.5</v>
      </c>
      <c r="U41" s="33">
        <f t="shared" si="7"/>
        <v>0.25</v>
      </c>
      <c r="V41" s="34">
        <f t="shared" si="13"/>
        <v>0.25</v>
      </c>
      <c r="W41" s="35">
        <f t="shared" si="8"/>
        <v>0.5405405405405406</v>
      </c>
      <c r="X41" s="33">
        <v>0.8918918918918919</v>
      </c>
      <c r="Y41" s="56">
        <v>0.7297297297297297</v>
      </c>
      <c r="Z41" s="136">
        <v>0.4188918558077437</v>
      </c>
      <c r="AA41" s="137">
        <v>0.4826435246995995</v>
      </c>
      <c r="AB41" s="38">
        <v>0.4189761982393218</v>
      </c>
    </row>
    <row r="42" spans="1:28" s="150" customFormat="1" ht="13.5" customHeight="1">
      <c r="A42" s="369"/>
      <c r="B42" s="134" t="s">
        <v>37</v>
      </c>
      <c r="C42" s="78">
        <v>2</v>
      </c>
      <c r="D42" s="79">
        <v>5</v>
      </c>
      <c r="E42" s="79">
        <v>10</v>
      </c>
      <c r="F42" s="79">
        <v>3</v>
      </c>
      <c r="G42" s="79">
        <v>0</v>
      </c>
      <c r="H42" s="79">
        <v>2</v>
      </c>
      <c r="I42" s="80">
        <v>1</v>
      </c>
      <c r="J42" s="26">
        <f t="shared" si="5"/>
        <v>23</v>
      </c>
      <c r="K42" s="79">
        <v>30</v>
      </c>
      <c r="L42" s="54">
        <v>38</v>
      </c>
      <c r="M42" s="78">
        <v>1266</v>
      </c>
      <c r="N42" s="79">
        <v>1431</v>
      </c>
      <c r="O42" s="31">
        <v>1365</v>
      </c>
      <c r="P42" s="32">
        <f t="shared" si="9"/>
        <v>0.6666666666666666</v>
      </c>
      <c r="Q42" s="33">
        <f t="shared" si="6"/>
        <v>0.8333333333333334</v>
      </c>
      <c r="R42" s="33">
        <f t="shared" si="10"/>
        <v>2</v>
      </c>
      <c r="S42" s="33">
        <f t="shared" si="11"/>
        <v>0.2727272727272727</v>
      </c>
      <c r="T42" s="33">
        <f t="shared" si="12"/>
        <v>0</v>
      </c>
      <c r="U42" s="33">
        <f t="shared" si="7"/>
        <v>0.5</v>
      </c>
      <c r="V42" s="34">
        <f t="shared" si="13"/>
        <v>0.25</v>
      </c>
      <c r="W42" s="35">
        <f t="shared" si="8"/>
        <v>0.6216216216216216</v>
      </c>
      <c r="X42" s="33">
        <v>0.8108108108108109</v>
      </c>
      <c r="Y42" s="56">
        <v>1.027027027027027</v>
      </c>
      <c r="Z42" s="136">
        <v>0.42298696959572335</v>
      </c>
      <c r="AA42" s="137">
        <v>0.47652347652347654</v>
      </c>
      <c r="AB42" s="38">
        <v>0.4444806252035168</v>
      </c>
    </row>
    <row r="43" spans="1:28" s="150" customFormat="1" ht="13.5" customHeight="1">
      <c r="A43" s="370"/>
      <c r="B43" s="139" t="s">
        <v>38</v>
      </c>
      <c r="C43" s="81">
        <v>2</v>
      </c>
      <c r="D43" s="82">
        <v>6</v>
      </c>
      <c r="E43" s="82">
        <v>2</v>
      </c>
      <c r="F43" s="82">
        <v>5</v>
      </c>
      <c r="G43" s="82">
        <v>2</v>
      </c>
      <c r="H43" s="82">
        <v>3</v>
      </c>
      <c r="I43" s="83">
        <v>4</v>
      </c>
      <c r="J43" s="40">
        <f t="shared" si="5"/>
        <v>24</v>
      </c>
      <c r="K43" s="82">
        <v>19</v>
      </c>
      <c r="L43" s="62">
        <v>18</v>
      </c>
      <c r="M43" s="81">
        <v>1221</v>
      </c>
      <c r="N43" s="82">
        <v>2010</v>
      </c>
      <c r="O43" s="45">
        <v>1289</v>
      </c>
      <c r="P43" s="46">
        <f t="shared" si="9"/>
        <v>0.6666666666666666</v>
      </c>
      <c r="Q43" s="47">
        <f t="shared" si="6"/>
        <v>1</v>
      </c>
      <c r="R43" s="47">
        <f t="shared" si="10"/>
        <v>0.4</v>
      </c>
      <c r="S43" s="47">
        <f t="shared" si="11"/>
        <v>0.45454545454545453</v>
      </c>
      <c r="T43" s="47">
        <f t="shared" si="12"/>
        <v>0.5</v>
      </c>
      <c r="U43" s="47">
        <f t="shared" si="7"/>
        <v>0.75</v>
      </c>
      <c r="V43" s="48">
        <f t="shared" si="13"/>
        <v>1</v>
      </c>
      <c r="W43" s="49">
        <f t="shared" si="8"/>
        <v>0.6486486486486487</v>
      </c>
      <c r="X43" s="47">
        <v>0.5135135135135135</v>
      </c>
      <c r="Y43" s="64">
        <v>0.4864864864864865</v>
      </c>
      <c r="Z43" s="141">
        <v>0.4051094890510949</v>
      </c>
      <c r="AA43" s="142">
        <v>0.6653426017874876</v>
      </c>
      <c r="AB43" s="52">
        <v>0.41932335718932984</v>
      </c>
    </row>
    <row r="44" spans="1:28" s="150" customFormat="1" ht="13.5" customHeight="1">
      <c r="A44" s="368">
        <v>10</v>
      </c>
      <c r="B44" s="144" t="s">
        <v>39</v>
      </c>
      <c r="C44" s="85">
        <v>1</v>
      </c>
      <c r="D44" s="86">
        <v>7</v>
      </c>
      <c r="E44" s="86">
        <v>10</v>
      </c>
      <c r="F44" s="86">
        <v>2</v>
      </c>
      <c r="G44" s="86">
        <v>5</v>
      </c>
      <c r="H44" s="86">
        <v>1</v>
      </c>
      <c r="I44" s="87">
        <v>5</v>
      </c>
      <c r="J44" s="218">
        <f t="shared" si="5"/>
        <v>31</v>
      </c>
      <c r="K44" s="86">
        <v>21</v>
      </c>
      <c r="L44" s="68">
        <v>33</v>
      </c>
      <c r="M44" s="85">
        <v>1120</v>
      </c>
      <c r="N44" s="86">
        <v>1642</v>
      </c>
      <c r="O44" s="69">
        <v>1424</v>
      </c>
      <c r="P44" s="88">
        <f t="shared" si="9"/>
        <v>0.3333333333333333</v>
      </c>
      <c r="Q44" s="89">
        <f t="shared" si="6"/>
        <v>1.1666666666666667</v>
      </c>
      <c r="R44" s="89">
        <f t="shared" si="10"/>
        <v>2</v>
      </c>
      <c r="S44" s="89">
        <f t="shared" si="11"/>
        <v>0.18181818181818182</v>
      </c>
      <c r="T44" s="89">
        <f t="shared" si="12"/>
        <v>1.25</v>
      </c>
      <c r="U44" s="89">
        <f t="shared" si="7"/>
        <v>0.25</v>
      </c>
      <c r="V44" s="90">
        <f t="shared" si="13"/>
        <v>1.25</v>
      </c>
      <c r="W44" s="91">
        <f t="shared" si="8"/>
        <v>0.8378378378378378</v>
      </c>
      <c r="X44" s="89">
        <v>0.5675675675675675</v>
      </c>
      <c r="Y44" s="71">
        <v>0.8918918918918919</v>
      </c>
      <c r="Z44" s="147">
        <v>0.3742064817908453</v>
      </c>
      <c r="AA44" s="148">
        <v>0.5486134313397929</v>
      </c>
      <c r="AB44" s="59">
        <v>0.46399478657543175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5</v>
      </c>
      <c r="E45" s="79">
        <v>4</v>
      </c>
      <c r="F45" s="79">
        <v>5</v>
      </c>
      <c r="G45" s="79">
        <v>0</v>
      </c>
      <c r="H45" s="79">
        <v>1</v>
      </c>
      <c r="I45" s="80">
        <v>3</v>
      </c>
      <c r="J45" s="26">
        <f t="shared" si="5"/>
        <v>18</v>
      </c>
      <c r="K45" s="79">
        <v>18</v>
      </c>
      <c r="L45" s="54">
        <v>41</v>
      </c>
      <c r="M45" s="78">
        <v>1325</v>
      </c>
      <c r="N45" s="79">
        <v>2171</v>
      </c>
      <c r="O45" s="31">
        <v>1688</v>
      </c>
      <c r="P45" s="32">
        <f t="shared" si="9"/>
        <v>0</v>
      </c>
      <c r="Q45" s="33">
        <f t="shared" si="6"/>
        <v>0.8333333333333334</v>
      </c>
      <c r="R45" s="33">
        <f t="shared" si="10"/>
        <v>0.8</v>
      </c>
      <c r="S45" s="33">
        <f t="shared" si="11"/>
        <v>0.45454545454545453</v>
      </c>
      <c r="T45" s="33">
        <f t="shared" si="12"/>
        <v>0</v>
      </c>
      <c r="U45" s="33">
        <f t="shared" si="7"/>
        <v>0.25</v>
      </c>
      <c r="V45" s="222">
        <f t="shared" si="13"/>
        <v>0.75</v>
      </c>
      <c r="W45" s="35">
        <f t="shared" si="8"/>
        <v>0.4864864864864865</v>
      </c>
      <c r="X45" s="33">
        <v>0.4864864864864865</v>
      </c>
      <c r="Y45" s="56">
        <v>1.1081081081081081</v>
      </c>
      <c r="Z45" s="136">
        <v>0.44049202127659576</v>
      </c>
      <c r="AA45" s="137">
        <v>0.7207835325365206</v>
      </c>
      <c r="AB45" s="38">
        <v>0.5493003579563944</v>
      </c>
    </row>
    <row r="46" spans="1:28" s="150" customFormat="1" ht="13.5" customHeight="1">
      <c r="A46" s="369"/>
      <c r="B46" s="134" t="s">
        <v>41</v>
      </c>
      <c r="C46" s="78">
        <v>2</v>
      </c>
      <c r="D46" s="79">
        <v>3</v>
      </c>
      <c r="E46" s="79">
        <v>3</v>
      </c>
      <c r="F46" s="79">
        <v>9</v>
      </c>
      <c r="G46" s="79">
        <v>1</v>
      </c>
      <c r="H46" s="79">
        <v>5</v>
      </c>
      <c r="I46" s="80">
        <v>2</v>
      </c>
      <c r="J46" s="26">
        <f t="shared" si="5"/>
        <v>25</v>
      </c>
      <c r="K46" s="79">
        <v>28</v>
      </c>
      <c r="L46" s="54">
        <v>21</v>
      </c>
      <c r="M46" s="78">
        <v>1504</v>
      </c>
      <c r="N46" s="79">
        <v>2127</v>
      </c>
      <c r="O46" s="31">
        <v>1842</v>
      </c>
      <c r="P46" s="32">
        <f t="shared" si="9"/>
        <v>0.6666666666666666</v>
      </c>
      <c r="Q46" s="33">
        <f t="shared" si="6"/>
        <v>0.5</v>
      </c>
      <c r="R46" s="33">
        <f t="shared" si="10"/>
        <v>0.6</v>
      </c>
      <c r="S46" s="33">
        <f t="shared" si="11"/>
        <v>0.8181818181818182</v>
      </c>
      <c r="T46" s="33">
        <f t="shared" si="12"/>
        <v>0.25</v>
      </c>
      <c r="U46" s="33">
        <f t="shared" si="7"/>
        <v>1.25</v>
      </c>
      <c r="V46" s="222">
        <f t="shared" si="13"/>
        <v>0.5</v>
      </c>
      <c r="W46" s="35">
        <f t="shared" si="8"/>
        <v>0.6756756756756757</v>
      </c>
      <c r="X46" s="33">
        <v>0.7567567567567568</v>
      </c>
      <c r="Y46" s="56">
        <v>0.5675675675675675</v>
      </c>
      <c r="Z46" s="136">
        <v>0.5</v>
      </c>
      <c r="AA46" s="137">
        <v>0.705238726790451</v>
      </c>
      <c r="AB46" s="38">
        <v>0.5992192582953806</v>
      </c>
    </row>
    <row r="47" spans="1:28" s="150" customFormat="1" ht="13.5" customHeight="1">
      <c r="A47" s="370"/>
      <c r="B47" s="139" t="s">
        <v>42</v>
      </c>
      <c r="C47" s="81">
        <v>2</v>
      </c>
      <c r="D47" s="82">
        <v>6</v>
      </c>
      <c r="E47" s="82">
        <v>3</v>
      </c>
      <c r="F47" s="82">
        <v>3</v>
      </c>
      <c r="G47" s="82">
        <v>1</v>
      </c>
      <c r="H47" s="82">
        <v>12</v>
      </c>
      <c r="I47" s="83">
        <v>3</v>
      </c>
      <c r="J47" s="40">
        <f t="shared" si="5"/>
        <v>30</v>
      </c>
      <c r="K47" s="82">
        <v>26</v>
      </c>
      <c r="L47" s="62">
        <v>36</v>
      </c>
      <c r="M47" s="81">
        <v>1847</v>
      </c>
      <c r="N47" s="82">
        <v>2505</v>
      </c>
      <c r="O47" s="45">
        <v>2170</v>
      </c>
      <c r="P47" s="46">
        <f t="shared" si="9"/>
        <v>0.6666666666666666</v>
      </c>
      <c r="Q47" s="47">
        <f t="shared" si="6"/>
        <v>1</v>
      </c>
      <c r="R47" s="47">
        <f t="shared" si="10"/>
        <v>0.6</v>
      </c>
      <c r="S47" s="47">
        <f t="shared" si="11"/>
        <v>0.2727272727272727</v>
      </c>
      <c r="T47" s="47">
        <f t="shared" si="12"/>
        <v>0.25</v>
      </c>
      <c r="U47" s="47">
        <f t="shared" si="7"/>
        <v>3</v>
      </c>
      <c r="V47" s="223">
        <f t="shared" si="13"/>
        <v>0.75</v>
      </c>
      <c r="W47" s="49">
        <f t="shared" si="8"/>
        <v>0.8108108108108109</v>
      </c>
      <c r="X47" s="47">
        <v>0.7027027027027027</v>
      </c>
      <c r="Y47" s="64">
        <v>0.972972972972973</v>
      </c>
      <c r="Z47" s="141">
        <v>0.614029255319149</v>
      </c>
      <c r="AA47" s="142">
        <v>0.8305702917771883</v>
      </c>
      <c r="AB47" s="52">
        <v>0.7059206245933637</v>
      </c>
    </row>
    <row r="48" spans="1:28" s="150" customFormat="1" ht="13.5" customHeight="1">
      <c r="A48" s="368">
        <v>11</v>
      </c>
      <c r="B48" s="144" t="s">
        <v>43</v>
      </c>
      <c r="C48" s="85">
        <v>4</v>
      </c>
      <c r="D48" s="86">
        <v>4</v>
      </c>
      <c r="E48" s="86">
        <v>3</v>
      </c>
      <c r="F48" s="86">
        <v>19</v>
      </c>
      <c r="G48" s="86">
        <v>1</v>
      </c>
      <c r="H48" s="86">
        <v>5</v>
      </c>
      <c r="I48" s="87">
        <v>8</v>
      </c>
      <c r="J48" s="218">
        <f t="shared" si="5"/>
        <v>44</v>
      </c>
      <c r="K48" s="86">
        <v>33</v>
      </c>
      <c r="L48" s="68">
        <v>37</v>
      </c>
      <c r="M48" s="85">
        <v>2437</v>
      </c>
      <c r="N48" s="86">
        <v>2555</v>
      </c>
      <c r="O48" s="69">
        <v>2835</v>
      </c>
      <c r="P48" s="88">
        <f t="shared" si="9"/>
        <v>1.3333333333333333</v>
      </c>
      <c r="Q48" s="89">
        <f t="shared" si="6"/>
        <v>0.6666666666666666</v>
      </c>
      <c r="R48" s="89">
        <f t="shared" si="10"/>
        <v>0.6</v>
      </c>
      <c r="S48" s="89">
        <f t="shared" si="11"/>
        <v>1.7272727272727273</v>
      </c>
      <c r="T48" s="89">
        <f t="shared" si="12"/>
        <v>0.25</v>
      </c>
      <c r="U48" s="89">
        <f t="shared" si="7"/>
        <v>1.25</v>
      </c>
      <c r="V48" s="221">
        <f t="shared" si="13"/>
        <v>2</v>
      </c>
      <c r="W48" s="91">
        <f t="shared" si="8"/>
        <v>1.1891891891891893</v>
      </c>
      <c r="X48" s="89">
        <v>0.8918918918918919</v>
      </c>
      <c r="Y48" s="71">
        <v>1</v>
      </c>
      <c r="Z48" s="147">
        <v>0.8131464798131465</v>
      </c>
      <c r="AA48" s="148">
        <v>0.8491193087404453</v>
      </c>
      <c r="AB48" s="59">
        <v>0.9219512195121952</v>
      </c>
    </row>
    <row r="49" spans="1:28" s="150" customFormat="1" ht="13.5" customHeight="1">
      <c r="A49" s="369">
        <v>11</v>
      </c>
      <c r="B49" s="134" t="s">
        <v>44</v>
      </c>
      <c r="C49" s="78">
        <v>1</v>
      </c>
      <c r="D49" s="79">
        <v>16</v>
      </c>
      <c r="E49" s="79">
        <v>5</v>
      </c>
      <c r="F49" s="79">
        <v>15</v>
      </c>
      <c r="G49" s="79">
        <v>1</v>
      </c>
      <c r="H49" s="79">
        <v>12</v>
      </c>
      <c r="I49" s="80">
        <v>6</v>
      </c>
      <c r="J49" s="26">
        <f t="shared" si="5"/>
        <v>56</v>
      </c>
      <c r="K49" s="79">
        <v>32</v>
      </c>
      <c r="L49" s="80">
        <v>59</v>
      </c>
      <c r="M49" s="78">
        <v>2938</v>
      </c>
      <c r="N49" s="79">
        <v>3371</v>
      </c>
      <c r="O49" s="31">
        <v>3425</v>
      </c>
      <c r="P49" s="32">
        <f t="shared" si="9"/>
        <v>0.3333333333333333</v>
      </c>
      <c r="Q49" s="33">
        <f t="shared" si="6"/>
        <v>2.6666666666666665</v>
      </c>
      <c r="R49" s="33">
        <f t="shared" si="10"/>
        <v>1</v>
      </c>
      <c r="S49" s="33">
        <f t="shared" si="11"/>
        <v>1.3636363636363635</v>
      </c>
      <c r="T49" s="33">
        <f t="shared" si="12"/>
        <v>0.25</v>
      </c>
      <c r="U49" s="33">
        <f t="shared" si="7"/>
        <v>3</v>
      </c>
      <c r="V49" s="34">
        <f t="shared" si="13"/>
        <v>1.5</v>
      </c>
      <c r="W49" s="35">
        <f t="shared" si="8"/>
        <v>1.5135135135135136</v>
      </c>
      <c r="X49" s="33">
        <v>0.8648648648648649</v>
      </c>
      <c r="Y49" s="56">
        <v>1.5945945945945945</v>
      </c>
      <c r="Z49" s="136">
        <v>0.973169923815833</v>
      </c>
      <c r="AA49" s="137">
        <v>1.1188184533687355</v>
      </c>
      <c r="AB49" s="38">
        <v>1.113821138211382</v>
      </c>
    </row>
    <row r="50" spans="1:28" s="150" customFormat="1" ht="13.5" customHeight="1">
      <c r="A50" s="369"/>
      <c r="B50" s="134" t="s">
        <v>45</v>
      </c>
      <c r="C50" s="78">
        <v>2</v>
      </c>
      <c r="D50" s="79">
        <v>12</v>
      </c>
      <c r="E50" s="79">
        <v>7</v>
      </c>
      <c r="F50" s="79">
        <v>19</v>
      </c>
      <c r="G50" s="79">
        <v>4</v>
      </c>
      <c r="H50" s="79">
        <v>9</v>
      </c>
      <c r="I50" s="80">
        <v>19</v>
      </c>
      <c r="J50" s="26">
        <f t="shared" si="5"/>
        <v>72</v>
      </c>
      <c r="K50" s="79">
        <v>65</v>
      </c>
      <c r="L50" s="80">
        <v>84</v>
      </c>
      <c r="M50" s="78">
        <v>3573</v>
      </c>
      <c r="N50" s="79">
        <v>3522</v>
      </c>
      <c r="O50" s="135">
        <v>3872</v>
      </c>
      <c r="P50" s="32">
        <f t="shared" si="9"/>
        <v>0.6666666666666666</v>
      </c>
      <c r="Q50" s="33">
        <f t="shared" si="6"/>
        <v>2</v>
      </c>
      <c r="R50" s="33">
        <f t="shared" si="10"/>
        <v>1.4</v>
      </c>
      <c r="S50" s="33">
        <f t="shared" si="11"/>
        <v>1.7272727272727273</v>
      </c>
      <c r="T50" s="33">
        <f t="shared" si="12"/>
        <v>1</v>
      </c>
      <c r="U50" s="33">
        <f t="shared" si="7"/>
        <v>2.25</v>
      </c>
      <c r="V50" s="34">
        <f t="shared" si="13"/>
        <v>4.75</v>
      </c>
      <c r="W50" s="35">
        <f t="shared" si="8"/>
        <v>1.945945945945946</v>
      </c>
      <c r="X50" s="33">
        <v>1.7567567567567568</v>
      </c>
      <c r="Y50" s="56">
        <v>2.27027027027027</v>
      </c>
      <c r="Z50" s="136">
        <v>1.1835044716793641</v>
      </c>
      <c r="AA50" s="137">
        <v>1.1666114607485922</v>
      </c>
      <c r="AB50" s="138">
        <v>1.2608270921523934</v>
      </c>
    </row>
    <row r="51" spans="1:28" s="150" customFormat="1" ht="13.5" customHeight="1">
      <c r="A51" s="369"/>
      <c r="B51" s="134" t="s">
        <v>46</v>
      </c>
      <c r="C51" s="78">
        <v>9</v>
      </c>
      <c r="D51" s="79">
        <v>5</v>
      </c>
      <c r="E51" s="79">
        <v>6</v>
      </c>
      <c r="F51" s="79">
        <v>24</v>
      </c>
      <c r="G51" s="79">
        <v>3</v>
      </c>
      <c r="H51" s="79">
        <v>15</v>
      </c>
      <c r="I51" s="80">
        <v>5</v>
      </c>
      <c r="J51" s="26">
        <f t="shared" si="5"/>
        <v>67</v>
      </c>
      <c r="K51" s="79">
        <v>50</v>
      </c>
      <c r="L51" s="80">
        <v>80</v>
      </c>
      <c r="M51" s="78">
        <v>3882</v>
      </c>
      <c r="N51" s="79">
        <v>4245</v>
      </c>
      <c r="O51" s="135">
        <v>4722</v>
      </c>
      <c r="P51" s="32">
        <f t="shared" si="9"/>
        <v>3</v>
      </c>
      <c r="Q51" s="33">
        <f t="shared" si="6"/>
        <v>0.8333333333333334</v>
      </c>
      <c r="R51" s="33">
        <f t="shared" si="10"/>
        <v>1.2</v>
      </c>
      <c r="S51" s="33">
        <f t="shared" si="11"/>
        <v>2.1818181818181817</v>
      </c>
      <c r="T51" s="33">
        <f t="shared" si="12"/>
        <v>0.75</v>
      </c>
      <c r="U51" s="33">
        <f t="shared" si="7"/>
        <v>3.75</v>
      </c>
      <c r="V51" s="34">
        <f t="shared" si="13"/>
        <v>1.25</v>
      </c>
      <c r="W51" s="35">
        <f t="shared" si="8"/>
        <v>1.8108108108108107</v>
      </c>
      <c r="X51" s="33">
        <v>1.3513513513513513</v>
      </c>
      <c r="Y51" s="34">
        <v>2.1621621621621623</v>
      </c>
      <c r="Z51" s="136">
        <v>1.2837301587301588</v>
      </c>
      <c r="AA51" s="137">
        <v>1.4051638530287984</v>
      </c>
      <c r="AB51" s="138">
        <v>1.5361093038386466</v>
      </c>
    </row>
    <row r="52" spans="1:28" s="150" customFormat="1" ht="13.5" customHeight="1">
      <c r="A52" s="370"/>
      <c r="B52" s="139" t="s">
        <v>47</v>
      </c>
      <c r="C52" s="81">
        <v>3</v>
      </c>
      <c r="D52" s="82">
        <v>14</v>
      </c>
      <c r="E52" s="82">
        <v>15</v>
      </c>
      <c r="F52" s="82">
        <v>18</v>
      </c>
      <c r="G52" s="82">
        <v>1</v>
      </c>
      <c r="H52" s="82">
        <v>15</v>
      </c>
      <c r="I52" s="83">
        <v>24</v>
      </c>
      <c r="J52" s="40">
        <f t="shared" si="5"/>
        <v>90</v>
      </c>
      <c r="K52" s="82">
        <v>86</v>
      </c>
      <c r="L52" s="83">
        <v>132</v>
      </c>
      <c r="M52" s="81">
        <v>5013</v>
      </c>
      <c r="N52" s="82">
        <v>5219</v>
      </c>
      <c r="O52" s="140">
        <v>5827</v>
      </c>
      <c r="P52" s="46">
        <f t="shared" si="9"/>
        <v>1</v>
      </c>
      <c r="Q52" s="47">
        <f t="shared" si="6"/>
        <v>2.3333333333333335</v>
      </c>
      <c r="R52" s="47">
        <f t="shared" si="10"/>
        <v>3</v>
      </c>
      <c r="S52" s="47">
        <f t="shared" si="11"/>
        <v>1.6363636363636365</v>
      </c>
      <c r="T52" s="47">
        <f t="shared" si="12"/>
        <v>0.25</v>
      </c>
      <c r="U52" s="47">
        <f t="shared" si="7"/>
        <v>3.75</v>
      </c>
      <c r="V52" s="48">
        <f t="shared" si="13"/>
        <v>6</v>
      </c>
      <c r="W52" s="49">
        <f t="shared" si="8"/>
        <v>2.4324324324324325</v>
      </c>
      <c r="X52" s="47">
        <v>2.324324324324324</v>
      </c>
      <c r="Y52" s="48">
        <v>3.5675675675675675</v>
      </c>
      <c r="Z52" s="141">
        <v>1.6610337972166997</v>
      </c>
      <c r="AA52" s="142">
        <v>1.728718118582312</v>
      </c>
      <c r="AB52" s="143">
        <v>1.894959349593496</v>
      </c>
    </row>
    <row r="53" spans="1:28" s="150" customFormat="1" ht="13.5" customHeight="1">
      <c r="A53" s="368">
        <v>12</v>
      </c>
      <c r="B53" s="134" t="s">
        <v>48</v>
      </c>
      <c r="C53" s="78">
        <v>9</v>
      </c>
      <c r="D53" s="79">
        <v>1</v>
      </c>
      <c r="E53" s="79">
        <v>12</v>
      </c>
      <c r="F53" s="79">
        <v>14</v>
      </c>
      <c r="G53" s="79">
        <v>6</v>
      </c>
      <c r="H53" s="79">
        <v>15</v>
      </c>
      <c r="I53" s="80">
        <v>8</v>
      </c>
      <c r="J53" s="26">
        <f t="shared" si="5"/>
        <v>65</v>
      </c>
      <c r="K53" s="79">
        <v>84</v>
      </c>
      <c r="L53" s="80">
        <v>106</v>
      </c>
      <c r="M53" s="78">
        <v>5278</v>
      </c>
      <c r="N53" s="79">
        <v>5723</v>
      </c>
      <c r="O53" s="135">
        <v>6061</v>
      </c>
      <c r="P53" s="32">
        <f t="shared" si="9"/>
        <v>3</v>
      </c>
      <c r="Q53" s="33">
        <f t="shared" si="6"/>
        <v>0.16666666666666666</v>
      </c>
      <c r="R53" s="33">
        <f t="shared" si="10"/>
        <v>2.4</v>
      </c>
      <c r="S53" s="33">
        <f t="shared" si="11"/>
        <v>1.2727272727272727</v>
      </c>
      <c r="T53" s="33">
        <f t="shared" si="12"/>
        <v>1.5</v>
      </c>
      <c r="U53" s="33">
        <f t="shared" si="7"/>
        <v>3.75</v>
      </c>
      <c r="V53" s="222">
        <f t="shared" si="13"/>
        <v>2</v>
      </c>
      <c r="W53" s="35">
        <f t="shared" si="8"/>
        <v>1.7567567567567568</v>
      </c>
      <c r="X53" s="33">
        <v>2.27027027027027</v>
      </c>
      <c r="Y53" s="34">
        <v>2.864864864864865</v>
      </c>
      <c r="Z53" s="136">
        <v>1.7471036080767957</v>
      </c>
      <c r="AA53" s="137">
        <v>1.8944058258854684</v>
      </c>
      <c r="AB53" s="138">
        <v>1.9723397331597787</v>
      </c>
    </row>
    <row r="54" spans="1:28" s="150" customFormat="1" ht="13.5" customHeight="1">
      <c r="A54" s="369"/>
      <c r="B54" s="134" t="s">
        <v>49</v>
      </c>
      <c r="C54" s="78">
        <v>5</v>
      </c>
      <c r="D54" s="79">
        <v>19</v>
      </c>
      <c r="E54" s="79">
        <v>20</v>
      </c>
      <c r="F54" s="79">
        <v>14</v>
      </c>
      <c r="G54" s="79">
        <v>6</v>
      </c>
      <c r="H54" s="79">
        <v>42</v>
      </c>
      <c r="I54" s="80">
        <v>21</v>
      </c>
      <c r="J54" s="26">
        <f t="shared" si="5"/>
        <v>127</v>
      </c>
      <c r="K54" s="79">
        <v>89</v>
      </c>
      <c r="L54" s="80">
        <v>165</v>
      </c>
      <c r="M54" s="78">
        <v>6544</v>
      </c>
      <c r="N54" s="79">
        <v>7352</v>
      </c>
      <c r="O54" s="135">
        <v>7903</v>
      </c>
      <c r="P54" s="32">
        <f t="shared" si="9"/>
        <v>1.6666666666666667</v>
      </c>
      <c r="Q54" s="33">
        <f t="shared" si="6"/>
        <v>3.1666666666666665</v>
      </c>
      <c r="R54" s="33">
        <f t="shared" si="10"/>
        <v>4</v>
      </c>
      <c r="S54" s="33">
        <f t="shared" si="11"/>
        <v>1.2727272727272727</v>
      </c>
      <c r="T54" s="33">
        <f t="shared" si="12"/>
        <v>1.5</v>
      </c>
      <c r="U54" s="33">
        <f t="shared" si="7"/>
        <v>10.5</v>
      </c>
      <c r="V54" s="34">
        <f t="shared" si="13"/>
        <v>5.25</v>
      </c>
      <c r="W54" s="35">
        <f t="shared" si="8"/>
        <v>3.4324324324324325</v>
      </c>
      <c r="X54" s="33">
        <v>2.4054054054054053</v>
      </c>
      <c r="Y54" s="34">
        <v>4.45945945945946</v>
      </c>
      <c r="Z54" s="136">
        <v>2.166887417218543</v>
      </c>
      <c r="AA54" s="137">
        <v>2.430413223140496</v>
      </c>
      <c r="AB54" s="138">
        <v>2.5709173715029277</v>
      </c>
    </row>
    <row r="55" spans="1:28" s="150" customFormat="1" ht="13.5" customHeight="1">
      <c r="A55" s="369"/>
      <c r="B55" s="134" t="s">
        <v>50</v>
      </c>
      <c r="C55" s="78">
        <v>7</v>
      </c>
      <c r="D55" s="79">
        <v>1</v>
      </c>
      <c r="E55" s="79">
        <v>14</v>
      </c>
      <c r="F55" s="79">
        <v>35</v>
      </c>
      <c r="G55" s="79">
        <v>7</v>
      </c>
      <c r="H55" s="79">
        <v>24</v>
      </c>
      <c r="I55" s="80">
        <v>15</v>
      </c>
      <c r="J55" s="26">
        <f t="shared" si="5"/>
        <v>103</v>
      </c>
      <c r="K55" s="79">
        <v>120</v>
      </c>
      <c r="L55" s="80">
        <v>130</v>
      </c>
      <c r="M55" s="78">
        <v>6569</v>
      </c>
      <c r="N55" s="79">
        <v>6633</v>
      </c>
      <c r="O55" s="135">
        <v>7204</v>
      </c>
      <c r="P55" s="32">
        <f t="shared" si="9"/>
        <v>2.3333333333333335</v>
      </c>
      <c r="Q55" s="33">
        <f t="shared" si="6"/>
        <v>0.16666666666666666</v>
      </c>
      <c r="R55" s="33">
        <f t="shared" si="10"/>
        <v>2.8</v>
      </c>
      <c r="S55" s="33">
        <f t="shared" si="11"/>
        <v>3.1818181818181817</v>
      </c>
      <c r="T55" s="33">
        <f t="shared" si="12"/>
        <v>1.75</v>
      </c>
      <c r="U55" s="33">
        <f t="shared" si="7"/>
        <v>6</v>
      </c>
      <c r="V55" s="34">
        <f t="shared" si="13"/>
        <v>3.75</v>
      </c>
      <c r="W55" s="35">
        <f t="shared" si="8"/>
        <v>2.7837837837837838</v>
      </c>
      <c r="X55" s="33">
        <v>3.2432432432432434</v>
      </c>
      <c r="Y55" s="34">
        <v>3.5135135135135136</v>
      </c>
      <c r="Z55" s="136">
        <v>2.1852960745176313</v>
      </c>
      <c r="AA55" s="137">
        <v>2.2007299270072993</v>
      </c>
      <c r="AB55" s="138">
        <v>2.348109517601043</v>
      </c>
    </row>
    <row r="56" spans="1:28" s="150" customFormat="1" ht="13.5" customHeight="1">
      <c r="A56" s="369"/>
      <c r="B56" s="134" t="s">
        <v>51</v>
      </c>
      <c r="C56" s="78">
        <v>8</v>
      </c>
      <c r="D56" s="79">
        <v>11</v>
      </c>
      <c r="E56" s="79">
        <v>17</v>
      </c>
      <c r="F56" s="79">
        <v>42</v>
      </c>
      <c r="G56" s="79">
        <v>5</v>
      </c>
      <c r="H56" s="79">
        <v>60</v>
      </c>
      <c r="I56" s="80">
        <v>16</v>
      </c>
      <c r="J56" s="26">
        <f t="shared" si="5"/>
        <v>159</v>
      </c>
      <c r="K56" s="79">
        <v>150</v>
      </c>
      <c r="L56" s="80">
        <v>131</v>
      </c>
      <c r="M56" s="78">
        <v>6919</v>
      </c>
      <c r="N56" s="79">
        <v>8773</v>
      </c>
      <c r="O56" s="135">
        <v>7061</v>
      </c>
      <c r="P56" s="32">
        <f t="shared" si="9"/>
        <v>2.6666666666666665</v>
      </c>
      <c r="Q56" s="33">
        <f t="shared" si="6"/>
        <v>1.8333333333333333</v>
      </c>
      <c r="R56" s="33">
        <f t="shared" si="10"/>
        <v>3.4</v>
      </c>
      <c r="S56" s="33">
        <f t="shared" si="11"/>
        <v>3.8181818181818183</v>
      </c>
      <c r="T56" s="33">
        <f t="shared" si="12"/>
        <v>1.25</v>
      </c>
      <c r="U56" s="33">
        <f t="shared" si="7"/>
        <v>15</v>
      </c>
      <c r="V56" s="34">
        <f t="shared" si="13"/>
        <v>4</v>
      </c>
      <c r="W56" s="35">
        <f t="shared" si="8"/>
        <v>4.297297297297297</v>
      </c>
      <c r="X56" s="33">
        <v>4.054054054054054</v>
      </c>
      <c r="Y56" s="34">
        <v>3.5405405405405403</v>
      </c>
      <c r="Z56" s="136">
        <v>2.332771409305462</v>
      </c>
      <c r="AA56" s="137">
        <v>2.9718834688346885</v>
      </c>
      <c r="AB56" s="138">
        <v>2.3188834154351396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158</v>
      </c>
      <c r="D57" s="93">
        <f t="shared" si="14"/>
        <v>579</v>
      </c>
      <c r="E57" s="93">
        <f t="shared" si="14"/>
        <v>421</v>
      </c>
      <c r="F57" s="93">
        <f t="shared" si="14"/>
        <v>1619</v>
      </c>
      <c r="G57" s="93">
        <f t="shared" si="14"/>
        <v>516</v>
      </c>
      <c r="H57" s="93">
        <f t="shared" si="14"/>
        <v>599</v>
      </c>
      <c r="I57" s="94">
        <f t="shared" si="14"/>
        <v>375</v>
      </c>
      <c r="J57" s="219">
        <f>SUM(C57:I57)</f>
        <v>4267</v>
      </c>
      <c r="K57" s="93">
        <v>4245</v>
      </c>
      <c r="L57" s="94">
        <v>3171</v>
      </c>
      <c r="M57" s="92">
        <f>SUM(M5:M56)</f>
        <v>244999</v>
      </c>
      <c r="N57" s="93">
        <f>SUM(N5:N56)</f>
        <v>265453</v>
      </c>
      <c r="O57" s="151">
        <v>242296</v>
      </c>
      <c r="P57" s="98">
        <f>C57/3</f>
        <v>52.666666666666664</v>
      </c>
      <c r="Q57" s="99">
        <f t="shared" si="6"/>
        <v>96.5</v>
      </c>
      <c r="R57" s="99">
        <f>E57/5</f>
        <v>84.2</v>
      </c>
      <c r="S57" s="99">
        <f>F57/11</f>
        <v>147.1818181818182</v>
      </c>
      <c r="T57" s="99">
        <f>G57/4</f>
        <v>129</v>
      </c>
      <c r="U57" s="99">
        <f t="shared" si="7"/>
        <v>149.75</v>
      </c>
      <c r="V57" s="152">
        <f>I57/4</f>
        <v>93.75</v>
      </c>
      <c r="W57" s="101">
        <f t="shared" si="8"/>
        <v>115.32432432432432</v>
      </c>
      <c r="X57" s="99">
        <v>114.72972972972973</v>
      </c>
      <c r="Y57" s="100">
        <v>84.15453915453915</v>
      </c>
      <c r="Z57" s="101">
        <f>SUM(Z5:Z56)</f>
        <v>81.43192897685441</v>
      </c>
      <c r="AA57" s="99">
        <f>SUM(AA5:AA56)</f>
        <v>87.947720881732</v>
      </c>
      <c r="AB57" s="152">
        <v>79.05252854812397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53:A56"/>
    <mergeCell ref="Z3:AB3"/>
    <mergeCell ref="A57:B57"/>
    <mergeCell ref="A31:A34"/>
    <mergeCell ref="A35:A39"/>
    <mergeCell ref="A40:A43"/>
    <mergeCell ref="A44:A47"/>
    <mergeCell ref="A48:A52"/>
    <mergeCell ref="A5:A8"/>
    <mergeCell ref="A13:A17"/>
    <mergeCell ref="P2:AB2"/>
    <mergeCell ref="C2:O2"/>
    <mergeCell ref="C3:I3"/>
    <mergeCell ref="J3:L3"/>
    <mergeCell ref="P3:V3"/>
    <mergeCell ref="W3:Y3"/>
    <mergeCell ref="M3:O3"/>
    <mergeCell ref="A9:A12"/>
    <mergeCell ref="A22:A26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0</v>
      </c>
      <c r="D5" s="13">
        <v>2</v>
      </c>
      <c r="E5" s="13">
        <v>2</v>
      </c>
      <c r="F5" s="13">
        <v>1</v>
      </c>
      <c r="G5" s="13">
        <v>0</v>
      </c>
      <c r="H5" s="13">
        <v>0</v>
      </c>
      <c r="I5" s="14">
        <v>0</v>
      </c>
      <c r="J5" s="12">
        <f>SUM(C5:I5)</f>
        <v>5</v>
      </c>
      <c r="K5" s="13">
        <v>3</v>
      </c>
      <c r="L5" s="248">
        <v>4</v>
      </c>
      <c r="M5" s="262">
        <v>470</v>
      </c>
      <c r="N5" s="75">
        <v>206</v>
      </c>
      <c r="O5" s="17">
        <v>552</v>
      </c>
      <c r="P5" s="18">
        <f aca="true" t="shared" si="0" ref="P5:P36">C5/3</f>
        <v>0</v>
      </c>
      <c r="Q5" s="19">
        <f>D5/6</f>
        <v>0.3333333333333333</v>
      </c>
      <c r="R5" s="19">
        <f aca="true" t="shared" si="1" ref="R5:R36">E5/5</f>
        <v>0.4</v>
      </c>
      <c r="S5" s="19">
        <f aca="true" t="shared" si="2" ref="S5:S36">F5/11</f>
        <v>0.09090909090909091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0.13513513513513514</v>
      </c>
      <c r="X5" s="19">
        <v>0.08108108108108109</v>
      </c>
      <c r="Y5" s="250">
        <v>0.10256410256410256</v>
      </c>
      <c r="Z5" s="131">
        <v>0.15878378378378377</v>
      </c>
      <c r="AA5" s="132">
        <v>0.06780776826859776</v>
      </c>
      <c r="AB5" s="24">
        <v>0.18098360655737705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2</v>
      </c>
      <c r="E6" s="27">
        <v>2</v>
      </c>
      <c r="F6" s="27">
        <v>0</v>
      </c>
      <c r="G6" s="27">
        <v>0</v>
      </c>
      <c r="H6" s="27">
        <v>1</v>
      </c>
      <c r="I6" s="28">
        <v>0</v>
      </c>
      <c r="J6" s="26">
        <f aca="true" t="shared" si="5" ref="J6:J56">SUM(C6:I6)</f>
        <v>5</v>
      </c>
      <c r="K6" s="27">
        <v>7</v>
      </c>
      <c r="L6" s="249">
        <v>5</v>
      </c>
      <c r="M6" s="263">
        <v>600</v>
      </c>
      <c r="N6" s="79">
        <v>242</v>
      </c>
      <c r="O6" s="31">
        <v>523</v>
      </c>
      <c r="P6" s="32">
        <f t="shared" si="0"/>
        <v>0</v>
      </c>
      <c r="Q6" s="33">
        <f aca="true" t="shared" si="6" ref="Q6:Q57">D6/6</f>
        <v>0.3333333333333333</v>
      </c>
      <c r="R6" s="33">
        <f t="shared" si="1"/>
        <v>0.4</v>
      </c>
      <c r="S6" s="33">
        <f t="shared" si="2"/>
        <v>0</v>
      </c>
      <c r="T6" s="33">
        <f t="shared" si="3"/>
        <v>0</v>
      </c>
      <c r="U6" s="33">
        <f aca="true" t="shared" si="7" ref="U6:U57">H6/4</f>
        <v>0.25</v>
      </c>
      <c r="V6" s="34">
        <f t="shared" si="4"/>
        <v>0</v>
      </c>
      <c r="W6" s="35">
        <f aca="true" t="shared" si="8" ref="W6:W57">J6/37</f>
        <v>0.13513513513513514</v>
      </c>
      <c r="X6" s="33">
        <v>0.1891891891891892</v>
      </c>
      <c r="Y6" s="56">
        <v>0.1282051282051282</v>
      </c>
      <c r="Z6" s="136">
        <v>0.19874130506790327</v>
      </c>
      <c r="AA6" s="137">
        <v>0.07955292570677186</v>
      </c>
      <c r="AB6" s="38">
        <v>0.17141920681743691</v>
      </c>
    </row>
    <row r="7" spans="1:28" s="119" customFormat="1" ht="13.5" customHeight="1">
      <c r="A7" s="369"/>
      <c r="B7" s="134" t="s">
        <v>2</v>
      </c>
      <c r="C7" s="26">
        <v>1</v>
      </c>
      <c r="D7" s="27">
        <v>2</v>
      </c>
      <c r="E7" s="27">
        <v>3</v>
      </c>
      <c r="F7" s="27">
        <v>2</v>
      </c>
      <c r="G7" s="27">
        <v>0</v>
      </c>
      <c r="H7" s="27">
        <v>3</v>
      </c>
      <c r="I7" s="28">
        <v>0</v>
      </c>
      <c r="J7" s="26">
        <f t="shared" si="5"/>
        <v>11</v>
      </c>
      <c r="K7" s="27">
        <v>6</v>
      </c>
      <c r="L7" s="249">
        <v>8</v>
      </c>
      <c r="M7" s="263">
        <v>1061</v>
      </c>
      <c r="N7" s="79">
        <v>238</v>
      </c>
      <c r="O7" s="31">
        <v>704</v>
      </c>
      <c r="P7" s="32">
        <f t="shared" si="0"/>
        <v>0.3333333333333333</v>
      </c>
      <c r="Q7" s="33">
        <f t="shared" si="6"/>
        <v>0.3333333333333333</v>
      </c>
      <c r="R7" s="33">
        <f t="shared" si="1"/>
        <v>0.6</v>
      </c>
      <c r="S7" s="33">
        <f t="shared" si="2"/>
        <v>0.18181818181818182</v>
      </c>
      <c r="T7" s="33">
        <f t="shared" si="3"/>
        <v>0</v>
      </c>
      <c r="U7" s="33">
        <f t="shared" si="7"/>
        <v>0.75</v>
      </c>
      <c r="V7" s="34">
        <f t="shared" si="4"/>
        <v>0</v>
      </c>
      <c r="W7" s="35">
        <f t="shared" si="8"/>
        <v>0.2972972972972973</v>
      </c>
      <c r="X7" s="33">
        <v>0.16216216216216217</v>
      </c>
      <c r="Y7" s="56">
        <v>0.20512820512820512</v>
      </c>
      <c r="Z7" s="136">
        <v>0.35202388852023886</v>
      </c>
      <c r="AA7" s="137">
        <v>0.0782122905027933</v>
      </c>
      <c r="AB7" s="38">
        <v>0.23051735428945644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5</v>
      </c>
      <c r="E8" s="27">
        <v>4</v>
      </c>
      <c r="F8" s="27">
        <v>2</v>
      </c>
      <c r="G8" s="27">
        <v>0</v>
      </c>
      <c r="H8" s="27">
        <v>3</v>
      </c>
      <c r="I8" s="28">
        <v>0</v>
      </c>
      <c r="J8" s="26">
        <f t="shared" si="5"/>
        <v>14</v>
      </c>
      <c r="K8" s="27">
        <v>6</v>
      </c>
      <c r="L8" s="249">
        <v>7</v>
      </c>
      <c r="M8" s="263">
        <v>1151</v>
      </c>
      <c r="N8" s="79">
        <v>266</v>
      </c>
      <c r="O8" s="31">
        <v>762</v>
      </c>
      <c r="P8" s="32">
        <f t="shared" si="0"/>
        <v>0</v>
      </c>
      <c r="Q8" s="33">
        <f t="shared" si="6"/>
        <v>0.8333333333333334</v>
      </c>
      <c r="R8" s="33">
        <f t="shared" si="1"/>
        <v>0.8</v>
      </c>
      <c r="S8" s="33">
        <f t="shared" si="2"/>
        <v>0.18181818181818182</v>
      </c>
      <c r="T8" s="33">
        <f t="shared" si="3"/>
        <v>0</v>
      </c>
      <c r="U8" s="33">
        <f t="shared" si="7"/>
        <v>0.75</v>
      </c>
      <c r="V8" s="34">
        <f t="shared" si="4"/>
        <v>0</v>
      </c>
      <c r="W8" s="35">
        <f t="shared" si="8"/>
        <v>0.3783783783783784</v>
      </c>
      <c r="X8" s="33">
        <v>0.16216216216216217</v>
      </c>
      <c r="Y8" s="56">
        <v>0.1794871794871795</v>
      </c>
      <c r="Z8" s="136">
        <v>0.3803701255783212</v>
      </c>
      <c r="AA8" s="137">
        <v>0.08732764281024294</v>
      </c>
      <c r="AB8" s="38">
        <v>0.24950884086444008</v>
      </c>
    </row>
    <row r="9" spans="1:28" s="119" customFormat="1" ht="13.5" customHeight="1">
      <c r="A9" s="368">
        <v>2</v>
      </c>
      <c r="B9" s="144" t="s">
        <v>4</v>
      </c>
      <c r="C9" s="218">
        <v>0</v>
      </c>
      <c r="D9" s="253">
        <v>3</v>
      </c>
      <c r="E9" s="253">
        <v>4</v>
      </c>
      <c r="F9" s="253">
        <v>2</v>
      </c>
      <c r="G9" s="253">
        <v>1</v>
      </c>
      <c r="H9" s="253">
        <v>0</v>
      </c>
      <c r="I9" s="254">
        <v>0</v>
      </c>
      <c r="J9" s="218">
        <f t="shared" si="5"/>
        <v>10</v>
      </c>
      <c r="K9" s="253">
        <v>4</v>
      </c>
      <c r="L9" s="255">
        <v>3</v>
      </c>
      <c r="M9" s="264">
        <v>1099</v>
      </c>
      <c r="N9" s="86">
        <v>244</v>
      </c>
      <c r="O9" s="69">
        <v>578</v>
      </c>
      <c r="P9" s="88">
        <f t="shared" si="0"/>
        <v>0</v>
      </c>
      <c r="Q9" s="89">
        <f t="shared" si="6"/>
        <v>0.5</v>
      </c>
      <c r="R9" s="89">
        <f t="shared" si="1"/>
        <v>0.8</v>
      </c>
      <c r="S9" s="89">
        <f t="shared" si="2"/>
        <v>0.18181818181818182</v>
      </c>
      <c r="T9" s="89">
        <f t="shared" si="3"/>
        <v>0.25</v>
      </c>
      <c r="U9" s="89">
        <f t="shared" si="7"/>
        <v>0</v>
      </c>
      <c r="V9" s="90">
        <f t="shared" si="4"/>
        <v>0</v>
      </c>
      <c r="W9" s="91">
        <f t="shared" si="8"/>
        <v>0.2702702702702703</v>
      </c>
      <c r="X9" s="89">
        <v>0.10810810810810811</v>
      </c>
      <c r="Y9" s="71">
        <v>0.07692307692307693</v>
      </c>
      <c r="Z9" s="147">
        <v>0.3640278237827095</v>
      </c>
      <c r="AA9" s="148">
        <v>0.0801840289188301</v>
      </c>
      <c r="AB9" s="59">
        <v>0.18944608325139298</v>
      </c>
    </row>
    <row r="10" spans="1:28" s="145" customFormat="1" ht="13.5" customHeight="1">
      <c r="A10" s="369">
        <v>2</v>
      </c>
      <c r="B10" s="134" t="s">
        <v>5</v>
      </c>
      <c r="C10" s="29">
        <v>0</v>
      </c>
      <c r="D10" s="30">
        <v>4</v>
      </c>
      <c r="E10" s="30">
        <v>8</v>
      </c>
      <c r="F10" s="30">
        <v>3</v>
      </c>
      <c r="G10" s="30">
        <v>4</v>
      </c>
      <c r="H10" s="30">
        <v>0</v>
      </c>
      <c r="I10" s="54">
        <v>0</v>
      </c>
      <c r="J10" s="26">
        <f t="shared" si="5"/>
        <v>19</v>
      </c>
      <c r="K10" s="30"/>
      <c r="L10" s="54">
        <v>9</v>
      </c>
      <c r="M10" s="265">
        <v>1188</v>
      </c>
      <c r="N10" s="30">
        <v>221</v>
      </c>
      <c r="O10" s="31">
        <v>542</v>
      </c>
      <c r="P10" s="32">
        <f t="shared" si="0"/>
        <v>0</v>
      </c>
      <c r="Q10" s="33">
        <f t="shared" si="6"/>
        <v>0.6666666666666666</v>
      </c>
      <c r="R10" s="33">
        <f t="shared" si="1"/>
        <v>1.6</v>
      </c>
      <c r="S10" s="33">
        <f t="shared" si="2"/>
        <v>0.2727272727272727</v>
      </c>
      <c r="T10" s="33">
        <f t="shared" si="3"/>
        <v>1</v>
      </c>
      <c r="U10" s="33">
        <f t="shared" si="7"/>
        <v>0</v>
      </c>
      <c r="V10" s="222">
        <f t="shared" si="4"/>
        <v>0</v>
      </c>
      <c r="W10" s="35">
        <f t="shared" si="8"/>
        <v>0.5135135135135135</v>
      </c>
      <c r="X10" s="55">
        <v>0</v>
      </c>
      <c r="Y10" s="56">
        <v>0.23076923076923078</v>
      </c>
      <c r="Z10" s="36">
        <v>0.39520958083832336</v>
      </c>
      <c r="AA10" s="37">
        <v>0.07269736842105264</v>
      </c>
      <c r="AB10" s="38">
        <v>0.17770491803278687</v>
      </c>
    </row>
    <row r="11" spans="1:28" s="145" customFormat="1" ht="13.5" customHeight="1">
      <c r="A11" s="369"/>
      <c r="B11" s="134" t="s">
        <v>6</v>
      </c>
      <c r="C11" s="29">
        <v>0</v>
      </c>
      <c r="D11" s="30">
        <v>3</v>
      </c>
      <c r="E11" s="30">
        <v>3</v>
      </c>
      <c r="F11" s="30">
        <v>2</v>
      </c>
      <c r="G11" s="30">
        <v>0</v>
      </c>
      <c r="H11" s="30">
        <v>0</v>
      </c>
      <c r="I11" s="54">
        <v>0</v>
      </c>
      <c r="J11" s="26">
        <f t="shared" si="5"/>
        <v>8</v>
      </c>
      <c r="K11" s="30">
        <v>2</v>
      </c>
      <c r="L11" s="54">
        <v>17</v>
      </c>
      <c r="M11" s="265">
        <v>893</v>
      </c>
      <c r="N11" s="30">
        <v>250</v>
      </c>
      <c r="O11" s="31">
        <v>552</v>
      </c>
      <c r="P11" s="32">
        <f t="shared" si="0"/>
        <v>0</v>
      </c>
      <c r="Q11" s="33">
        <f t="shared" si="6"/>
        <v>0.5</v>
      </c>
      <c r="R11" s="33">
        <f t="shared" si="1"/>
        <v>0.6</v>
      </c>
      <c r="S11" s="33">
        <f t="shared" si="2"/>
        <v>0.18181818181818182</v>
      </c>
      <c r="T11" s="33">
        <f t="shared" si="3"/>
        <v>0</v>
      </c>
      <c r="U11" s="33">
        <f t="shared" si="7"/>
        <v>0</v>
      </c>
      <c r="V11" s="222">
        <f t="shared" si="4"/>
        <v>0</v>
      </c>
      <c r="W11" s="35">
        <f t="shared" si="8"/>
        <v>0.21621621621621623</v>
      </c>
      <c r="X11" s="55">
        <v>0.05405405405405406</v>
      </c>
      <c r="Y11" s="56">
        <v>0.4358974358974359</v>
      </c>
      <c r="Z11" s="36">
        <v>0.2956953642384106</v>
      </c>
      <c r="AA11" s="37">
        <v>0.08223684210526316</v>
      </c>
      <c r="AB11" s="38">
        <v>0.18086500655307994</v>
      </c>
    </row>
    <row r="12" spans="1:28" s="145" customFormat="1" ht="13.5" customHeight="1">
      <c r="A12" s="370"/>
      <c r="B12" s="139" t="s">
        <v>7</v>
      </c>
      <c r="C12" s="43">
        <v>0</v>
      </c>
      <c r="D12" s="44">
        <v>1</v>
      </c>
      <c r="E12" s="44">
        <v>2</v>
      </c>
      <c r="F12" s="44">
        <v>6</v>
      </c>
      <c r="G12" s="44">
        <v>7</v>
      </c>
      <c r="H12" s="44">
        <v>7</v>
      </c>
      <c r="I12" s="62">
        <v>0</v>
      </c>
      <c r="J12" s="40">
        <f t="shared" si="5"/>
        <v>23</v>
      </c>
      <c r="K12" s="44">
        <v>1</v>
      </c>
      <c r="L12" s="62">
        <v>12</v>
      </c>
      <c r="M12" s="266">
        <v>1123</v>
      </c>
      <c r="N12" s="44">
        <v>259</v>
      </c>
      <c r="O12" s="45">
        <v>516</v>
      </c>
      <c r="P12" s="46">
        <f t="shared" si="0"/>
        <v>0</v>
      </c>
      <c r="Q12" s="47">
        <f t="shared" si="6"/>
        <v>0.16666666666666666</v>
      </c>
      <c r="R12" s="47">
        <f t="shared" si="1"/>
        <v>0.4</v>
      </c>
      <c r="S12" s="47">
        <f t="shared" si="2"/>
        <v>0.5454545454545454</v>
      </c>
      <c r="T12" s="47">
        <f t="shared" si="3"/>
        <v>1.75</v>
      </c>
      <c r="U12" s="47">
        <f t="shared" si="7"/>
        <v>1.75</v>
      </c>
      <c r="V12" s="223">
        <f t="shared" si="4"/>
        <v>0</v>
      </c>
      <c r="W12" s="49">
        <f t="shared" si="8"/>
        <v>0.6216216216216216</v>
      </c>
      <c r="X12" s="63">
        <v>0.02702702702702703</v>
      </c>
      <c r="Y12" s="64">
        <v>0.3076923076923077</v>
      </c>
      <c r="Z12" s="50">
        <v>0.3712396694214876</v>
      </c>
      <c r="AA12" s="51">
        <v>0.08519736842105263</v>
      </c>
      <c r="AB12" s="52">
        <v>0.16912487708947885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1</v>
      </c>
      <c r="E13" s="30">
        <v>0</v>
      </c>
      <c r="F13" s="30">
        <v>5</v>
      </c>
      <c r="G13" s="30">
        <v>0</v>
      </c>
      <c r="H13" s="30">
        <v>0</v>
      </c>
      <c r="I13" s="54">
        <v>1</v>
      </c>
      <c r="J13" s="26">
        <f t="shared" si="5"/>
        <v>7</v>
      </c>
      <c r="K13" s="30">
        <v>3</v>
      </c>
      <c r="L13" s="54">
        <v>10</v>
      </c>
      <c r="M13" s="265">
        <v>952</v>
      </c>
      <c r="N13" s="30">
        <v>324</v>
      </c>
      <c r="O13" s="31">
        <v>450</v>
      </c>
      <c r="P13" s="32">
        <f t="shared" si="0"/>
        <v>0</v>
      </c>
      <c r="Q13" s="33">
        <f t="shared" si="6"/>
        <v>0.16666666666666666</v>
      </c>
      <c r="R13" s="33">
        <f t="shared" si="1"/>
        <v>0</v>
      </c>
      <c r="S13" s="33">
        <f t="shared" si="2"/>
        <v>0.45454545454545453</v>
      </c>
      <c r="T13" s="33">
        <f t="shared" si="3"/>
        <v>0</v>
      </c>
      <c r="U13" s="33">
        <f t="shared" si="7"/>
        <v>0</v>
      </c>
      <c r="V13" s="222">
        <f t="shared" si="4"/>
        <v>0.25</v>
      </c>
      <c r="W13" s="35">
        <f t="shared" si="8"/>
        <v>0.1891891891891892</v>
      </c>
      <c r="X13" s="55">
        <v>0.08108108108108109</v>
      </c>
      <c r="Y13" s="56">
        <v>0.2564102564102564</v>
      </c>
      <c r="Z13" s="36">
        <v>0.3148148148148148</v>
      </c>
      <c r="AA13" s="37">
        <v>0.10650887573964497</v>
      </c>
      <c r="AB13" s="38">
        <v>0.1474442988204456</v>
      </c>
    </row>
    <row r="14" spans="1:28" s="145" customFormat="1" ht="13.5" customHeight="1">
      <c r="A14" s="369">
        <v>3</v>
      </c>
      <c r="B14" s="134" t="s">
        <v>9</v>
      </c>
      <c r="C14" s="29">
        <v>0</v>
      </c>
      <c r="D14" s="30">
        <v>0</v>
      </c>
      <c r="E14" s="30">
        <v>6</v>
      </c>
      <c r="F14" s="30">
        <v>1</v>
      </c>
      <c r="G14" s="30">
        <v>0</v>
      </c>
      <c r="H14" s="30">
        <v>0</v>
      </c>
      <c r="I14" s="54">
        <v>0</v>
      </c>
      <c r="J14" s="26">
        <f t="shared" si="5"/>
        <v>7</v>
      </c>
      <c r="K14" s="30">
        <v>3</v>
      </c>
      <c r="L14" s="54">
        <v>17</v>
      </c>
      <c r="M14" s="265">
        <v>862</v>
      </c>
      <c r="N14" s="30">
        <v>297</v>
      </c>
      <c r="O14" s="31">
        <v>456</v>
      </c>
      <c r="P14" s="32">
        <f t="shared" si="0"/>
        <v>0</v>
      </c>
      <c r="Q14" s="33">
        <f t="shared" si="6"/>
        <v>0</v>
      </c>
      <c r="R14" s="33">
        <f t="shared" si="1"/>
        <v>1.2</v>
      </c>
      <c r="S14" s="33">
        <f t="shared" si="2"/>
        <v>0.09090909090909091</v>
      </c>
      <c r="T14" s="33">
        <f t="shared" si="3"/>
        <v>0</v>
      </c>
      <c r="U14" s="33">
        <f t="shared" si="7"/>
        <v>0</v>
      </c>
      <c r="V14" s="34">
        <f t="shared" si="4"/>
        <v>0</v>
      </c>
      <c r="W14" s="35">
        <f t="shared" si="8"/>
        <v>0.1891891891891892</v>
      </c>
      <c r="X14" s="55">
        <v>0.08108108108108109</v>
      </c>
      <c r="Y14" s="56">
        <v>0.4358974358974359</v>
      </c>
      <c r="Z14" s="36">
        <v>0.28477039973571194</v>
      </c>
      <c r="AA14" s="37">
        <v>0.09772951628825272</v>
      </c>
      <c r="AB14" s="38">
        <v>0.14941022280471822</v>
      </c>
    </row>
    <row r="15" spans="1:28" s="145" customFormat="1" ht="13.5" customHeight="1">
      <c r="A15" s="369"/>
      <c r="B15" s="134" t="s">
        <v>10</v>
      </c>
      <c r="C15" s="29">
        <v>0</v>
      </c>
      <c r="D15" s="30">
        <v>0</v>
      </c>
      <c r="E15" s="30">
        <v>1</v>
      </c>
      <c r="F15" s="30">
        <v>4</v>
      </c>
      <c r="G15" s="30">
        <v>0</v>
      </c>
      <c r="H15" s="30">
        <v>0</v>
      </c>
      <c r="I15" s="54">
        <v>0</v>
      </c>
      <c r="J15" s="26">
        <f t="shared" si="5"/>
        <v>5</v>
      </c>
      <c r="K15" s="30">
        <v>1</v>
      </c>
      <c r="L15" s="54">
        <v>18</v>
      </c>
      <c r="M15" s="265">
        <v>868</v>
      </c>
      <c r="N15" s="30">
        <v>295</v>
      </c>
      <c r="O15" s="31">
        <v>466</v>
      </c>
      <c r="P15" s="32">
        <f t="shared" si="0"/>
        <v>0</v>
      </c>
      <c r="Q15" s="33">
        <f t="shared" si="6"/>
        <v>0</v>
      </c>
      <c r="R15" s="33">
        <f t="shared" si="1"/>
        <v>0.2</v>
      </c>
      <c r="S15" s="33">
        <f t="shared" si="2"/>
        <v>0.36363636363636365</v>
      </c>
      <c r="T15" s="33">
        <f t="shared" si="3"/>
        <v>0</v>
      </c>
      <c r="U15" s="33">
        <f t="shared" si="7"/>
        <v>0</v>
      </c>
      <c r="V15" s="34">
        <f t="shared" si="4"/>
        <v>0</v>
      </c>
      <c r="W15" s="35">
        <f t="shared" si="8"/>
        <v>0.13513513513513514</v>
      </c>
      <c r="X15" s="55">
        <v>0.02702702702702703</v>
      </c>
      <c r="Y15" s="56">
        <v>0.46153846153846156</v>
      </c>
      <c r="Z15" s="36">
        <v>0.2872270019854401</v>
      </c>
      <c r="AA15" s="37">
        <v>0.09703947368421052</v>
      </c>
      <c r="AB15" s="38">
        <v>0.15293731539218905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1</v>
      </c>
      <c r="F16" s="30">
        <v>2</v>
      </c>
      <c r="G16" s="30">
        <v>2</v>
      </c>
      <c r="H16" s="30">
        <v>0</v>
      </c>
      <c r="I16" s="54">
        <v>0</v>
      </c>
      <c r="J16" s="26">
        <f t="shared" si="5"/>
        <v>5</v>
      </c>
      <c r="K16" s="30"/>
      <c r="L16" s="54">
        <v>14</v>
      </c>
      <c r="M16" s="265">
        <v>652</v>
      </c>
      <c r="N16" s="30">
        <v>249</v>
      </c>
      <c r="O16" s="31">
        <v>449</v>
      </c>
      <c r="P16" s="32">
        <f t="shared" si="0"/>
        <v>0</v>
      </c>
      <c r="Q16" s="33">
        <f t="shared" si="6"/>
        <v>0</v>
      </c>
      <c r="R16" s="33">
        <f t="shared" si="1"/>
        <v>0.2</v>
      </c>
      <c r="S16" s="33">
        <f t="shared" si="2"/>
        <v>0.18181818181818182</v>
      </c>
      <c r="T16" s="33">
        <f t="shared" si="3"/>
        <v>0.5</v>
      </c>
      <c r="U16" s="33">
        <f t="shared" si="7"/>
        <v>0</v>
      </c>
      <c r="V16" s="34">
        <f t="shared" si="4"/>
        <v>0</v>
      </c>
      <c r="W16" s="35">
        <f t="shared" si="8"/>
        <v>0.13513513513513514</v>
      </c>
      <c r="X16" s="55">
        <v>0</v>
      </c>
      <c r="Y16" s="56">
        <v>0.358974358974359</v>
      </c>
      <c r="Z16" s="36">
        <v>0.21603711066931744</v>
      </c>
      <c r="AA16" s="37">
        <v>0.08185404339250493</v>
      </c>
      <c r="AB16" s="38">
        <v>0.14721311475409837</v>
      </c>
    </row>
    <row r="17" spans="1:28" s="145" customFormat="1" ht="13.5" customHeight="1">
      <c r="A17" s="370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5"/>
        <v>0</v>
      </c>
      <c r="K17" s="30">
        <v>1</v>
      </c>
      <c r="L17" s="54">
        <v>16</v>
      </c>
      <c r="M17" s="265">
        <v>585</v>
      </c>
      <c r="N17" s="30">
        <v>250</v>
      </c>
      <c r="O17" s="31">
        <v>473</v>
      </c>
      <c r="P17" s="32">
        <f t="shared" si="0"/>
        <v>0</v>
      </c>
      <c r="Q17" s="33">
        <f t="shared" si="6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7"/>
        <v>0</v>
      </c>
      <c r="V17" s="34">
        <f t="shared" si="4"/>
        <v>0</v>
      </c>
      <c r="W17" s="35">
        <f t="shared" si="8"/>
        <v>0</v>
      </c>
      <c r="X17" s="55">
        <v>0.02702702702702703</v>
      </c>
      <c r="Y17" s="56">
        <v>0.41025641025641024</v>
      </c>
      <c r="Z17" s="36">
        <v>0.19370860927152317</v>
      </c>
      <c r="AA17" s="37">
        <v>0.08316699933466401</v>
      </c>
      <c r="AB17" s="38">
        <v>0.15422236713400717</v>
      </c>
    </row>
    <row r="18" spans="1:28" s="150" customFormat="1" ht="13.5" customHeight="1">
      <c r="A18" s="368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8">
        <f t="shared" si="5"/>
        <v>0</v>
      </c>
      <c r="K18" s="86">
        <v>7</v>
      </c>
      <c r="L18" s="68">
        <v>15</v>
      </c>
      <c r="M18" s="264">
        <v>486</v>
      </c>
      <c r="N18" s="86">
        <v>311</v>
      </c>
      <c r="O18" s="69">
        <v>433</v>
      </c>
      <c r="P18" s="88">
        <f t="shared" si="0"/>
        <v>0</v>
      </c>
      <c r="Q18" s="89">
        <f t="shared" si="6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7"/>
        <v>0</v>
      </c>
      <c r="V18" s="221">
        <f t="shared" si="4"/>
        <v>0</v>
      </c>
      <c r="W18" s="91">
        <f t="shared" si="8"/>
        <v>0</v>
      </c>
      <c r="X18" s="89">
        <v>0.1891891891891892</v>
      </c>
      <c r="Y18" s="71">
        <v>0.40540540540540543</v>
      </c>
      <c r="Z18" s="147">
        <v>0.16108717268810077</v>
      </c>
      <c r="AA18" s="148">
        <v>0.1030142431268632</v>
      </c>
      <c r="AB18" s="59">
        <v>0.14118030648842517</v>
      </c>
    </row>
    <row r="19" spans="1:28" s="150" customFormat="1" ht="13.5" customHeight="1">
      <c r="A19" s="369"/>
      <c r="B19" s="134" t="s">
        <v>14</v>
      </c>
      <c r="C19" s="78">
        <v>2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f t="shared" si="5"/>
        <v>2</v>
      </c>
      <c r="K19" s="79">
        <v>3</v>
      </c>
      <c r="L19" s="54">
        <v>19</v>
      </c>
      <c r="M19" s="263">
        <v>542</v>
      </c>
      <c r="N19" s="79">
        <v>335</v>
      </c>
      <c r="O19" s="31">
        <v>529</v>
      </c>
      <c r="P19" s="32">
        <f t="shared" si="0"/>
        <v>0.6666666666666666</v>
      </c>
      <c r="Q19" s="33">
        <f t="shared" si="6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7"/>
        <v>0</v>
      </c>
      <c r="V19" s="222">
        <f t="shared" si="4"/>
        <v>0</v>
      </c>
      <c r="W19" s="35">
        <f t="shared" si="8"/>
        <v>0.05405405405405406</v>
      </c>
      <c r="X19" s="33">
        <v>0.08108108108108109</v>
      </c>
      <c r="Y19" s="56">
        <v>0.5135135135135135</v>
      </c>
      <c r="Z19" s="136">
        <v>0.17976782752902157</v>
      </c>
      <c r="AA19" s="137">
        <v>0.1111111111111111</v>
      </c>
      <c r="AB19" s="38">
        <v>0.1723127035830619</v>
      </c>
    </row>
    <row r="20" spans="1:28" s="150" customFormat="1" ht="13.5" customHeight="1">
      <c r="A20" s="369"/>
      <c r="B20" s="134" t="s">
        <v>15</v>
      </c>
      <c r="C20" s="78">
        <v>0</v>
      </c>
      <c r="D20" s="79">
        <v>1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f t="shared" si="5"/>
        <v>1</v>
      </c>
      <c r="K20" s="79">
        <v>5</v>
      </c>
      <c r="L20" s="54">
        <v>21</v>
      </c>
      <c r="M20" s="263">
        <v>555</v>
      </c>
      <c r="N20" s="79">
        <v>540</v>
      </c>
      <c r="O20" s="31">
        <v>647</v>
      </c>
      <c r="P20" s="32">
        <f t="shared" si="0"/>
        <v>0</v>
      </c>
      <c r="Q20" s="33">
        <f t="shared" si="6"/>
        <v>0.16666666666666666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7"/>
        <v>0</v>
      </c>
      <c r="V20" s="222">
        <f t="shared" si="4"/>
        <v>0</v>
      </c>
      <c r="W20" s="35">
        <f t="shared" si="8"/>
        <v>0.02702702702702703</v>
      </c>
      <c r="X20" s="33">
        <v>0.13513513513513514</v>
      </c>
      <c r="Y20" s="56">
        <v>0.5675675675675675</v>
      </c>
      <c r="Z20" s="136">
        <v>0.18432414480239123</v>
      </c>
      <c r="AA20" s="137">
        <v>0.17886717456111295</v>
      </c>
      <c r="AB20" s="38">
        <v>0.2108865710560626</v>
      </c>
    </row>
    <row r="21" spans="1:28" s="150" customFormat="1" ht="13.5" customHeight="1">
      <c r="A21" s="370"/>
      <c r="B21" s="134" t="s">
        <v>16</v>
      </c>
      <c r="C21" s="78">
        <v>1</v>
      </c>
      <c r="D21" s="79">
        <v>1</v>
      </c>
      <c r="E21" s="79">
        <v>0</v>
      </c>
      <c r="F21" s="79">
        <v>1</v>
      </c>
      <c r="G21" s="79">
        <v>0</v>
      </c>
      <c r="H21" s="79">
        <v>0</v>
      </c>
      <c r="I21" s="80">
        <v>0</v>
      </c>
      <c r="J21" s="26">
        <f t="shared" si="5"/>
        <v>3</v>
      </c>
      <c r="K21" s="79">
        <v>3</v>
      </c>
      <c r="L21" s="54">
        <v>29</v>
      </c>
      <c r="M21" s="263">
        <v>740</v>
      </c>
      <c r="N21" s="79">
        <v>508</v>
      </c>
      <c r="O21" s="31">
        <v>822</v>
      </c>
      <c r="P21" s="32">
        <f t="shared" si="0"/>
        <v>0.3333333333333333</v>
      </c>
      <c r="Q21" s="33">
        <f t="shared" si="6"/>
        <v>0.16666666666666666</v>
      </c>
      <c r="R21" s="33">
        <f t="shared" si="1"/>
        <v>0</v>
      </c>
      <c r="S21" s="33">
        <f t="shared" si="2"/>
        <v>0.09090909090909091</v>
      </c>
      <c r="T21" s="33">
        <f t="shared" si="3"/>
        <v>0</v>
      </c>
      <c r="U21" s="33">
        <f t="shared" si="7"/>
        <v>0</v>
      </c>
      <c r="V21" s="222">
        <f t="shared" si="4"/>
        <v>0</v>
      </c>
      <c r="W21" s="35">
        <f t="shared" si="8"/>
        <v>0.08108108108108109</v>
      </c>
      <c r="X21" s="33">
        <v>0.08108108108108109</v>
      </c>
      <c r="Y21" s="56">
        <v>0.7837837837837838</v>
      </c>
      <c r="Z21" s="136">
        <v>0.2496626180836707</v>
      </c>
      <c r="AA21" s="137">
        <v>0.16955941255006676</v>
      </c>
      <c r="AB21" s="38">
        <v>0.26827676240208875</v>
      </c>
    </row>
    <row r="22" spans="1:28" s="150" customFormat="1" ht="13.5" customHeight="1">
      <c r="A22" s="368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8">
        <f t="shared" si="5"/>
        <v>0</v>
      </c>
      <c r="K22" s="86">
        <v>4</v>
      </c>
      <c r="L22" s="68">
        <v>17</v>
      </c>
      <c r="M22" s="264">
        <v>462</v>
      </c>
      <c r="N22" s="86">
        <v>468</v>
      </c>
      <c r="O22" s="69">
        <v>762</v>
      </c>
      <c r="P22" s="88">
        <f t="shared" si="0"/>
        <v>0</v>
      </c>
      <c r="Q22" s="89">
        <f t="shared" si="6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7"/>
        <v>0</v>
      </c>
      <c r="V22" s="221">
        <f t="shared" si="4"/>
        <v>0</v>
      </c>
      <c r="W22" s="91">
        <f t="shared" si="8"/>
        <v>0</v>
      </c>
      <c r="X22" s="89">
        <v>0.10810810810810811</v>
      </c>
      <c r="Y22" s="71">
        <v>0.4594594594594595</v>
      </c>
      <c r="Z22" s="147">
        <v>0.15555555555555556</v>
      </c>
      <c r="AA22" s="148">
        <v>0.1567314132618888</v>
      </c>
      <c r="AB22" s="59">
        <v>0.24837027379400262</v>
      </c>
    </row>
    <row r="23" spans="1:28" s="150" customFormat="1" ht="13.5" customHeight="1">
      <c r="A23" s="369"/>
      <c r="B23" s="134" t="s">
        <v>18</v>
      </c>
      <c r="C23" s="78">
        <v>0</v>
      </c>
      <c r="D23" s="79">
        <v>0</v>
      </c>
      <c r="E23" s="79">
        <v>0</v>
      </c>
      <c r="F23" s="79">
        <v>1</v>
      </c>
      <c r="G23" s="79">
        <v>0</v>
      </c>
      <c r="H23" s="79">
        <v>0</v>
      </c>
      <c r="I23" s="80">
        <v>0</v>
      </c>
      <c r="J23" s="26">
        <f t="shared" si="5"/>
        <v>1</v>
      </c>
      <c r="K23" s="79">
        <v>18</v>
      </c>
      <c r="L23" s="54">
        <v>37</v>
      </c>
      <c r="M23" s="263">
        <v>746</v>
      </c>
      <c r="N23" s="79">
        <v>709</v>
      </c>
      <c r="O23" s="31">
        <v>1026</v>
      </c>
      <c r="P23" s="32">
        <f t="shared" si="0"/>
        <v>0</v>
      </c>
      <c r="Q23" s="33">
        <f t="shared" si="6"/>
        <v>0</v>
      </c>
      <c r="R23" s="33">
        <f t="shared" si="1"/>
        <v>0</v>
      </c>
      <c r="S23" s="33">
        <f t="shared" si="2"/>
        <v>0.09090909090909091</v>
      </c>
      <c r="T23" s="33">
        <f t="shared" si="3"/>
        <v>0</v>
      </c>
      <c r="U23" s="33">
        <f t="shared" si="7"/>
        <v>0</v>
      </c>
      <c r="V23" s="34">
        <f t="shared" si="4"/>
        <v>0</v>
      </c>
      <c r="W23" s="35">
        <f t="shared" si="8"/>
        <v>0.02702702702702703</v>
      </c>
      <c r="X23" s="33">
        <v>0.4864864864864865</v>
      </c>
      <c r="Y23" s="56">
        <v>1</v>
      </c>
      <c r="Z23" s="136">
        <v>0.24718356527501656</v>
      </c>
      <c r="AA23" s="137">
        <v>0.2351575456053068</v>
      </c>
      <c r="AB23" s="38">
        <v>0.33409312927385215</v>
      </c>
    </row>
    <row r="24" spans="1:28" s="150" customFormat="1" ht="13.5" customHeight="1">
      <c r="A24" s="369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80">
        <v>0</v>
      </c>
      <c r="J24" s="26">
        <f t="shared" si="5"/>
        <v>1</v>
      </c>
      <c r="K24" s="79">
        <v>28</v>
      </c>
      <c r="L24" s="54">
        <v>39</v>
      </c>
      <c r="M24" s="263">
        <v>1004</v>
      </c>
      <c r="N24" s="79">
        <v>1055</v>
      </c>
      <c r="O24" s="31">
        <v>1563</v>
      </c>
      <c r="P24" s="32">
        <f t="shared" si="0"/>
        <v>0</v>
      </c>
      <c r="Q24" s="33">
        <f t="shared" si="6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7"/>
        <v>0.25</v>
      </c>
      <c r="V24" s="34">
        <f t="shared" si="4"/>
        <v>0</v>
      </c>
      <c r="W24" s="35">
        <f t="shared" si="8"/>
        <v>0.02702702702702703</v>
      </c>
      <c r="X24" s="33">
        <v>0.7567567567567568</v>
      </c>
      <c r="Y24" s="56">
        <v>1.054054054054054</v>
      </c>
      <c r="Z24" s="136">
        <v>0.3328912466843501</v>
      </c>
      <c r="AA24" s="137">
        <v>0.34980106100795755</v>
      </c>
      <c r="AB24" s="38">
        <v>0.5089547378704006</v>
      </c>
    </row>
    <row r="25" spans="1:28" s="150" customFormat="1" ht="13.5" customHeight="1">
      <c r="A25" s="369"/>
      <c r="B25" s="134" t="s">
        <v>20</v>
      </c>
      <c r="C25" s="78">
        <v>0</v>
      </c>
      <c r="D25" s="79">
        <v>0</v>
      </c>
      <c r="E25" s="79">
        <v>0</v>
      </c>
      <c r="F25" s="79">
        <v>1</v>
      </c>
      <c r="G25" s="79">
        <v>0</v>
      </c>
      <c r="H25" s="79">
        <v>1</v>
      </c>
      <c r="I25" s="80">
        <v>1</v>
      </c>
      <c r="J25" s="26">
        <f t="shared" si="5"/>
        <v>3</v>
      </c>
      <c r="K25" s="79">
        <v>16</v>
      </c>
      <c r="L25" s="54">
        <v>35</v>
      </c>
      <c r="M25" s="263">
        <v>1121</v>
      </c>
      <c r="N25" s="79">
        <v>1531</v>
      </c>
      <c r="O25" s="31">
        <v>1763</v>
      </c>
      <c r="P25" s="32">
        <f t="shared" si="0"/>
        <v>0</v>
      </c>
      <c r="Q25" s="33">
        <f t="shared" si="6"/>
        <v>0</v>
      </c>
      <c r="R25" s="33">
        <f t="shared" si="1"/>
        <v>0</v>
      </c>
      <c r="S25" s="33">
        <f t="shared" si="2"/>
        <v>0.09090909090909091</v>
      </c>
      <c r="T25" s="33">
        <f t="shared" si="3"/>
        <v>0</v>
      </c>
      <c r="U25" s="33">
        <f t="shared" si="7"/>
        <v>0.25</v>
      </c>
      <c r="V25" s="34">
        <f t="shared" si="4"/>
        <v>0.25</v>
      </c>
      <c r="W25" s="35">
        <f t="shared" si="8"/>
        <v>0.08108108108108109</v>
      </c>
      <c r="X25" s="33">
        <v>0.43243243243243246</v>
      </c>
      <c r="Y25" s="56">
        <v>0.9459459459459459</v>
      </c>
      <c r="Z25" s="136">
        <v>0.3720544307998672</v>
      </c>
      <c r="AA25" s="137">
        <v>0.5066181336863005</v>
      </c>
      <c r="AB25" s="38">
        <v>0.5738932291666666</v>
      </c>
    </row>
    <row r="26" spans="1:28" s="150" customFormat="1" ht="13.5" customHeight="1">
      <c r="A26" s="370"/>
      <c r="B26" s="139" t="s">
        <v>21</v>
      </c>
      <c r="C26" s="81">
        <v>0</v>
      </c>
      <c r="D26" s="82">
        <v>1</v>
      </c>
      <c r="E26" s="82">
        <v>0</v>
      </c>
      <c r="F26" s="82">
        <v>0</v>
      </c>
      <c r="G26" s="82">
        <v>0</v>
      </c>
      <c r="H26" s="82">
        <v>2</v>
      </c>
      <c r="I26" s="83">
        <v>1</v>
      </c>
      <c r="J26" s="40">
        <f t="shared" si="5"/>
        <v>4</v>
      </c>
      <c r="K26" s="82">
        <v>36</v>
      </c>
      <c r="L26" s="62">
        <v>25</v>
      </c>
      <c r="M26" s="267">
        <v>1349</v>
      </c>
      <c r="N26" s="82">
        <v>2011</v>
      </c>
      <c r="O26" s="45">
        <v>1901</v>
      </c>
      <c r="P26" s="46">
        <f t="shared" si="0"/>
        <v>0</v>
      </c>
      <c r="Q26" s="47">
        <f t="shared" si="6"/>
        <v>0.16666666666666666</v>
      </c>
      <c r="R26" s="47">
        <f t="shared" si="1"/>
        <v>0</v>
      </c>
      <c r="S26" s="47">
        <f t="shared" si="2"/>
        <v>0</v>
      </c>
      <c r="T26" s="47">
        <f t="shared" si="3"/>
        <v>0</v>
      </c>
      <c r="U26" s="47">
        <f t="shared" si="7"/>
        <v>0.5</v>
      </c>
      <c r="V26" s="48">
        <f t="shared" si="4"/>
        <v>0.25</v>
      </c>
      <c r="W26" s="49">
        <f t="shared" si="8"/>
        <v>0.10810810810810811</v>
      </c>
      <c r="X26" s="47">
        <v>0.972972972972973</v>
      </c>
      <c r="Y26" s="64">
        <v>0.6756756756756757</v>
      </c>
      <c r="Z26" s="141">
        <v>0.4472811671087533</v>
      </c>
      <c r="AA26" s="142">
        <v>0.6643541460191609</v>
      </c>
      <c r="AB26" s="52">
        <v>0.6186137325089489</v>
      </c>
    </row>
    <row r="27" spans="1:28" s="150" customFormat="1" ht="13.5" customHeight="1">
      <c r="A27" s="369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80">
        <v>0</v>
      </c>
      <c r="J27" s="26">
        <f t="shared" si="5"/>
        <v>1</v>
      </c>
      <c r="K27" s="79">
        <v>30</v>
      </c>
      <c r="L27" s="54">
        <v>27</v>
      </c>
      <c r="M27" s="263">
        <v>1747</v>
      </c>
      <c r="N27" s="79">
        <v>2255</v>
      </c>
      <c r="O27" s="31">
        <v>2424</v>
      </c>
      <c r="P27" s="32">
        <f t="shared" si="0"/>
        <v>0</v>
      </c>
      <c r="Q27" s="33">
        <f t="shared" si="6"/>
        <v>0</v>
      </c>
      <c r="R27" s="33">
        <f t="shared" si="1"/>
        <v>0</v>
      </c>
      <c r="S27" s="33">
        <f t="shared" si="2"/>
        <v>0.09090909090909091</v>
      </c>
      <c r="T27" s="33">
        <f t="shared" si="3"/>
        <v>0</v>
      </c>
      <c r="U27" s="33">
        <f t="shared" si="7"/>
        <v>0</v>
      </c>
      <c r="V27" s="222">
        <f t="shared" si="4"/>
        <v>0</v>
      </c>
      <c r="W27" s="35">
        <f t="shared" si="8"/>
        <v>0.02702702702702703</v>
      </c>
      <c r="X27" s="33">
        <v>0.8108108108108109</v>
      </c>
      <c r="Y27" s="56">
        <v>0.7297297297297297</v>
      </c>
      <c r="Z27" s="136">
        <v>0.5788601722995361</v>
      </c>
      <c r="AA27" s="137">
        <v>0.7452081956378057</v>
      </c>
      <c r="AB27" s="38">
        <v>0.7890625</v>
      </c>
    </row>
    <row r="28" spans="1:28" s="150" customFormat="1" ht="13.5" customHeight="1">
      <c r="A28" s="369"/>
      <c r="B28" s="134" t="s">
        <v>23</v>
      </c>
      <c r="C28" s="78">
        <v>2</v>
      </c>
      <c r="D28" s="79">
        <v>0</v>
      </c>
      <c r="E28" s="79">
        <v>0</v>
      </c>
      <c r="F28" s="79">
        <v>2</v>
      </c>
      <c r="G28" s="79">
        <v>0</v>
      </c>
      <c r="H28" s="79">
        <v>3</v>
      </c>
      <c r="I28" s="80">
        <v>1</v>
      </c>
      <c r="J28" s="26">
        <f t="shared" si="5"/>
        <v>8</v>
      </c>
      <c r="K28" s="79">
        <v>32</v>
      </c>
      <c r="L28" s="54">
        <v>44</v>
      </c>
      <c r="M28" s="263">
        <v>1953</v>
      </c>
      <c r="N28" s="79">
        <v>2731</v>
      </c>
      <c r="O28" s="31">
        <v>2882</v>
      </c>
      <c r="P28" s="32">
        <f t="shared" si="0"/>
        <v>0.6666666666666666</v>
      </c>
      <c r="Q28" s="33">
        <f t="shared" si="6"/>
        <v>0</v>
      </c>
      <c r="R28" s="33">
        <f t="shared" si="1"/>
        <v>0</v>
      </c>
      <c r="S28" s="33">
        <f t="shared" si="2"/>
        <v>0.18181818181818182</v>
      </c>
      <c r="T28" s="33">
        <f t="shared" si="3"/>
        <v>0</v>
      </c>
      <c r="U28" s="33">
        <f t="shared" si="7"/>
        <v>0.75</v>
      </c>
      <c r="V28" s="222">
        <f t="shared" si="4"/>
        <v>0.25</v>
      </c>
      <c r="W28" s="35">
        <f t="shared" si="8"/>
        <v>0.21621621621621623</v>
      </c>
      <c r="X28" s="33">
        <v>0.8648648648648649</v>
      </c>
      <c r="Y28" s="56">
        <v>1.1891891891891893</v>
      </c>
      <c r="Z28" s="136">
        <v>0.6481911715897777</v>
      </c>
      <c r="AA28" s="137">
        <v>0.9037061548643283</v>
      </c>
      <c r="AB28" s="38">
        <v>0.9384565288179746</v>
      </c>
    </row>
    <row r="29" spans="1:28" s="150" customFormat="1" ht="13.5" customHeight="1">
      <c r="A29" s="369"/>
      <c r="B29" s="134" t="s">
        <v>24</v>
      </c>
      <c r="C29" s="78">
        <v>0</v>
      </c>
      <c r="D29" s="79">
        <v>3</v>
      </c>
      <c r="E29" s="79">
        <v>0</v>
      </c>
      <c r="F29" s="79">
        <v>5</v>
      </c>
      <c r="G29" s="79">
        <v>0</v>
      </c>
      <c r="H29" s="79">
        <v>3</v>
      </c>
      <c r="I29" s="80">
        <v>1</v>
      </c>
      <c r="J29" s="26">
        <f t="shared" si="5"/>
        <v>12</v>
      </c>
      <c r="K29" s="79">
        <v>27</v>
      </c>
      <c r="L29" s="54">
        <v>18</v>
      </c>
      <c r="M29" s="263">
        <v>2720</v>
      </c>
      <c r="N29" s="79">
        <v>3509</v>
      </c>
      <c r="O29" s="31">
        <v>3786</v>
      </c>
      <c r="P29" s="32">
        <f t="shared" si="0"/>
        <v>0</v>
      </c>
      <c r="Q29" s="33">
        <f t="shared" si="6"/>
        <v>0.5</v>
      </c>
      <c r="R29" s="33">
        <f t="shared" si="1"/>
        <v>0</v>
      </c>
      <c r="S29" s="33">
        <f t="shared" si="2"/>
        <v>0.45454545454545453</v>
      </c>
      <c r="T29" s="33">
        <f t="shared" si="3"/>
        <v>0</v>
      </c>
      <c r="U29" s="33">
        <f t="shared" si="7"/>
        <v>0.75</v>
      </c>
      <c r="V29" s="222">
        <f t="shared" si="4"/>
        <v>0.25</v>
      </c>
      <c r="W29" s="35">
        <f t="shared" si="8"/>
        <v>0.32432432432432434</v>
      </c>
      <c r="X29" s="33">
        <v>0.7297297297297297</v>
      </c>
      <c r="Y29" s="56">
        <v>0.4864864864864865</v>
      </c>
      <c r="Z29" s="136">
        <v>0.9009605829744949</v>
      </c>
      <c r="AA29" s="137">
        <v>1.1626905235255136</v>
      </c>
      <c r="AB29" s="38">
        <v>1.232421875</v>
      </c>
    </row>
    <row r="30" spans="1:28" s="150" customFormat="1" ht="13.5" customHeight="1">
      <c r="A30" s="370"/>
      <c r="B30" s="139" t="s">
        <v>25</v>
      </c>
      <c r="C30" s="81">
        <v>1</v>
      </c>
      <c r="D30" s="82">
        <v>4</v>
      </c>
      <c r="E30" s="82">
        <v>0</v>
      </c>
      <c r="F30" s="82">
        <v>10</v>
      </c>
      <c r="G30" s="82">
        <v>4</v>
      </c>
      <c r="H30" s="82">
        <v>2</v>
      </c>
      <c r="I30" s="83">
        <v>1</v>
      </c>
      <c r="J30" s="40">
        <f t="shared" si="5"/>
        <v>22</v>
      </c>
      <c r="K30" s="82">
        <v>31</v>
      </c>
      <c r="L30" s="62">
        <v>29</v>
      </c>
      <c r="M30" s="267">
        <v>3491</v>
      </c>
      <c r="N30" s="82">
        <v>4081</v>
      </c>
      <c r="O30" s="45">
        <v>4988</v>
      </c>
      <c r="P30" s="46">
        <f t="shared" si="0"/>
        <v>0.3333333333333333</v>
      </c>
      <c r="Q30" s="47">
        <f t="shared" si="6"/>
        <v>0.6666666666666666</v>
      </c>
      <c r="R30" s="47">
        <f t="shared" si="1"/>
        <v>0</v>
      </c>
      <c r="S30" s="47">
        <f t="shared" si="2"/>
        <v>0.9090909090909091</v>
      </c>
      <c r="T30" s="47">
        <f t="shared" si="3"/>
        <v>1</v>
      </c>
      <c r="U30" s="47">
        <f t="shared" si="7"/>
        <v>0.5</v>
      </c>
      <c r="V30" s="223">
        <f t="shared" si="4"/>
        <v>0.25</v>
      </c>
      <c r="W30" s="49">
        <f t="shared" si="8"/>
        <v>0.5945945945945946</v>
      </c>
      <c r="X30" s="47">
        <v>0.8378378378378378</v>
      </c>
      <c r="Y30" s="64">
        <v>0.7837837837837838</v>
      </c>
      <c r="Z30" s="141">
        <v>1.1517650940283735</v>
      </c>
      <c r="AA30" s="142">
        <v>1.3508771929824561</v>
      </c>
      <c r="AB30" s="52">
        <v>1.6236979166666667</v>
      </c>
    </row>
    <row r="31" spans="1:28" s="150" customFormat="1" ht="13.5" customHeight="1">
      <c r="A31" s="368">
        <v>7</v>
      </c>
      <c r="B31" s="144" t="s">
        <v>26</v>
      </c>
      <c r="C31" s="85">
        <v>1</v>
      </c>
      <c r="D31" s="86">
        <v>3</v>
      </c>
      <c r="E31" s="86">
        <v>0</v>
      </c>
      <c r="F31" s="86">
        <v>10</v>
      </c>
      <c r="G31" s="86">
        <v>0</v>
      </c>
      <c r="H31" s="86">
        <v>0</v>
      </c>
      <c r="I31" s="87">
        <v>8</v>
      </c>
      <c r="J31" s="218">
        <f t="shared" si="5"/>
        <v>22</v>
      </c>
      <c r="K31" s="86">
        <v>32</v>
      </c>
      <c r="L31" s="68">
        <v>34</v>
      </c>
      <c r="M31" s="264">
        <v>4589</v>
      </c>
      <c r="N31" s="86">
        <v>5009</v>
      </c>
      <c r="O31" s="69">
        <v>6108</v>
      </c>
      <c r="P31" s="88">
        <f t="shared" si="0"/>
        <v>0.3333333333333333</v>
      </c>
      <c r="Q31" s="89">
        <f t="shared" si="6"/>
        <v>0.5</v>
      </c>
      <c r="R31" s="89">
        <f t="shared" si="1"/>
        <v>0</v>
      </c>
      <c r="S31" s="89">
        <f t="shared" si="2"/>
        <v>0.9090909090909091</v>
      </c>
      <c r="T31" s="89">
        <f t="shared" si="3"/>
        <v>0</v>
      </c>
      <c r="U31" s="89">
        <f t="shared" si="7"/>
        <v>0</v>
      </c>
      <c r="V31" s="90">
        <f t="shared" si="4"/>
        <v>2</v>
      </c>
      <c r="W31" s="91">
        <f t="shared" si="8"/>
        <v>0.5945945945945946</v>
      </c>
      <c r="X31" s="89">
        <v>0.8648648648648649</v>
      </c>
      <c r="Y31" s="71">
        <v>0.918918918918919</v>
      </c>
      <c r="Z31" s="147">
        <v>1.5200397482610135</v>
      </c>
      <c r="AA31" s="148">
        <v>1.6624626617988716</v>
      </c>
      <c r="AB31" s="59">
        <v>1.9863414634146341</v>
      </c>
    </row>
    <row r="32" spans="1:28" s="150" customFormat="1" ht="13.5" customHeight="1">
      <c r="A32" s="369"/>
      <c r="B32" s="134" t="s">
        <v>27</v>
      </c>
      <c r="C32" s="78">
        <v>0</v>
      </c>
      <c r="D32" s="79">
        <v>4</v>
      </c>
      <c r="E32" s="79">
        <v>0</v>
      </c>
      <c r="F32" s="79">
        <v>6</v>
      </c>
      <c r="G32" s="79">
        <v>0</v>
      </c>
      <c r="H32" s="79">
        <v>0</v>
      </c>
      <c r="I32" s="80">
        <v>15</v>
      </c>
      <c r="J32" s="26">
        <f t="shared" si="5"/>
        <v>25</v>
      </c>
      <c r="K32" s="79">
        <v>55</v>
      </c>
      <c r="L32" s="54">
        <v>48</v>
      </c>
      <c r="M32" s="263">
        <v>5619</v>
      </c>
      <c r="N32" s="79">
        <v>5787</v>
      </c>
      <c r="O32" s="31">
        <v>7050</v>
      </c>
      <c r="P32" s="32">
        <f t="shared" si="0"/>
        <v>0</v>
      </c>
      <c r="Q32" s="33">
        <f t="shared" si="6"/>
        <v>0.6666666666666666</v>
      </c>
      <c r="R32" s="33">
        <f t="shared" si="1"/>
        <v>0</v>
      </c>
      <c r="S32" s="33">
        <f t="shared" si="2"/>
        <v>0.5454545454545454</v>
      </c>
      <c r="T32" s="33">
        <f t="shared" si="3"/>
        <v>0</v>
      </c>
      <c r="U32" s="33">
        <f t="shared" si="7"/>
        <v>0</v>
      </c>
      <c r="V32" s="34">
        <f t="shared" si="4"/>
        <v>3.75</v>
      </c>
      <c r="W32" s="35">
        <f t="shared" si="8"/>
        <v>0.6756756756756757</v>
      </c>
      <c r="X32" s="33">
        <v>1.4864864864864864</v>
      </c>
      <c r="Y32" s="56">
        <v>1.2972972972972974</v>
      </c>
      <c r="Z32" s="136">
        <v>1.8680186170212767</v>
      </c>
      <c r="AA32" s="137">
        <v>1.93028685790527</v>
      </c>
      <c r="AB32" s="38">
        <v>2.294921875</v>
      </c>
    </row>
    <row r="33" spans="1:28" s="150" customFormat="1" ht="13.5" customHeight="1">
      <c r="A33" s="369"/>
      <c r="B33" s="134" t="s">
        <v>28</v>
      </c>
      <c r="C33" s="78">
        <v>0</v>
      </c>
      <c r="D33" s="79">
        <v>1</v>
      </c>
      <c r="E33" s="79">
        <v>2</v>
      </c>
      <c r="F33" s="79">
        <v>2</v>
      </c>
      <c r="G33" s="79">
        <v>1</v>
      </c>
      <c r="H33" s="79">
        <v>2</v>
      </c>
      <c r="I33" s="80">
        <v>8</v>
      </c>
      <c r="J33" s="26">
        <f t="shared" si="5"/>
        <v>16</v>
      </c>
      <c r="K33" s="79">
        <v>30</v>
      </c>
      <c r="L33" s="54">
        <v>40</v>
      </c>
      <c r="M33" s="263">
        <v>5539</v>
      </c>
      <c r="N33" s="79">
        <v>5414</v>
      </c>
      <c r="O33" s="31">
        <v>6050</v>
      </c>
      <c r="P33" s="32">
        <f t="shared" si="0"/>
        <v>0</v>
      </c>
      <c r="Q33" s="33">
        <f t="shared" si="6"/>
        <v>0.16666666666666666</v>
      </c>
      <c r="R33" s="33">
        <f t="shared" si="1"/>
        <v>0.4</v>
      </c>
      <c r="S33" s="33">
        <f t="shared" si="2"/>
        <v>0.18181818181818182</v>
      </c>
      <c r="T33" s="33">
        <f t="shared" si="3"/>
        <v>0.25</v>
      </c>
      <c r="U33" s="33">
        <f t="shared" si="7"/>
        <v>0.5</v>
      </c>
      <c r="V33" s="34">
        <f t="shared" si="4"/>
        <v>2</v>
      </c>
      <c r="W33" s="35">
        <f t="shared" si="8"/>
        <v>0.43243243243243246</v>
      </c>
      <c r="X33" s="33">
        <v>0.8108108108108109</v>
      </c>
      <c r="Y33" s="56">
        <v>1.0810810810810811</v>
      </c>
      <c r="Z33" s="136">
        <v>1.8341059602649006</v>
      </c>
      <c r="AA33" s="137">
        <v>1.798671096345515</v>
      </c>
      <c r="AB33" s="38">
        <v>1.967479674796748</v>
      </c>
    </row>
    <row r="34" spans="1:28" s="150" customFormat="1" ht="13.5" customHeight="1">
      <c r="A34" s="370"/>
      <c r="B34" s="139" t="s">
        <v>29</v>
      </c>
      <c r="C34" s="81">
        <v>0</v>
      </c>
      <c r="D34" s="82">
        <v>2</v>
      </c>
      <c r="E34" s="82">
        <v>0</v>
      </c>
      <c r="F34" s="82">
        <v>4</v>
      </c>
      <c r="G34" s="82">
        <v>0</v>
      </c>
      <c r="H34" s="82">
        <v>4</v>
      </c>
      <c r="I34" s="83">
        <v>6</v>
      </c>
      <c r="J34" s="40">
        <f t="shared" si="5"/>
        <v>16</v>
      </c>
      <c r="K34" s="82">
        <v>34</v>
      </c>
      <c r="L34" s="62">
        <v>58</v>
      </c>
      <c r="M34" s="267">
        <v>5532</v>
      </c>
      <c r="N34" s="82">
        <v>5735</v>
      </c>
      <c r="O34" s="45">
        <v>5063</v>
      </c>
      <c r="P34" s="46">
        <f t="shared" si="0"/>
        <v>0</v>
      </c>
      <c r="Q34" s="47">
        <f t="shared" si="6"/>
        <v>0.3333333333333333</v>
      </c>
      <c r="R34" s="47">
        <f t="shared" si="1"/>
        <v>0</v>
      </c>
      <c r="S34" s="47">
        <f t="shared" si="2"/>
        <v>0.36363636363636365</v>
      </c>
      <c r="T34" s="47">
        <f t="shared" si="3"/>
        <v>0</v>
      </c>
      <c r="U34" s="47">
        <f t="shared" si="7"/>
        <v>1</v>
      </c>
      <c r="V34" s="48">
        <f t="shared" si="4"/>
        <v>1.5</v>
      </c>
      <c r="W34" s="49">
        <f t="shared" si="8"/>
        <v>0.43243243243243246</v>
      </c>
      <c r="X34" s="47">
        <v>0.918918918918919</v>
      </c>
      <c r="Y34" s="64">
        <v>1.5675675675675675</v>
      </c>
      <c r="Z34" s="141">
        <v>1.8336095459065296</v>
      </c>
      <c r="AA34" s="142">
        <v>1.9027869940278699</v>
      </c>
      <c r="AB34" s="52">
        <v>1.6465040650406504</v>
      </c>
    </row>
    <row r="35" spans="1:28" s="150" customFormat="1" ht="13.5" customHeight="1">
      <c r="A35" s="368">
        <v>8</v>
      </c>
      <c r="B35" s="144" t="s">
        <v>30</v>
      </c>
      <c r="C35" s="85">
        <v>3</v>
      </c>
      <c r="D35" s="86">
        <v>7</v>
      </c>
      <c r="E35" s="86">
        <v>0</v>
      </c>
      <c r="F35" s="86">
        <v>2</v>
      </c>
      <c r="G35" s="86">
        <v>2</v>
      </c>
      <c r="H35" s="86">
        <v>3</v>
      </c>
      <c r="I35" s="87">
        <v>5</v>
      </c>
      <c r="J35" s="218">
        <f t="shared" si="5"/>
        <v>22</v>
      </c>
      <c r="K35" s="86">
        <v>34</v>
      </c>
      <c r="L35" s="68">
        <v>39</v>
      </c>
      <c r="M35" s="264">
        <v>4988</v>
      </c>
      <c r="N35" s="86">
        <v>5104</v>
      </c>
      <c r="O35" s="69">
        <v>4385</v>
      </c>
      <c r="P35" s="88">
        <f t="shared" si="0"/>
        <v>1</v>
      </c>
      <c r="Q35" s="89">
        <f t="shared" si="6"/>
        <v>1.1666666666666667</v>
      </c>
      <c r="R35" s="89">
        <f t="shared" si="1"/>
        <v>0</v>
      </c>
      <c r="S35" s="89">
        <f t="shared" si="2"/>
        <v>0.18181818181818182</v>
      </c>
      <c r="T35" s="89">
        <f t="shared" si="3"/>
        <v>0.5</v>
      </c>
      <c r="U35" s="89">
        <f t="shared" si="7"/>
        <v>0.75</v>
      </c>
      <c r="V35" s="90">
        <f t="shared" si="4"/>
        <v>1.25</v>
      </c>
      <c r="W35" s="91">
        <f t="shared" si="8"/>
        <v>0.5945945945945946</v>
      </c>
      <c r="X35" s="89">
        <v>0.918918918918919</v>
      </c>
      <c r="Y35" s="71">
        <v>1.054054054054054</v>
      </c>
      <c r="Z35" s="147">
        <v>1.6500165398610651</v>
      </c>
      <c r="AA35" s="148">
        <v>1.6973727968074492</v>
      </c>
      <c r="AB35" s="59">
        <v>1.4269443540514155</v>
      </c>
    </row>
    <row r="36" spans="1:28" s="150" customFormat="1" ht="13.5" customHeight="1">
      <c r="A36" s="369">
        <v>8</v>
      </c>
      <c r="B36" s="134" t="s">
        <v>31</v>
      </c>
      <c r="C36" s="78">
        <v>0</v>
      </c>
      <c r="D36" s="79">
        <v>0</v>
      </c>
      <c r="E36" s="79">
        <v>2</v>
      </c>
      <c r="F36" s="79">
        <v>14</v>
      </c>
      <c r="G36" s="79">
        <v>2</v>
      </c>
      <c r="H36" s="79">
        <v>2</v>
      </c>
      <c r="I36" s="80">
        <v>1</v>
      </c>
      <c r="J36" s="26">
        <f t="shared" si="5"/>
        <v>21</v>
      </c>
      <c r="K36" s="79">
        <v>35</v>
      </c>
      <c r="L36" s="54">
        <v>60</v>
      </c>
      <c r="M36" s="263">
        <v>3445</v>
      </c>
      <c r="N36" s="79">
        <v>3996</v>
      </c>
      <c r="O36" s="31">
        <v>3335</v>
      </c>
      <c r="P36" s="32">
        <f t="shared" si="0"/>
        <v>0</v>
      </c>
      <c r="Q36" s="33">
        <f t="shared" si="6"/>
        <v>0</v>
      </c>
      <c r="R36" s="33">
        <f t="shared" si="1"/>
        <v>0.4</v>
      </c>
      <c r="S36" s="33">
        <f t="shared" si="2"/>
        <v>1.2727272727272727</v>
      </c>
      <c r="T36" s="33">
        <f t="shared" si="3"/>
        <v>0.5</v>
      </c>
      <c r="U36" s="33">
        <f t="shared" si="7"/>
        <v>0.5</v>
      </c>
      <c r="V36" s="222">
        <f t="shared" si="4"/>
        <v>0.25</v>
      </c>
      <c r="W36" s="35">
        <f t="shared" si="8"/>
        <v>0.5675675675675675</v>
      </c>
      <c r="X36" s="33">
        <v>0.9459459459459459</v>
      </c>
      <c r="Y36" s="56">
        <v>1.6216216216216217</v>
      </c>
      <c r="Z36" s="136">
        <v>1.252271901126863</v>
      </c>
      <c r="AA36" s="137">
        <v>1.3670886075949367</v>
      </c>
      <c r="AB36" s="38">
        <v>1.09451919921234</v>
      </c>
    </row>
    <row r="37" spans="1:28" s="150" customFormat="1" ht="13.5" customHeight="1">
      <c r="A37" s="369"/>
      <c r="B37" s="134" t="s">
        <v>32</v>
      </c>
      <c r="C37" s="78">
        <v>1</v>
      </c>
      <c r="D37" s="79">
        <v>1</v>
      </c>
      <c r="E37" s="79">
        <v>0</v>
      </c>
      <c r="F37" s="79">
        <v>11</v>
      </c>
      <c r="G37" s="79">
        <v>4</v>
      </c>
      <c r="H37" s="79">
        <v>2</v>
      </c>
      <c r="I37" s="80">
        <v>3</v>
      </c>
      <c r="J37" s="26">
        <f t="shared" si="5"/>
        <v>22</v>
      </c>
      <c r="K37" s="79">
        <v>25</v>
      </c>
      <c r="L37" s="54">
        <v>63</v>
      </c>
      <c r="M37" s="263">
        <v>2439</v>
      </c>
      <c r="N37" s="79">
        <v>2750</v>
      </c>
      <c r="O37" s="31">
        <v>2404</v>
      </c>
      <c r="P37" s="32">
        <f aca="true" t="shared" si="9" ref="P37:P56">C37/3</f>
        <v>0.3333333333333333</v>
      </c>
      <c r="Q37" s="33">
        <f t="shared" si="6"/>
        <v>0.16666666666666666</v>
      </c>
      <c r="R37" s="33">
        <f aca="true" t="shared" si="10" ref="R37:R56">E37/5</f>
        <v>0</v>
      </c>
      <c r="S37" s="33">
        <f aca="true" t="shared" si="11" ref="S37:S56">F37/11</f>
        <v>1</v>
      </c>
      <c r="T37" s="33">
        <f aca="true" t="shared" si="12" ref="T37:T56">G37/4</f>
        <v>1</v>
      </c>
      <c r="U37" s="33">
        <f t="shared" si="7"/>
        <v>0.5</v>
      </c>
      <c r="V37" s="222">
        <f aca="true" t="shared" si="13" ref="V37:V56">I37/4</f>
        <v>0.75</v>
      </c>
      <c r="W37" s="35">
        <f t="shared" si="8"/>
        <v>0.5945945945945946</v>
      </c>
      <c r="X37" s="33">
        <v>0.6756756756756757</v>
      </c>
      <c r="Y37" s="56">
        <v>1.7027027027027026</v>
      </c>
      <c r="Z37" s="136">
        <v>0.8477580813347236</v>
      </c>
      <c r="AA37" s="137">
        <v>0.9437199725463281</v>
      </c>
      <c r="AB37" s="38">
        <v>0.7889727600918937</v>
      </c>
    </row>
    <row r="38" spans="1:28" s="150" customFormat="1" ht="13.5" customHeight="1">
      <c r="A38" s="369"/>
      <c r="B38" s="134" t="s">
        <v>33</v>
      </c>
      <c r="C38" s="78">
        <v>0</v>
      </c>
      <c r="D38" s="79">
        <v>2</v>
      </c>
      <c r="E38" s="79">
        <v>0</v>
      </c>
      <c r="F38" s="79">
        <v>3</v>
      </c>
      <c r="G38" s="79">
        <v>3</v>
      </c>
      <c r="H38" s="79">
        <v>1</v>
      </c>
      <c r="I38" s="80">
        <v>2</v>
      </c>
      <c r="J38" s="26">
        <f t="shared" si="5"/>
        <v>11</v>
      </c>
      <c r="K38" s="79">
        <v>18</v>
      </c>
      <c r="L38" s="54">
        <v>93</v>
      </c>
      <c r="M38" s="263">
        <v>2321</v>
      </c>
      <c r="N38" s="79">
        <v>2670</v>
      </c>
      <c r="O38" s="31">
        <v>2194</v>
      </c>
      <c r="P38" s="32">
        <f t="shared" si="9"/>
        <v>0</v>
      </c>
      <c r="Q38" s="33">
        <f t="shared" si="6"/>
        <v>0.3333333333333333</v>
      </c>
      <c r="R38" s="33">
        <f t="shared" si="10"/>
        <v>0</v>
      </c>
      <c r="S38" s="33">
        <f t="shared" si="11"/>
        <v>0.2727272727272727</v>
      </c>
      <c r="T38" s="33">
        <f t="shared" si="12"/>
        <v>0.75</v>
      </c>
      <c r="U38" s="33">
        <f t="shared" si="7"/>
        <v>0.25</v>
      </c>
      <c r="V38" s="222">
        <f t="shared" si="13"/>
        <v>0.5</v>
      </c>
      <c r="W38" s="35">
        <f t="shared" si="8"/>
        <v>0.2972972972972973</v>
      </c>
      <c r="X38" s="33">
        <v>0.4864864864864865</v>
      </c>
      <c r="Y38" s="56">
        <v>2.5135135135135136</v>
      </c>
      <c r="Z38" s="136">
        <v>0.7772940388479571</v>
      </c>
      <c r="AA38" s="137">
        <v>0.8941728064300067</v>
      </c>
      <c r="AB38" s="38">
        <v>0.7151238591916558</v>
      </c>
    </row>
    <row r="39" spans="1:28" s="150" customFormat="1" ht="13.5" customHeight="1">
      <c r="A39" s="370"/>
      <c r="B39" s="139" t="s">
        <v>34</v>
      </c>
      <c r="C39" s="81">
        <v>1</v>
      </c>
      <c r="D39" s="82">
        <v>4</v>
      </c>
      <c r="E39" s="82">
        <v>3</v>
      </c>
      <c r="F39" s="82">
        <v>8</v>
      </c>
      <c r="G39" s="82">
        <v>7</v>
      </c>
      <c r="H39" s="82">
        <v>2</v>
      </c>
      <c r="I39" s="83">
        <v>0</v>
      </c>
      <c r="J39" s="40">
        <f t="shared" si="5"/>
        <v>25</v>
      </c>
      <c r="K39" s="82">
        <v>33</v>
      </c>
      <c r="L39" s="62">
        <v>121</v>
      </c>
      <c r="M39" s="267">
        <v>2735</v>
      </c>
      <c r="N39" s="82">
        <v>3258</v>
      </c>
      <c r="O39" s="45">
        <v>2315</v>
      </c>
      <c r="P39" s="46">
        <f t="shared" si="9"/>
        <v>0.3333333333333333</v>
      </c>
      <c r="Q39" s="47">
        <f t="shared" si="6"/>
        <v>0.6666666666666666</v>
      </c>
      <c r="R39" s="47">
        <f t="shared" si="10"/>
        <v>0.6</v>
      </c>
      <c r="S39" s="47">
        <f t="shared" si="11"/>
        <v>0.7272727272727273</v>
      </c>
      <c r="T39" s="47">
        <f t="shared" si="12"/>
        <v>1.75</v>
      </c>
      <c r="U39" s="47">
        <f t="shared" si="7"/>
        <v>0.5</v>
      </c>
      <c r="V39" s="223">
        <f t="shared" si="13"/>
        <v>0</v>
      </c>
      <c r="W39" s="49">
        <f t="shared" si="8"/>
        <v>0.6756756756756757</v>
      </c>
      <c r="X39" s="47">
        <v>0.8918918918918919</v>
      </c>
      <c r="Y39" s="64">
        <v>3.27027027027027</v>
      </c>
      <c r="Z39" s="141">
        <v>0.9104527296937417</v>
      </c>
      <c r="AA39" s="142">
        <v>1.0856381206264578</v>
      </c>
      <c r="AB39" s="52">
        <v>0.7538261152718984</v>
      </c>
    </row>
    <row r="40" spans="1:28" s="150" customFormat="1" ht="13.5" customHeight="1">
      <c r="A40" s="368">
        <v>9</v>
      </c>
      <c r="B40" s="144" t="s">
        <v>35</v>
      </c>
      <c r="C40" s="85">
        <v>1</v>
      </c>
      <c r="D40" s="86">
        <v>6</v>
      </c>
      <c r="E40" s="86">
        <v>3</v>
      </c>
      <c r="F40" s="86">
        <v>10</v>
      </c>
      <c r="G40" s="86">
        <v>2</v>
      </c>
      <c r="H40" s="86">
        <v>1</v>
      </c>
      <c r="I40" s="87">
        <v>3</v>
      </c>
      <c r="J40" s="218">
        <f t="shared" si="5"/>
        <v>26</v>
      </c>
      <c r="K40" s="86">
        <v>33</v>
      </c>
      <c r="L40" s="68">
        <v>109</v>
      </c>
      <c r="M40" s="264">
        <v>2834</v>
      </c>
      <c r="N40" s="86">
        <v>3511</v>
      </c>
      <c r="O40" s="69">
        <v>2058</v>
      </c>
      <c r="P40" s="88">
        <f t="shared" si="9"/>
        <v>0.3333333333333333</v>
      </c>
      <c r="Q40" s="89">
        <f t="shared" si="6"/>
        <v>1</v>
      </c>
      <c r="R40" s="89">
        <f t="shared" si="10"/>
        <v>0.6</v>
      </c>
      <c r="S40" s="89">
        <f t="shared" si="11"/>
        <v>0.9090909090909091</v>
      </c>
      <c r="T40" s="89">
        <f t="shared" si="12"/>
        <v>0.5</v>
      </c>
      <c r="U40" s="89">
        <f t="shared" si="7"/>
        <v>0.25</v>
      </c>
      <c r="V40" s="90">
        <f t="shared" si="13"/>
        <v>0.75</v>
      </c>
      <c r="W40" s="91">
        <f t="shared" si="8"/>
        <v>0.7027027027027027</v>
      </c>
      <c r="X40" s="89">
        <v>0.8918918918918919</v>
      </c>
      <c r="Y40" s="71">
        <v>2.945945945945946</v>
      </c>
      <c r="Z40" s="147">
        <v>0.9396551724137931</v>
      </c>
      <c r="AA40" s="148">
        <v>1.1648971466489715</v>
      </c>
      <c r="AB40" s="59">
        <v>0.6701400195376099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3</v>
      </c>
      <c r="E41" s="79">
        <v>4</v>
      </c>
      <c r="F41" s="79">
        <v>7</v>
      </c>
      <c r="G41" s="79">
        <v>2</v>
      </c>
      <c r="H41" s="79">
        <v>1</v>
      </c>
      <c r="I41" s="80">
        <v>0</v>
      </c>
      <c r="J41" s="26">
        <f t="shared" si="5"/>
        <v>17</v>
      </c>
      <c r="K41" s="79">
        <v>38</v>
      </c>
      <c r="L41" s="54">
        <v>127</v>
      </c>
      <c r="M41" s="263">
        <v>2748</v>
      </c>
      <c r="N41" s="79">
        <v>3190</v>
      </c>
      <c r="O41" s="31">
        <v>2185</v>
      </c>
      <c r="P41" s="32">
        <f t="shared" si="9"/>
        <v>0</v>
      </c>
      <c r="Q41" s="33">
        <f t="shared" si="6"/>
        <v>0.5</v>
      </c>
      <c r="R41" s="33">
        <f t="shared" si="10"/>
        <v>0.8</v>
      </c>
      <c r="S41" s="33">
        <f t="shared" si="11"/>
        <v>0.6363636363636364</v>
      </c>
      <c r="T41" s="33">
        <f t="shared" si="12"/>
        <v>0.5</v>
      </c>
      <c r="U41" s="33">
        <f t="shared" si="7"/>
        <v>0.25</v>
      </c>
      <c r="V41" s="34">
        <f t="shared" si="13"/>
        <v>0</v>
      </c>
      <c r="W41" s="35">
        <f t="shared" si="8"/>
        <v>0.4594594594594595</v>
      </c>
      <c r="X41" s="33">
        <v>1.027027027027027</v>
      </c>
      <c r="Y41" s="56">
        <v>3.4324324324324325</v>
      </c>
      <c r="Z41" s="136">
        <v>0.9172229639519359</v>
      </c>
      <c r="AA41" s="137">
        <v>1.0647530040053406</v>
      </c>
      <c r="AB41" s="38">
        <v>0.7124225627649169</v>
      </c>
    </row>
    <row r="42" spans="1:28" s="150" customFormat="1" ht="13.5" customHeight="1">
      <c r="A42" s="369"/>
      <c r="B42" s="134" t="s">
        <v>37</v>
      </c>
      <c r="C42" s="78">
        <v>0</v>
      </c>
      <c r="D42" s="79">
        <v>1</v>
      </c>
      <c r="E42" s="79">
        <v>0</v>
      </c>
      <c r="F42" s="79">
        <v>6</v>
      </c>
      <c r="G42" s="79">
        <v>2</v>
      </c>
      <c r="H42" s="79">
        <v>0</v>
      </c>
      <c r="I42" s="80">
        <v>0</v>
      </c>
      <c r="J42" s="26">
        <f t="shared" si="5"/>
        <v>9</v>
      </c>
      <c r="K42" s="79">
        <v>41</v>
      </c>
      <c r="L42" s="54">
        <v>95</v>
      </c>
      <c r="M42" s="263">
        <v>2316</v>
      </c>
      <c r="N42" s="79">
        <v>3018</v>
      </c>
      <c r="O42" s="31">
        <v>1788</v>
      </c>
      <c r="P42" s="32">
        <f t="shared" si="9"/>
        <v>0</v>
      </c>
      <c r="Q42" s="33">
        <f t="shared" si="6"/>
        <v>0.16666666666666666</v>
      </c>
      <c r="R42" s="33">
        <f t="shared" si="10"/>
        <v>0</v>
      </c>
      <c r="S42" s="33">
        <f t="shared" si="11"/>
        <v>0.5454545454545454</v>
      </c>
      <c r="T42" s="33">
        <f t="shared" si="12"/>
        <v>0.5</v>
      </c>
      <c r="U42" s="33">
        <f t="shared" si="7"/>
        <v>0</v>
      </c>
      <c r="V42" s="34">
        <f t="shared" si="13"/>
        <v>0</v>
      </c>
      <c r="W42" s="35">
        <f t="shared" si="8"/>
        <v>0.24324324324324326</v>
      </c>
      <c r="X42" s="33">
        <v>1.1081081081081081</v>
      </c>
      <c r="Y42" s="56">
        <v>2.5675675675675675</v>
      </c>
      <c r="Z42" s="136">
        <v>0.7738055462746408</v>
      </c>
      <c r="AA42" s="137">
        <v>1.004995004995005</v>
      </c>
      <c r="AB42" s="38">
        <v>0.5822207749918593</v>
      </c>
    </row>
    <row r="43" spans="1:28" s="150" customFormat="1" ht="13.5" customHeight="1">
      <c r="A43" s="370"/>
      <c r="B43" s="139" t="s">
        <v>38</v>
      </c>
      <c r="C43" s="81">
        <v>0</v>
      </c>
      <c r="D43" s="82">
        <v>5</v>
      </c>
      <c r="E43" s="82">
        <v>0</v>
      </c>
      <c r="F43" s="82">
        <v>13</v>
      </c>
      <c r="G43" s="82">
        <v>5</v>
      </c>
      <c r="H43" s="82">
        <v>0</v>
      </c>
      <c r="I43" s="83">
        <v>0</v>
      </c>
      <c r="J43" s="40">
        <f t="shared" si="5"/>
        <v>23</v>
      </c>
      <c r="K43" s="82">
        <v>21</v>
      </c>
      <c r="L43" s="62">
        <v>62</v>
      </c>
      <c r="M43" s="267">
        <v>2065</v>
      </c>
      <c r="N43" s="82">
        <v>2725</v>
      </c>
      <c r="O43" s="45">
        <v>1443</v>
      </c>
      <c r="P43" s="46">
        <f t="shared" si="9"/>
        <v>0</v>
      </c>
      <c r="Q43" s="47">
        <f t="shared" si="6"/>
        <v>0.8333333333333334</v>
      </c>
      <c r="R43" s="47">
        <f t="shared" si="10"/>
        <v>0</v>
      </c>
      <c r="S43" s="47">
        <f t="shared" si="11"/>
        <v>1.1818181818181819</v>
      </c>
      <c r="T43" s="47">
        <f t="shared" si="12"/>
        <v>1.25</v>
      </c>
      <c r="U43" s="47">
        <f t="shared" si="7"/>
        <v>0</v>
      </c>
      <c r="V43" s="48">
        <f t="shared" si="13"/>
        <v>0</v>
      </c>
      <c r="W43" s="49">
        <f t="shared" si="8"/>
        <v>0.6216216216216216</v>
      </c>
      <c r="X43" s="47">
        <v>0.5675675675675675</v>
      </c>
      <c r="Y43" s="64">
        <v>1.6756756756756757</v>
      </c>
      <c r="Z43" s="141">
        <v>0.6851360318513603</v>
      </c>
      <c r="AA43" s="142">
        <v>0.9020191989407481</v>
      </c>
      <c r="AB43" s="52">
        <v>0.4694209499024073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4</v>
      </c>
      <c r="E44" s="86">
        <v>0</v>
      </c>
      <c r="F44" s="86">
        <v>11</v>
      </c>
      <c r="G44" s="86">
        <v>8</v>
      </c>
      <c r="H44" s="86">
        <v>0</v>
      </c>
      <c r="I44" s="87">
        <v>9</v>
      </c>
      <c r="J44" s="218">
        <f t="shared" si="5"/>
        <v>32</v>
      </c>
      <c r="K44" s="86">
        <v>23</v>
      </c>
      <c r="L44" s="68">
        <v>57</v>
      </c>
      <c r="M44" s="264">
        <v>2005</v>
      </c>
      <c r="N44" s="86">
        <v>2554</v>
      </c>
      <c r="O44" s="69">
        <v>1225</v>
      </c>
      <c r="P44" s="88">
        <f t="shared" si="9"/>
        <v>0</v>
      </c>
      <c r="Q44" s="89">
        <f t="shared" si="6"/>
        <v>0.6666666666666666</v>
      </c>
      <c r="R44" s="89">
        <f t="shared" si="10"/>
        <v>0</v>
      </c>
      <c r="S44" s="89">
        <f t="shared" si="11"/>
        <v>1</v>
      </c>
      <c r="T44" s="89">
        <f t="shared" si="12"/>
        <v>2</v>
      </c>
      <c r="U44" s="89">
        <f t="shared" si="7"/>
        <v>0</v>
      </c>
      <c r="V44" s="90">
        <f t="shared" si="13"/>
        <v>2.25</v>
      </c>
      <c r="W44" s="91">
        <f t="shared" si="8"/>
        <v>0.8648648648648649</v>
      </c>
      <c r="X44" s="89">
        <v>0.6216216216216216</v>
      </c>
      <c r="Y44" s="71">
        <v>1.5405405405405406</v>
      </c>
      <c r="Z44" s="147">
        <v>0.6698964249916471</v>
      </c>
      <c r="AA44" s="148">
        <v>0.8533244236551955</v>
      </c>
      <c r="AB44" s="59">
        <v>0.3991528185076572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3</v>
      </c>
      <c r="E45" s="79">
        <v>2</v>
      </c>
      <c r="F45" s="79">
        <v>24</v>
      </c>
      <c r="G45" s="79">
        <v>2</v>
      </c>
      <c r="H45" s="79">
        <v>0</v>
      </c>
      <c r="I45" s="80">
        <v>0</v>
      </c>
      <c r="J45" s="26">
        <f t="shared" si="5"/>
        <v>31</v>
      </c>
      <c r="K45" s="79">
        <v>17</v>
      </c>
      <c r="L45" s="54">
        <v>72</v>
      </c>
      <c r="M45" s="263">
        <v>1755</v>
      </c>
      <c r="N45" s="79">
        <v>2721</v>
      </c>
      <c r="O45" s="31">
        <v>1226</v>
      </c>
      <c r="P45" s="32">
        <f t="shared" si="9"/>
        <v>0</v>
      </c>
      <c r="Q45" s="33">
        <f t="shared" si="6"/>
        <v>0.5</v>
      </c>
      <c r="R45" s="33">
        <f t="shared" si="10"/>
        <v>0.4</v>
      </c>
      <c r="S45" s="33">
        <f t="shared" si="11"/>
        <v>2.1818181818181817</v>
      </c>
      <c r="T45" s="33">
        <f t="shared" si="12"/>
        <v>0.5</v>
      </c>
      <c r="U45" s="33">
        <f t="shared" si="7"/>
        <v>0</v>
      </c>
      <c r="V45" s="222">
        <f t="shared" si="13"/>
        <v>0</v>
      </c>
      <c r="W45" s="35">
        <f t="shared" si="8"/>
        <v>0.8378378378378378</v>
      </c>
      <c r="X45" s="33">
        <v>0.4594594594594595</v>
      </c>
      <c r="Y45" s="56">
        <v>1.945945945945946</v>
      </c>
      <c r="Z45" s="136">
        <v>0.5834441489361702</v>
      </c>
      <c r="AA45" s="137">
        <v>0.9033864541832669</v>
      </c>
      <c r="AB45" s="38">
        <v>0.3989586723071917</v>
      </c>
    </row>
    <row r="46" spans="1:28" s="150" customFormat="1" ht="13.5" customHeight="1">
      <c r="A46" s="369"/>
      <c r="B46" s="134" t="s">
        <v>41</v>
      </c>
      <c r="C46" s="78">
        <v>0</v>
      </c>
      <c r="D46" s="79">
        <v>2</v>
      </c>
      <c r="E46" s="79">
        <v>0</v>
      </c>
      <c r="F46" s="79">
        <v>17</v>
      </c>
      <c r="G46" s="79">
        <v>5</v>
      </c>
      <c r="H46" s="79">
        <v>4</v>
      </c>
      <c r="I46" s="80">
        <v>0</v>
      </c>
      <c r="J46" s="26">
        <f t="shared" si="5"/>
        <v>28</v>
      </c>
      <c r="K46" s="79">
        <v>26</v>
      </c>
      <c r="L46" s="54">
        <v>68</v>
      </c>
      <c r="M46" s="263">
        <v>1716</v>
      </c>
      <c r="N46" s="79">
        <v>2473</v>
      </c>
      <c r="O46" s="31">
        <v>1126</v>
      </c>
      <c r="P46" s="32">
        <f t="shared" si="9"/>
        <v>0</v>
      </c>
      <c r="Q46" s="33">
        <f t="shared" si="6"/>
        <v>0.3333333333333333</v>
      </c>
      <c r="R46" s="33">
        <f t="shared" si="10"/>
        <v>0</v>
      </c>
      <c r="S46" s="33">
        <f t="shared" si="11"/>
        <v>1.5454545454545454</v>
      </c>
      <c r="T46" s="33">
        <f t="shared" si="12"/>
        <v>1.25</v>
      </c>
      <c r="U46" s="33">
        <f t="shared" si="7"/>
        <v>1</v>
      </c>
      <c r="V46" s="222">
        <f t="shared" si="13"/>
        <v>0</v>
      </c>
      <c r="W46" s="35">
        <f t="shared" si="8"/>
        <v>0.7567567567567568</v>
      </c>
      <c r="X46" s="33">
        <v>0.7027027027027027</v>
      </c>
      <c r="Y46" s="56">
        <v>1.837837837837838</v>
      </c>
      <c r="Z46" s="136">
        <v>0.5704787234042553</v>
      </c>
      <c r="AA46" s="137">
        <v>0.8199602122015915</v>
      </c>
      <c r="AB46" s="38">
        <v>0.36629798308392975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3</v>
      </c>
      <c r="E47" s="82">
        <v>0</v>
      </c>
      <c r="F47" s="82">
        <v>10</v>
      </c>
      <c r="G47" s="82">
        <v>6</v>
      </c>
      <c r="H47" s="82">
        <v>0</v>
      </c>
      <c r="I47" s="83">
        <v>0</v>
      </c>
      <c r="J47" s="40">
        <f t="shared" si="5"/>
        <v>19</v>
      </c>
      <c r="K47" s="82">
        <v>22</v>
      </c>
      <c r="L47" s="62">
        <v>61</v>
      </c>
      <c r="M47" s="267">
        <v>1496</v>
      </c>
      <c r="N47" s="82">
        <v>2272</v>
      </c>
      <c r="O47" s="45">
        <v>1223</v>
      </c>
      <c r="P47" s="46">
        <f t="shared" si="9"/>
        <v>0</v>
      </c>
      <c r="Q47" s="47">
        <f t="shared" si="6"/>
        <v>0.5</v>
      </c>
      <c r="R47" s="47">
        <f t="shared" si="10"/>
        <v>0</v>
      </c>
      <c r="S47" s="47">
        <f t="shared" si="11"/>
        <v>0.9090909090909091</v>
      </c>
      <c r="T47" s="47">
        <f t="shared" si="12"/>
        <v>1.5</v>
      </c>
      <c r="U47" s="47">
        <f t="shared" si="7"/>
        <v>0</v>
      </c>
      <c r="V47" s="223">
        <f t="shared" si="13"/>
        <v>0</v>
      </c>
      <c r="W47" s="49">
        <f t="shared" si="8"/>
        <v>0.5135135135135135</v>
      </c>
      <c r="X47" s="47">
        <v>0.5945945945945946</v>
      </c>
      <c r="Y47" s="64">
        <v>1.6486486486486487</v>
      </c>
      <c r="Z47" s="141">
        <v>0.4973404255319149</v>
      </c>
      <c r="AA47" s="142">
        <v>0.753315649867374</v>
      </c>
      <c r="AB47" s="52">
        <v>0.39785296031229667</v>
      </c>
    </row>
    <row r="48" spans="1:28" s="150" customFormat="1" ht="13.5" customHeight="1">
      <c r="A48" s="368">
        <v>11</v>
      </c>
      <c r="B48" s="144" t="s">
        <v>43</v>
      </c>
      <c r="C48" s="85">
        <v>1</v>
      </c>
      <c r="D48" s="86">
        <v>2</v>
      </c>
      <c r="E48" s="86">
        <v>0</v>
      </c>
      <c r="F48" s="86">
        <v>7</v>
      </c>
      <c r="G48" s="86">
        <v>3</v>
      </c>
      <c r="H48" s="86">
        <v>0</v>
      </c>
      <c r="I48" s="87">
        <v>1</v>
      </c>
      <c r="J48" s="218">
        <f t="shared" si="5"/>
        <v>14</v>
      </c>
      <c r="K48" s="86">
        <v>25</v>
      </c>
      <c r="L48" s="68">
        <v>43</v>
      </c>
      <c r="M48" s="264">
        <v>1248</v>
      </c>
      <c r="N48" s="86">
        <v>2107</v>
      </c>
      <c r="O48" s="69">
        <v>1065</v>
      </c>
      <c r="P48" s="88">
        <f t="shared" si="9"/>
        <v>0.3333333333333333</v>
      </c>
      <c r="Q48" s="89">
        <f t="shared" si="6"/>
        <v>0.3333333333333333</v>
      </c>
      <c r="R48" s="89">
        <f t="shared" si="10"/>
        <v>0</v>
      </c>
      <c r="S48" s="89">
        <f t="shared" si="11"/>
        <v>0.6363636363636364</v>
      </c>
      <c r="T48" s="89">
        <f t="shared" si="12"/>
        <v>0.75</v>
      </c>
      <c r="U48" s="89">
        <f t="shared" si="7"/>
        <v>0</v>
      </c>
      <c r="V48" s="221">
        <f t="shared" si="13"/>
        <v>0.25</v>
      </c>
      <c r="W48" s="91">
        <f t="shared" si="8"/>
        <v>0.3783783783783784</v>
      </c>
      <c r="X48" s="89">
        <v>0.6756756756756757</v>
      </c>
      <c r="Y48" s="71">
        <v>1.162162162162162</v>
      </c>
      <c r="Z48" s="147">
        <v>0.4164164164164164</v>
      </c>
      <c r="AA48" s="148">
        <v>0.7002326354270522</v>
      </c>
      <c r="AB48" s="59">
        <v>0.3463414634146341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0</v>
      </c>
      <c r="E49" s="79">
        <v>3</v>
      </c>
      <c r="F49" s="79">
        <v>13</v>
      </c>
      <c r="G49" s="79">
        <v>6</v>
      </c>
      <c r="H49" s="79">
        <v>0</v>
      </c>
      <c r="I49" s="80">
        <v>0</v>
      </c>
      <c r="J49" s="26">
        <f t="shared" si="5"/>
        <v>22</v>
      </c>
      <c r="K49" s="79">
        <v>26</v>
      </c>
      <c r="L49" s="80">
        <v>53</v>
      </c>
      <c r="M49" s="263">
        <v>1564</v>
      </c>
      <c r="N49" s="79">
        <v>1922</v>
      </c>
      <c r="O49" s="31">
        <v>968</v>
      </c>
      <c r="P49" s="32">
        <f t="shared" si="9"/>
        <v>0</v>
      </c>
      <c r="Q49" s="33">
        <f t="shared" si="6"/>
        <v>0</v>
      </c>
      <c r="R49" s="33">
        <f t="shared" si="10"/>
        <v>0.6</v>
      </c>
      <c r="S49" s="33">
        <f t="shared" si="11"/>
        <v>1.1818181818181819</v>
      </c>
      <c r="T49" s="33">
        <f t="shared" si="12"/>
        <v>1.5</v>
      </c>
      <c r="U49" s="33">
        <f t="shared" si="7"/>
        <v>0</v>
      </c>
      <c r="V49" s="34">
        <f t="shared" si="13"/>
        <v>0</v>
      </c>
      <c r="W49" s="35">
        <f t="shared" si="8"/>
        <v>0.5945945945945946</v>
      </c>
      <c r="X49" s="33">
        <v>0.7027027027027027</v>
      </c>
      <c r="Y49" s="56">
        <v>1.4324324324324325</v>
      </c>
      <c r="Z49" s="136">
        <v>0.5180523352103346</v>
      </c>
      <c r="AA49" s="137">
        <v>0.6379024228343844</v>
      </c>
      <c r="AB49" s="38">
        <v>0.3147967479674797</v>
      </c>
    </row>
    <row r="50" spans="1:28" s="150" customFormat="1" ht="13.5" customHeight="1">
      <c r="A50" s="369"/>
      <c r="B50" s="134" t="s">
        <v>45</v>
      </c>
      <c r="C50" s="78">
        <v>1</v>
      </c>
      <c r="D50" s="79">
        <v>7</v>
      </c>
      <c r="E50" s="79">
        <v>0</v>
      </c>
      <c r="F50" s="79">
        <v>5</v>
      </c>
      <c r="G50" s="79">
        <v>3</v>
      </c>
      <c r="H50" s="79">
        <v>0</v>
      </c>
      <c r="I50" s="80">
        <v>2</v>
      </c>
      <c r="J50" s="26">
        <f t="shared" si="5"/>
        <v>18</v>
      </c>
      <c r="K50" s="79">
        <v>29</v>
      </c>
      <c r="L50" s="80">
        <v>67</v>
      </c>
      <c r="M50" s="263">
        <v>1450</v>
      </c>
      <c r="N50" s="79">
        <v>1656</v>
      </c>
      <c r="O50" s="135">
        <v>938</v>
      </c>
      <c r="P50" s="32">
        <f t="shared" si="9"/>
        <v>0.3333333333333333</v>
      </c>
      <c r="Q50" s="33">
        <f t="shared" si="6"/>
        <v>1.1666666666666667</v>
      </c>
      <c r="R50" s="33">
        <f t="shared" si="10"/>
        <v>0</v>
      </c>
      <c r="S50" s="33">
        <f t="shared" si="11"/>
        <v>0.45454545454545453</v>
      </c>
      <c r="T50" s="33">
        <f t="shared" si="12"/>
        <v>0.75</v>
      </c>
      <c r="U50" s="33">
        <f t="shared" si="7"/>
        <v>0</v>
      </c>
      <c r="V50" s="34">
        <f t="shared" si="13"/>
        <v>0.5</v>
      </c>
      <c r="W50" s="35">
        <f t="shared" si="8"/>
        <v>0.4864864864864865</v>
      </c>
      <c r="X50" s="33">
        <v>0.7837837837837838</v>
      </c>
      <c r="Y50" s="56">
        <v>1.8108108108108107</v>
      </c>
      <c r="Z50" s="136">
        <v>0.4802914872474329</v>
      </c>
      <c r="AA50" s="137">
        <v>0.5485260019874131</v>
      </c>
      <c r="AB50" s="138">
        <v>0.3054379680885705</v>
      </c>
    </row>
    <row r="51" spans="1:28" s="150" customFormat="1" ht="13.5" customHeight="1">
      <c r="A51" s="369"/>
      <c r="B51" s="134" t="s">
        <v>46</v>
      </c>
      <c r="C51" s="78">
        <v>2</v>
      </c>
      <c r="D51" s="79">
        <v>10</v>
      </c>
      <c r="E51" s="79">
        <v>0</v>
      </c>
      <c r="F51" s="79">
        <v>14</v>
      </c>
      <c r="G51" s="79">
        <v>6</v>
      </c>
      <c r="H51" s="79">
        <v>0</v>
      </c>
      <c r="I51" s="80">
        <v>3</v>
      </c>
      <c r="J51" s="26">
        <f t="shared" si="5"/>
        <v>35</v>
      </c>
      <c r="K51" s="79">
        <v>25</v>
      </c>
      <c r="L51" s="80">
        <v>35</v>
      </c>
      <c r="M51" s="263">
        <v>1261</v>
      </c>
      <c r="N51" s="79">
        <v>1574</v>
      </c>
      <c r="O51" s="135">
        <v>834</v>
      </c>
      <c r="P51" s="32">
        <f t="shared" si="9"/>
        <v>0.6666666666666666</v>
      </c>
      <c r="Q51" s="33">
        <f t="shared" si="6"/>
        <v>1.6666666666666667</v>
      </c>
      <c r="R51" s="33">
        <f t="shared" si="10"/>
        <v>0</v>
      </c>
      <c r="S51" s="33">
        <f t="shared" si="11"/>
        <v>1.2727272727272727</v>
      </c>
      <c r="T51" s="33">
        <f t="shared" si="12"/>
        <v>1.5</v>
      </c>
      <c r="U51" s="33">
        <f t="shared" si="7"/>
        <v>0</v>
      </c>
      <c r="V51" s="34">
        <f t="shared" si="13"/>
        <v>0.75</v>
      </c>
      <c r="W51" s="35">
        <f t="shared" si="8"/>
        <v>0.9459459459459459</v>
      </c>
      <c r="X51" s="33">
        <v>0.6756756756756757</v>
      </c>
      <c r="Y51" s="34">
        <v>0.9459459459459459</v>
      </c>
      <c r="Z51" s="136">
        <v>0.4169973544973545</v>
      </c>
      <c r="AA51" s="137">
        <v>0.5210195299569679</v>
      </c>
      <c r="AB51" s="138">
        <v>0.27130774235523747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4</v>
      </c>
      <c r="E52" s="82">
        <v>0</v>
      </c>
      <c r="F52" s="82">
        <v>16</v>
      </c>
      <c r="G52" s="82">
        <v>4</v>
      </c>
      <c r="H52" s="82">
        <v>1</v>
      </c>
      <c r="I52" s="83">
        <v>5</v>
      </c>
      <c r="J52" s="40">
        <f t="shared" si="5"/>
        <v>30</v>
      </c>
      <c r="K52" s="82">
        <v>22</v>
      </c>
      <c r="L52" s="83">
        <v>46</v>
      </c>
      <c r="M52" s="267">
        <v>1160</v>
      </c>
      <c r="N52" s="82">
        <v>1517</v>
      </c>
      <c r="O52" s="140">
        <v>643</v>
      </c>
      <c r="P52" s="46">
        <f t="shared" si="9"/>
        <v>0</v>
      </c>
      <c r="Q52" s="47">
        <f t="shared" si="6"/>
        <v>0.6666666666666666</v>
      </c>
      <c r="R52" s="47">
        <f t="shared" si="10"/>
        <v>0</v>
      </c>
      <c r="S52" s="47">
        <f t="shared" si="11"/>
        <v>1.4545454545454546</v>
      </c>
      <c r="T52" s="47">
        <f t="shared" si="12"/>
        <v>1</v>
      </c>
      <c r="U52" s="47">
        <f t="shared" si="7"/>
        <v>0.25</v>
      </c>
      <c r="V52" s="48">
        <f t="shared" si="13"/>
        <v>1.25</v>
      </c>
      <c r="W52" s="49">
        <f t="shared" si="8"/>
        <v>0.8108108108108109</v>
      </c>
      <c r="X52" s="47">
        <v>0.5945945945945946</v>
      </c>
      <c r="Y52" s="48">
        <v>1.2432432432432432</v>
      </c>
      <c r="Z52" s="141">
        <v>0.3843605036447979</v>
      </c>
      <c r="AA52" s="142">
        <v>0.5024842663133487</v>
      </c>
      <c r="AB52" s="143">
        <v>0.20910569105691057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5</v>
      </c>
      <c r="E53" s="79">
        <v>2</v>
      </c>
      <c r="F53" s="79">
        <v>6</v>
      </c>
      <c r="G53" s="79">
        <v>2</v>
      </c>
      <c r="H53" s="79">
        <v>0</v>
      </c>
      <c r="I53" s="80">
        <v>5</v>
      </c>
      <c r="J53" s="26">
        <f t="shared" si="5"/>
        <v>20</v>
      </c>
      <c r="K53" s="79">
        <v>20</v>
      </c>
      <c r="L53" s="80">
        <v>34</v>
      </c>
      <c r="M53" s="263">
        <v>1019</v>
      </c>
      <c r="N53" s="79">
        <v>1623</v>
      </c>
      <c r="O53" s="135">
        <v>702</v>
      </c>
      <c r="P53" s="32">
        <f t="shared" si="9"/>
        <v>0</v>
      </c>
      <c r="Q53" s="33">
        <f t="shared" si="6"/>
        <v>0.8333333333333334</v>
      </c>
      <c r="R53" s="33">
        <f t="shared" si="10"/>
        <v>0.4</v>
      </c>
      <c r="S53" s="33">
        <f t="shared" si="11"/>
        <v>0.5454545454545454</v>
      </c>
      <c r="T53" s="33">
        <f t="shared" si="12"/>
        <v>0.5</v>
      </c>
      <c r="U53" s="33">
        <f t="shared" si="7"/>
        <v>0</v>
      </c>
      <c r="V53" s="222">
        <f t="shared" si="13"/>
        <v>1.25</v>
      </c>
      <c r="W53" s="35">
        <f t="shared" si="8"/>
        <v>0.5405405405405406</v>
      </c>
      <c r="X53" s="33">
        <v>0.5405405405405406</v>
      </c>
      <c r="Y53" s="34">
        <v>0.918918918918919</v>
      </c>
      <c r="Z53" s="136">
        <v>0.3373055279708706</v>
      </c>
      <c r="AA53" s="137">
        <v>0.5372393247269116</v>
      </c>
      <c r="AB53" s="138">
        <v>0.22844126260982753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3</v>
      </c>
      <c r="E54" s="79">
        <v>3</v>
      </c>
      <c r="F54" s="79">
        <v>6</v>
      </c>
      <c r="G54" s="79">
        <v>1</v>
      </c>
      <c r="H54" s="79">
        <v>0</v>
      </c>
      <c r="I54" s="80">
        <v>9</v>
      </c>
      <c r="J54" s="26">
        <f t="shared" si="5"/>
        <v>22</v>
      </c>
      <c r="K54" s="79">
        <v>16</v>
      </c>
      <c r="L54" s="80">
        <v>28</v>
      </c>
      <c r="M54" s="263">
        <v>1076</v>
      </c>
      <c r="N54" s="79">
        <v>1404</v>
      </c>
      <c r="O54" s="135">
        <v>692</v>
      </c>
      <c r="P54" s="32">
        <f t="shared" si="9"/>
        <v>0</v>
      </c>
      <c r="Q54" s="33">
        <f t="shared" si="6"/>
        <v>0.5</v>
      </c>
      <c r="R54" s="33">
        <f t="shared" si="10"/>
        <v>0.6</v>
      </c>
      <c r="S54" s="33">
        <f t="shared" si="11"/>
        <v>0.5454545454545454</v>
      </c>
      <c r="T54" s="33">
        <f t="shared" si="12"/>
        <v>0.25</v>
      </c>
      <c r="U54" s="33">
        <f t="shared" si="7"/>
        <v>0</v>
      </c>
      <c r="V54" s="34">
        <f t="shared" si="13"/>
        <v>2.25</v>
      </c>
      <c r="W54" s="35">
        <f t="shared" si="8"/>
        <v>0.5945945945945946</v>
      </c>
      <c r="X54" s="33">
        <v>0.43243243243243246</v>
      </c>
      <c r="Y54" s="34">
        <v>0.7567567567567568</v>
      </c>
      <c r="Z54" s="136">
        <v>0.3562913907284768</v>
      </c>
      <c r="AA54" s="137">
        <v>0.4641322314049587</v>
      </c>
      <c r="AB54" s="138">
        <v>0.225113858165257</v>
      </c>
    </row>
    <row r="55" spans="1:28" s="150" customFormat="1" ht="13.5" customHeight="1">
      <c r="A55" s="369"/>
      <c r="B55" s="134" t="s">
        <v>50</v>
      </c>
      <c r="C55" s="78">
        <v>1</v>
      </c>
      <c r="D55" s="79">
        <v>7</v>
      </c>
      <c r="E55" s="79">
        <v>3</v>
      </c>
      <c r="F55" s="79">
        <v>1</v>
      </c>
      <c r="G55" s="79">
        <v>1</v>
      </c>
      <c r="H55" s="79">
        <v>1</v>
      </c>
      <c r="I55" s="80">
        <v>10</v>
      </c>
      <c r="J55" s="26">
        <f t="shared" si="5"/>
        <v>24</v>
      </c>
      <c r="K55" s="79">
        <v>13</v>
      </c>
      <c r="L55" s="80">
        <v>12</v>
      </c>
      <c r="M55" s="263">
        <v>935</v>
      </c>
      <c r="N55" s="79">
        <v>1376</v>
      </c>
      <c r="O55" s="135">
        <v>511</v>
      </c>
      <c r="P55" s="32">
        <f t="shared" si="9"/>
        <v>0.3333333333333333</v>
      </c>
      <c r="Q55" s="33">
        <f t="shared" si="6"/>
        <v>1.1666666666666667</v>
      </c>
      <c r="R55" s="33">
        <f t="shared" si="10"/>
        <v>0.6</v>
      </c>
      <c r="S55" s="33">
        <f t="shared" si="11"/>
        <v>0.09090909090909091</v>
      </c>
      <c r="T55" s="33">
        <f t="shared" si="12"/>
        <v>0.25</v>
      </c>
      <c r="U55" s="33">
        <f t="shared" si="7"/>
        <v>0.25</v>
      </c>
      <c r="V55" s="34">
        <f t="shared" si="13"/>
        <v>2.5</v>
      </c>
      <c r="W55" s="35">
        <f t="shared" si="8"/>
        <v>0.6486486486486487</v>
      </c>
      <c r="X55" s="33">
        <v>0.35135135135135137</v>
      </c>
      <c r="Y55" s="34">
        <v>0.32432432432432434</v>
      </c>
      <c r="Z55" s="136">
        <v>0.3110445775116434</v>
      </c>
      <c r="AA55" s="137">
        <v>0.45653616456536167</v>
      </c>
      <c r="AB55" s="138">
        <v>0.1665580182529335</v>
      </c>
    </row>
    <row r="56" spans="1:28" s="150" customFormat="1" ht="13.5" customHeight="1">
      <c r="A56" s="369"/>
      <c r="B56" s="134" t="s">
        <v>51</v>
      </c>
      <c r="C56" s="78">
        <v>1</v>
      </c>
      <c r="D56" s="79">
        <v>6</v>
      </c>
      <c r="E56" s="79">
        <v>0</v>
      </c>
      <c r="F56" s="79">
        <v>3</v>
      </c>
      <c r="G56" s="79">
        <v>3</v>
      </c>
      <c r="H56" s="79">
        <v>0</v>
      </c>
      <c r="I56" s="80">
        <v>6</v>
      </c>
      <c r="J56" s="26">
        <f t="shared" si="5"/>
        <v>19</v>
      </c>
      <c r="K56" s="79">
        <v>15</v>
      </c>
      <c r="L56" s="80">
        <v>8</v>
      </c>
      <c r="M56" s="263">
        <v>775</v>
      </c>
      <c r="N56" s="79">
        <v>1185</v>
      </c>
      <c r="O56" s="135">
        <v>328</v>
      </c>
      <c r="P56" s="32">
        <f t="shared" si="9"/>
        <v>0.3333333333333333</v>
      </c>
      <c r="Q56" s="33">
        <f t="shared" si="6"/>
        <v>1</v>
      </c>
      <c r="R56" s="33">
        <f t="shared" si="10"/>
        <v>0</v>
      </c>
      <c r="S56" s="33">
        <f t="shared" si="11"/>
        <v>0.2727272727272727</v>
      </c>
      <c r="T56" s="33">
        <f t="shared" si="12"/>
        <v>0.75</v>
      </c>
      <c r="U56" s="33">
        <f t="shared" si="7"/>
        <v>0</v>
      </c>
      <c r="V56" s="34">
        <f t="shared" si="13"/>
        <v>1.5</v>
      </c>
      <c r="W56" s="35">
        <f t="shared" si="8"/>
        <v>0.5135135135135135</v>
      </c>
      <c r="X56" s="33">
        <v>0.40540540540540543</v>
      </c>
      <c r="Y56" s="34">
        <v>0.21621621621621623</v>
      </c>
      <c r="Z56" s="136">
        <v>0.2612946729602158</v>
      </c>
      <c r="AA56" s="137">
        <v>0.4014227642276423</v>
      </c>
      <c r="AB56" s="138">
        <v>0.10771756978653531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20</v>
      </c>
      <c r="D57" s="93">
        <f t="shared" si="14"/>
        <v>128</v>
      </c>
      <c r="E57" s="93">
        <f t="shared" si="14"/>
        <v>63</v>
      </c>
      <c r="F57" s="93">
        <f t="shared" si="14"/>
        <v>280</v>
      </c>
      <c r="G57" s="93">
        <f t="shared" si="14"/>
        <v>98</v>
      </c>
      <c r="H57" s="93">
        <f t="shared" si="14"/>
        <v>50</v>
      </c>
      <c r="I57" s="94">
        <f t="shared" si="14"/>
        <v>107</v>
      </c>
      <c r="J57" s="219">
        <f>SUM(C57:I57)</f>
        <v>746</v>
      </c>
      <c r="K57" s="93">
        <v>985</v>
      </c>
      <c r="L57" s="94">
        <v>2028</v>
      </c>
      <c r="M57" s="268">
        <f>SUM(M5:M56)</f>
        <v>93050</v>
      </c>
      <c r="N57" s="93">
        <f>SUM(N5:N56)</f>
        <v>99936</v>
      </c>
      <c r="O57" s="151">
        <v>88408</v>
      </c>
      <c r="P57" s="98">
        <f>C57/3</f>
        <v>6.666666666666667</v>
      </c>
      <c r="Q57" s="99">
        <f t="shared" si="6"/>
        <v>21.333333333333332</v>
      </c>
      <c r="R57" s="99">
        <f>E57/5</f>
        <v>12.6</v>
      </c>
      <c r="S57" s="99">
        <f>F57/11</f>
        <v>25.454545454545453</v>
      </c>
      <c r="T57" s="99">
        <f>G57/4</f>
        <v>24.5</v>
      </c>
      <c r="U57" s="99">
        <f t="shared" si="7"/>
        <v>12.5</v>
      </c>
      <c r="V57" s="152">
        <f>I57/4</f>
        <v>26.75</v>
      </c>
      <c r="W57" s="101">
        <f t="shared" si="8"/>
        <v>20.16216216216216</v>
      </c>
      <c r="X57" s="99">
        <v>26.62162162162162</v>
      </c>
      <c r="Y57" s="100">
        <v>54.616770616770616</v>
      </c>
      <c r="Z57" s="101">
        <f>SUM(Z5:Z56)</f>
        <v>31.03483509298823</v>
      </c>
      <c r="AA57" s="99">
        <f>SUM(AA5:AA56)</f>
        <v>33.255557801558</v>
      </c>
      <c r="AB57" s="152">
        <v>28.84437194127243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35:A39"/>
    <mergeCell ref="A40:A43"/>
    <mergeCell ref="A22:A26"/>
    <mergeCell ref="A27:A30"/>
    <mergeCell ref="P2:AB2"/>
    <mergeCell ref="C2:O2"/>
    <mergeCell ref="C3:I3"/>
    <mergeCell ref="J3:L3"/>
    <mergeCell ref="P3:V3"/>
    <mergeCell ref="W3:Y3"/>
    <mergeCell ref="M3:O3"/>
    <mergeCell ref="A44:A47"/>
    <mergeCell ref="A53:A56"/>
    <mergeCell ref="Z3:AB3"/>
    <mergeCell ref="A57:B57"/>
    <mergeCell ref="A48:A52"/>
    <mergeCell ref="A5:A8"/>
    <mergeCell ref="A9:A12"/>
    <mergeCell ref="A13:A17"/>
    <mergeCell ref="A18:A21"/>
    <mergeCell ref="A31:A34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2007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1</v>
      </c>
      <c r="D5" s="13">
        <v>0</v>
      </c>
      <c r="E5" s="13">
        <v>3</v>
      </c>
      <c r="F5" s="13">
        <v>7</v>
      </c>
      <c r="G5" s="13">
        <v>2</v>
      </c>
      <c r="H5" s="13">
        <v>0</v>
      </c>
      <c r="I5" s="14">
        <v>2</v>
      </c>
      <c r="J5" s="12">
        <f>SUM(C5:I5)</f>
        <v>15</v>
      </c>
      <c r="K5" s="13">
        <v>3</v>
      </c>
      <c r="L5" s="248">
        <v>4</v>
      </c>
      <c r="M5" s="74">
        <v>944</v>
      </c>
      <c r="N5" s="75">
        <v>497</v>
      </c>
      <c r="O5" s="17">
        <v>566</v>
      </c>
      <c r="P5" s="18">
        <f aca="true" t="shared" si="0" ref="P5:P36">C5/3</f>
        <v>0.3333333333333333</v>
      </c>
      <c r="Q5" s="19">
        <f>D5/6</f>
        <v>0</v>
      </c>
      <c r="R5" s="19">
        <f aca="true" t="shared" si="1" ref="R5:R36">E5/5</f>
        <v>0.6</v>
      </c>
      <c r="S5" s="19">
        <f aca="true" t="shared" si="2" ref="S5:S36">F5/11</f>
        <v>0.6363636363636364</v>
      </c>
      <c r="T5" s="19">
        <f aca="true" t="shared" si="3" ref="T5:T36">G5/4</f>
        <v>0.5</v>
      </c>
      <c r="U5" s="19">
        <f>H5/4</f>
        <v>0</v>
      </c>
      <c r="V5" s="20">
        <f aca="true" t="shared" si="4" ref="V5:V36">I5/4</f>
        <v>0.5</v>
      </c>
      <c r="W5" s="21">
        <f>J5/37</f>
        <v>0.40540540540540543</v>
      </c>
      <c r="X5" s="19">
        <v>0.08108108108108109</v>
      </c>
      <c r="Y5" s="250">
        <v>0.10256410256410256</v>
      </c>
      <c r="Z5" s="131">
        <v>0.31891891891891894</v>
      </c>
      <c r="AA5" s="132">
        <v>0.16359447004608296</v>
      </c>
      <c r="AB5" s="24">
        <v>0.1855737704918033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0</v>
      </c>
      <c r="E6" s="27">
        <v>6</v>
      </c>
      <c r="F6" s="27">
        <v>12</v>
      </c>
      <c r="G6" s="27">
        <v>1</v>
      </c>
      <c r="H6" s="27">
        <v>6</v>
      </c>
      <c r="I6" s="28">
        <v>3</v>
      </c>
      <c r="J6" s="26">
        <f aca="true" t="shared" si="5" ref="J6:J56">SUM(C6:I6)</f>
        <v>28</v>
      </c>
      <c r="K6" s="27">
        <v>2</v>
      </c>
      <c r="L6" s="249">
        <v>2</v>
      </c>
      <c r="M6" s="78">
        <v>1713</v>
      </c>
      <c r="N6" s="79">
        <v>889</v>
      </c>
      <c r="O6" s="31">
        <v>773</v>
      </c>
      <c r="P6" s="32">
        <f t="shared" si="0"/>
        <v>0</v>
      </c>
      <c r="Q6" s="33">
        <f aca="true" t="shared" si="6" ref="Q6:Q57">D6/6</f>
        <v>0</v>
      </c>
      <c r="R6" s="33">
        <f t="shared" si="1"/>
        <v>1.2</v>
      </c>
      <c r="S6" s="33">
        <f t="shared" si="2"/>
        <v>1.0909090909090908</v>
      </c>
      <c r="T6" s="33">
        <f t="shared" si="3"/>
        <v>0.25</v>
      </c>
      <c r="U6" s="33">
        <f aca="true" t="shared" si="7" ref="U6:U57">H6/4</f>
        <v>1.5</v>
      </c>
      <c r="V6" s="34">
        <f t="shared" si="4"/>
        <v>0.75</v>
      </c>
      <c r="W6" s="35">
        <f aca="true" t="shared" si="8" ref="W6:W57">J6/37</f>
        <v>0.7567567567567568</v>
      </c>
      <c r="X6" s="33">
        <v>0.05405405405405406</v>
      </c>
      <c r="Y6" s="56">
        <v>0.05128205128205128</v>
      </c>
      <c r="Z6" s="136">
        <v>0.5674064259688638</v>
      </c>
      <c r="AA6" s="137">
        <v>0.29224194608809995</v>
      </c>
      <c r="AB6" s="38">
        <v>0.25335955424451</v>
      </c>
    </row>
    <row r="7" spans="1:28" s="119" customFormat="1" ht="13.5" customHeight="1">
      <c r="A7" s="369"/>
      <c r="B7" s="134" t="s">
        <v>2</v>
      </c>
      <c r="C7" s="26">
        <v>2</v>
      </c>
      <c r="D7" s="27">
        <v>0</v>
      </c>
      <c r="E7" s="27">
        <v>2</v>
      </c>
      <c r="F7" s="27">
        <v>6</v>
      </c>
      <c r="G7" s="27">
        <v>8</v>
      </c>
      <c r="H7" s="27">
        <v>1</v>
      </c>
      <c r="I7" s="28">
        <v>6</v>
      </c>
      <c r="J7" s="26">
        <f t="shared" si="5"/>
        <v>25</v>
      </c>
      <c r="K7" s="27">
        <v>3</v>
      </c>
      <c r="L7" s="249">
        <v>0</v>
      </c>
      <c r="M7" s="78">
        <v>2309</v>
      </c>
      <c r="N7" s="79">
        <v>1003</v>
      </c>
      <c r="O7" s="31">
        <v>826</v>
      </c>
      <c r="P7" s="32">
        <f t="shared" si="0"/>
        <v>0.6666666666666666</v>
      </c>
      <c r="Q7" s="33">
        <f t="shared" si="6"/>
        <v>0</v>
      </c>
      <c r="R7" s="33">
        <f t="shared" si="1"/>
        <v>0.4</v>
      </c>
      <c r="S7" s="33">
        <f t="shared" si="2"/>
        <v>0.5454545454545454</v>
      </c>
      <c r="T7" s="33">
        <f t="shared" si="3"/>
        <v>2</v>
      </c>
      <c r="U7" s="33">
        <f t="shared" si="7"/>
        <v>0.25</v>
      </c>
      <c r="V7" s="34">
        <f t="shared" si="4"/>
        <v>1.5</v>
      </c>
      <c r="W7" s="35">
        <f t="shared" si="8"/>
        <v>0.6756756756756757</v>
      </c>
      <c r="X7" s="33">
        <v>0.08108108108108109</v>
      </c>
      <c r="Y7" s="56">
        <v>0</v>
      </c>
      <c r="Z7" s="136">
        <v>0.7660915726609158</v>
      </c>
      <c r="AA7" s="137">
        <v>0.329608938547486</v>
      </c>
      <c r="AB7" s="38">
        <v>0.2704649639816634</v>
      </c>
    </row>
    <row r="8" spans="1:28" s="119" customFormat="1" ht="13.5" customHeight="1">
      <c r="A8" s="370"/>
      <c r="B8" s="134" t="s">
        <v>3</v>
      </c>
      <c r="C8" s="26">
        <v>0</v>
      </c>
      <c r="D8" s="27">
        <v>0</v>
      </c>
      <c r="E8" s="27">
        <v>4</v>
      </c>
      <c r="F8" s="27">
        <v>7</v>
      </c>
      <c r="G8" s="27">
        <v>7</v>
      </c>
      <c r="H8" s="27">
        <v>4</v>
      </c>
      <c r="I8" s="28">
        <v>1</v>
      </c>
      <c r="J8" s="26">
        <f t="shared" si="5"/>
        <v>23</v>
      </c>
      <c r="K8" s="27">
        <v>5</v>
      </c>
      <c r="L8" s="249">
        <v>2</v>
      </c>
      <c r="M8" s="78">
        <v>2241</v>
      </c>
      <c r="N8" s="79">
        <v>979</v>
      </c>
      <c r="O8" s="31">
        <v>911</v>
      </c>
      <c r="P8" s="32">
        <f t="shared" si="0"/>
        <v>0</v>
      </c>
      <c r="Q8" s="33">
        <f t="shared" si="6"/>
        <v>0</v>
      </c>
      <c r="R8" s="33">
        <f t="shared" si="1"/>
        <v>0.8</v>
      </c>
      <c r="S8" s="33">
        <f t="shared" si="2"/>
        <v>0.6363636363636364</v>
      </c>
      <c r="T8" s="33">
        <f t="shared" si="3"/>
        <v>1.75</v>
      </c>
      <c r="U8" s="33">
        <f t="shared" si="7"/>
        <v>1</v>
      </c>
      <c r="V8" s="34">
        <f t="shared" si="4"/>
        <v>0.25</v>
      </c>
      <c r="W8" s="35">
        <f t="shared" si="8"/>
        <v>0.6216216216216216</v>
      </c>
      <c r="X8" s="33">
        <v>0.13513513513513514</v>
      </c>
      <c r="Y8" s="56">
        <v>0.05128205128205128</v>
      </c>
      <c r="Z8" s="136">
        <v>0.7405816259087905</v>
      </c>
      <c r="AA8" s="137">
        <v>0.3214051214707814</v>
      </c>
      <c r="AB8" s="38">
        <v>0.2982973149967256</v>
      </c>
    </row>
    <row r="9" spans="1:28" s="119" customFormat="1" ht="13.5" customHeight="1">
      <c r="A9" s="368">
        <v>2</v>
      </c>
      <c r="B9" s="144" t="s">
        <v>4</v>
      </c>
      <c r="C9" s="218">
        <v>1</v>
      </c>
      <c r="D9" s="253">
        <v>0</v>
      </c>
      <c r="E9" s="253">
        <v>2</v>
      </c>
      <c r="F9" s="253">
        <v>6</v>
      </c>
      <c r="G9" s="253">
        <v>6</v>
      </c>
      <c r="H9" s="253">
        <v>2</v>
      </c>
      <c r="I9" s="254">
        <v>1</v>
      </c>
      <c r="J9" s="218">
        <f t="shared" si="5"/>
        <v>18</v>
      </c>
      <c r="K9" s="253">
        <v>3</v>
      </c>
      <c r="L9" s="255">
        <v>1</v>
      </c>
      <c r="M9" s="85">
        <v>1955</v>
      </c>
      <c r="N9" s="86">
        <v>742</v>
      </c>
      <c r="O9" s="69">
        <v>784</v>
      </c>
      <c r="P9" s="88">
        <f t="shared" si="0"/>
        <v>0.3333333333333333</v>
      </c>
      <c r="Q9" s="89">
        <f t="shared" si="6"/>
        <v>0</v>
      </c>
      <c r="R9" s="89">
        <f t="shared" si="1"/>
        <v>0.4</v>
      </c>
      <c r="S9" s="89">
        <f t="shared" si="2"/>
        <v>0.5454545454545454</v>
      </c>
      <c r="T9" s="89">
        <f t="shared" si="3"/>
        <v>1.5</v>
      </c>
      <c r="U9" s="89">
        <f t="shared" si="7"/>
        <v>0.5</v>
      </c>
      <c r="V9" s="90">
        <f t="shared" si="4"/>
        <v>0.25</v>
      </c>
      <c r="W9" s="91">
        <f t="shared" si="8"/>
        <v>0.4864864864864865</v>
      </c>
      <c r="X9" s="89">
        <v>0.08108108108108109</v>
      </c>
      <c r="Y9" s="71">
        <v>0.02564102564102564</v>
      </c>
      <c r="Z9" s="147">
        <v>0.6475654190129182</v>
      </c>
      <c r="AA9" s="148">
        <v>0.243838317449885</v>
      </c>
      <c r="AB9" s="59">
        <v>0.25696492953130123</v>
      </c>
    </row>
    <row r="10" spans="1:28" s="145" customFormat="1" ht="13.5" customHeight="1">
      <c r="A10" s="369">
        <v>2</v>
      </c>
      <c r="B10" s="134" t="s">
        <v>5</v>
      </c>
      <c r="C10" s="29">
        <v>2</v>
      </c>
      <c r="D10" s="30">
        <v>3</v>
      </c>
      <c r="E10" s="30">
        <v>8</v>
      </c>
      <c r="F10" s="30">
        <v>3</v>
      </c>
      <c r="G10" s="30">
        <v>7</v>
      </c>
      <c r="H10" s="30">
        <v>4</v>
      </c>
      <c r="I10" s="54">
        <v>1</v>
      </c>
      <c r="J10" s="26">
        <f t="shared" si="5"/>
        <v>28</v>
      </c>
      <c r="K10" s="30">
        <v>1</v>
      </c>
      <c r="L10" s="54">
        <v>5</v>
      </c>
      <c r="M10" s="29">
        <v>1838</v>
      </c>
      <c r="N10" s="30">
        <v>604</v>
      </c>
      <c r="O10" s="31">
        <v>612</v>
      </c>
      <c r="P10" s="32">
        <f t="shared" si="0"/>
        <v>0.6666666666666666</v>
      </c>
      <c r="Q10" s="33">
        <f t="shared" si="6"/>
        <v>0.5</v>
      </c>
      <c r="R10" s="33">
        <f t="shared" si="1"/>
        <v>1.6</v>
      </c>
      <c r="S10" s="33">
        <f t="shared" si="2"/>
        <v>0.2727272727272727</v>
      </c>
      <c r="T10" s="33">
        <f t="shared" si="3"/>
        <v>1.75</v>
      </c>
      <c r="U10" s="33">
        <f t="shared" si="7"/>
        <v>1</v>
      </c>
      <c r="V10" s="222">
        <f t="shared" si="4"/>
        <v>0.25</v>
      </c>
      <c r="W10" s="35">
        <f t="shared" si="8"/>
        <v>0.7567567567567568</v>
      </c>
      <c r="X10" s="55">
        <v>0.02702702702702703</v>
      </c>
      <c r="Y10" s="56">
        <v>0.1282051282051282</v>
      </c>
      <c r="Z10" s="36">
        <v>0.6114437791084497</v>
      </c>
      <c r="AA10" s="37">
        <v>0.1986842105263158</v>
      </c>
      <c r="AB10" s="38">
        <v>0.20065573770491804</v>
      </c>
    </row>
    <row r="11" spans="1:28" s="145" customFormat="1" ht="13.5" customHeight="1">
      <c r="A11" s="369"/>
      <c r="B11" s="134" t="s">
        <v>6</v>
      </c>
      <c r="C11" s="29">
        <v>1</v>
      </c>
      <c r="D11" s="30">
        <v>1</v>
      </c>
      <c r="E11" s="30">
        <v>3</v>
      </c>
      <c r="F11" s="30">
        <v>12</v>
      </c>
      <c r="G11" s="30">
        <v>3</v>
      </c>
      <c r="H11" s="30">
        <v>4</v>
      </c>
      <c r="I11" s="54">
        <v>2</v>
      </c>
      <c r="J11" s="26">
        <f t="shared" si="5"/>
        <v>26</v>
      </c>
      <c r="K11" s="30">
        <v>2</v>
      </c>
      <c r="L11" s="54">
        <v>5</v>
      </c>
      <c r="M11" s="29">
        <v>1343</v>
      </c>
      <c r="N11" s="30">
        <v>753</v>
      </c>
      <c r="O11" s="31">
        <v>671</v>
      </c>
      <c r="P11" s="32">
        <f t="shared" si="0"/>
        <v>0.3333333333333333</v>
      </c>
      <c r="Q11" s="33">
        <f t="shared" si="6"/>
        <v>0.16666666666666666</v>
      </c>
      <c r="R11" s="33">
        <f t="shared" si="1"/>
        <v>0.6</v>
      </c>
      <c r="S11" s="33">
        <f t="shared" si="2"/>
        <v>1.0909090909090908</v>
      </c>
      <c r="T11" s="33">
        <f t="shared" si="3"/>
        <v>0.75</v>
      </c>
      <c r="U11" s="33">
        <f t="shared" si="7"/>
        <v>1</v>
      </c>
      <c r="V11" s="222">
        <f t="shared" si="4"/>
        <v>0.5</v>
      </c>
      <c r="W11" s="35">
        <f t="shared" si="8"/>
        <v>0.7027027027027027</v>
      </c>
      <c r="X11" s="55">
        <v>0.05405405405405406</v>
      </c>
      <c r="Y11" s="56">
        <v>0.1282051282051282</v>
      </c>
      <c r="Z11" s="36">
        <v>0.44470198675496686</v>
      </c>
      <c r="AA11" s="37">
        <v>0.24769736842105264</v>
      </c>
      <c r="AB11" s="38">
        <v>0.21985583224115335</v>
      </c>
    </row>
    <row r="12" spans="1:28" s="145" customFormat="1" ht="13.5" customHeight="1">
      <c r="A12" s="370"/>
      <c r="B12" s="139" t="s">
        <v>7</v>
      </c>
      <c r="C12" s="43">
        <v>1</v>
      </c>
      <c r="D12" s="44">
        <v>0</v>
      </c>
      <c r="E12" s="44">
        <v>6</v>
      </c>
      <c r="F12" s="44">
        <v>10</v>
      </c>
      <c r="G12" s="44">
        <v>0</v>
      </c>
      <c r="H12" s="44">
        <v>11</v>
      </c>
      <c r="I12" s="62">
        <v>4</v>
      </c>
      <c r="J12" s="40">
        <f t="shared" si="5"/>
        <v>32</v>
      </c>
      <c r="K12" s="44">
        <v>4</v>
      </c>
      <c r="L12" s="62">
        <v>3</v>
      </c>
      <c r="M12" s="43">
        <v>1723</v>
      </c>
      <c r="N12" s="44">
        <v>777</v>
      </c>
      <c r="O12" s="45">
        <v>704</v>
      </c>
      <c r="P12" s="46">
        <f t="shared" si="0"/>
        <v>0.3333333333333333</v>
      </c>
      <c r="Q12" s="47">
        <f t="shared" si="6"/>
        <v>0</v>
      </c>
      <c r="R12" s="47">
        <f t="shared" si="1"/>
        <v>1.2</v>
      </c>
      <c r="S12" s="47">
        <f t="shared" si="2"/>
        <v>0.9090909090909091</v>
      </c>
      <c r="T12" s="47">
        <f t="shared" si="3"/>
        <v>0</v>
      </c>
      <c r="U12" s="47">
        <f t="shared" si="7"/>
        <v>2.75</v>
      </c>
      <c r="V12" s="223">
        <f t="shared" si="4"/>
        <v>1</v>
      </c>
      <c r="W12" s="49">
        <f t="shared" si="8"/>
        <v>0.8648648648648649</v>
      </c>
      <c r="X12" s="63">
        <v>0.10810810810810811</v>
      </c>
      <c r="Y12" s="64">
        <v>0.07692307692307693</v>
      </c>
      <c r="Z12" s="50">
        <v>0.5695867768595041</v>
      </c>
      <c r="AA12" s="51">
        <v>0.2555921052631579</v>
      </c>
      <c r="AB12" s="52">
        <v>0.23074401835463781</v>
      </c>
    </row>
    <row r="13" spans="1:28" s="145" customFormat="1" ht="13.5" customHeight="1">
      <c r="A13" s="368">
        <v>3</v>
      </c>
      <c r="B13" s="134" t="s">
        <v>8</v>
      </c>
      <c r="C13" s="29">
        <v>0</v>
      </c>
      <c r="D13" s="30">
        <v>1</v>
      </c>
      <c r="E13" s="30">
        <v>6</v>
      </c>
      <c r="F13" s="30">
        <v>11</v>
      </c>
      <c r="G13" s="30">
        <v>3</v>
      </c>
      <c r="H13" s="30">
        <v>9</v>
      </c>
      <c r="I13" s="54">
        <v>1</v>
      </c>
      <c r="J13" s="26">
        <f t="shared" si="5"/>
        <v>31</v>
      </c>
      <c r="K13" s="30"/>
      <c r="L13" s="54">
        <v>4</v>
      </c>
      <c r="M13" s="29">
        <v>1990</v>
      </c>
      <c r="N13" s="30">
        <v>781</v>
      </c>
      <c r="O13" s="31">
        <v>630</v>
      </c>
      <c r="P13" s="32">
        <f t="shared" si="0"/>
        <v>0</v>
      </c>
      <c r="Q13" s="33">
        <f t="shared" si="6"/>
        <v>0.16666666666666666</v>
      </c>
      <c r="R13" s="33">
        <f t="shared" si="1"/>
        <v>1.2</v>
      </c>
      <c r="S13" s="33">
        <f t="shared" si="2"/>
        <v>1</v>
      </c>
      <c r="T13" s="33">
        <f t="shared" si="3"/>
        <v>0.75</v>
      </c>
      <c r="U13" s="33">
        <f t="shared" si="7"/>
        <v>2.25</v>
      </c>
      <c r="V13" s="222">
        <f t="shared" si="4"/>
        <v>0.25</v>
      </c>
      <c r="W13" s="35">
        <f t="shared" si="8"/>
        <v>0.8378378378378378</v>
      </c>
      <c r="X13" s="55">
        <v>0</v>
      </c>
      <c r="Y13" s="56">
        <v>0.10256410256410256</v>
      </c>
      <c r="Z13" s="36">
        <v>0.658068783068783</v>
      </c>
      <c r="AA13" s="37">
        <v>0.2567389875082183</v>
      </c>
      <c r="AB13" s="38">
        <v>0.20642201834862386</v>
      </c>
    </row>
    <row r="14" spans="1:28" s="145" customFormat="1" ht="13.5" customHeight="1">
      <c r="A14" s="369">
        <v>3</v>
      </c>
      <c r="B14" s="134" t="s">
        <v>9</v>
      </c>
      <c r="C14" s="29">
        <v>1</v>
      </c>
      <c r="D14" s="30">
        <v>0</v>
      </c>
      <c r="E14" s="30">
        <v>4</v>
      </c>
      <c r="F14" s="30">
        <v>13</v>
      </c>
      <c r="G14" s="30">
        <v>9</v>
      </c>
      <c r="H14" s="30">
        <v>1</v>
      </c>
      <c r="I14" s="54">
        <v>6</v>
      </c>
      <c r="J14" s="26">
        <f t="shared" si="5"/>
        <v>34</v>
      </c>
      <c r="K14" s="30">
        <v>4</v>
      </c>
      <c r="L14" s="54">
        <v>3</v>
      </c>
      <c r="M14" s="29">
        <v>1799</v>
      </c>
      <c r="N14" s="30">
        <v>891</v>
      </c>
      <c r="O14" s="31">
        <v>635</v>
      </c>
      <c r="P14" s="32">
        <f t="shared" si="0"/>
        <v>0.3333333333333333</v>
      </c>
      <c r="Q14" s="33">
        <f t="shared" si="6"/>
        <v>0</v>
      </c>
      <c r="R14" s="33">
        <f t="shared" si="1"/>
        <v>0.8</v>
      </c>
      <c r="S14" s="33">
        <f t="shared" si="2"/>
        <v>1.1818181818181819</v>
      </c>
      <c r="T14" s="33">
        <f t="shared" si="3"/>
        <v>2.25</v>
      </c>
      <c r="U14" s="33">
        <f t="shared" si="7"/>
        <v>0.25</v>
      </c>
      <c r="V14" s="34">
        <f t="shared" si="4"/>
        <v>1.5</v>
      </c>
      <c r="W14" s="35">
        <f t="shared" si="8"/>
        <v>0.918918918918919</v>
      </c>
      <c r="X14" s="55">
        <v>0.10810810810810811</v>
      </c>
      <c r="Y14" s="56">
        <v>0.07692307692307693</v>
      </c>
      <c r="Z14" s="36">
        <v>0.5943178064089858</v>
      </c>
      <c r="AA14" s="37">
        <v>0.29318854886475815</v>
      </c>
      <c r="AB14" s="38">
        <v>0.2080602883355177</v>
      </c>
    </row>
    <row r="15" spans="1:28" s="145" customFormat="1" ht="13.5" customHeight="1">
      <c r="A15" s="369"/>
      <c r="B15" s="134" t="s">
        <v>10</v>
      </c>
      <c r="C15" s="29">
        <v>2</v>
      </c>
      <c r="D15" s="30">
        <v>0</v>
      </c>
      <c r="E15" s="30">
        <v>5</v>
      </c>
      <c r="F15" s="30">
        <v>24</v>
      </c>
      <c r="G15" s="30">
        <v>3</v>
      </c>
      <c r="H15" s="30">
        <v>4</v>
      </c>
      <c r="I15" s="54">
        <v>6</v>
      </c>
      <c r="J15" s="26">
        <f t="shared" si="5"/>
        <v>44</v>
      </c>
      <c r="K15" s="30">
        <v>4</v>
      </c>
      <c r="L15" s="54">
        <v>5</v>
      </c>
      <c r="M15" s="29">
        <v>1906</v>
      </c>
      <c r="N15" s="30">
        <v>939</v>
      </c>
      <c r="O15" s="31">
        <v>642</v>
      </c>
      <c r="P15" s="32">
        <f t="shared" si="0"/>
        <v>0.6666666666666666</v>
      </c>
      <c r="Q15" s="33">
        <f t="shared" si="6"/>
        <v>0</v>
      </c>
      <c r="R15" s="33">
        <f t="shared" si="1"/>
        <v>1</v>
      </c>
      <c r="S15" s="33">
        <f t="shared" si="2"/>
        <v>2.1818181818181817</v>
      </c>
      <c r="T15" s="33">
        <f t="shared" si="3"/>
        <v>0.75</v>
      </c>
      <c r="U15" s="33">
        <f t="shared" si="7"/>
        <v>1</v>
      </c>
      <c r="V15" s="34">
        <f t="shared" si="4"/>
        <v>1.5</v>
      </c>
      <c r="W15" s="35">
        <f t="shared" si="8"/>
        <v>1.1891891891891893</v>
      </c>
      <c r="X15" s="55">
        <v>0.10810810810810811</v>
      </c>
      <c r="Y15" s="56">
        <v>0.1282051282051282</v>
      </c>
      <c r="Z15" s="36">
        <v>0.6307081403044341</v>
      </c>
      <c r="AA15" s="37">
        <v>0.3088815789473684</v>
      </c>
      <c r="AB15" s="38">
        <v>0.2106990482441746</v>
      </c>
    </row>
    <row r="16" spans="1:28" s="145" customFormat="1" ht="13.5" customHeight="1">
      <c r="A16" s="369"/>
      <c r="B16" s="134" t="s">
        <v>11</v>
      </c>
      <c r="C16" s="29">
        <v>0</v>
      </c>
      <c r="D16" s="30">
        <v>0</v>
      </c>
      <c r="E16" s="30">
        <v>2</v>
      </c>
      <c r="F16" s="30">
        <v>15</v>
      </c>
      <c r="G16" s="30">
        <v>4</v>
      </c>
      <c r="H16" s="30">
        <v>6</v>
      </c>
      <c r="I16" s="54">
        <v>5</v>
      </c>
      <c r="J16" s="26">
        <f t="shared" si="5"/>
        <v>32</v>
      </c>
      <c r="K16" s="30">
        <v>5</v>
      </c>
      <c r="L16" s="54">
        <v>0</v>
      </c>
      <c r="M16" s="29">
        <v>1789</v>
      </c>
      <c r="N16" s="30">
        <v>935</v>
      </c>
      <c r="O16" s="31">
        <v>540</v>
      </c>
      <c r="P16" s="32">
        <f t="shared" si="0"/>
        <v>0</v>
      </c>
      <c r="Q16" s="33">
        <f t="shared" si="6"/>
        <v>0</v>
      </c>
      <c r="R16" s="33">
        <f t="shared" si="1"/>
        <v>0.4</v>
      </c>
      <c r="S16" s="33">
        <f t="shared" si="2"/>
        <v>1.3636363636363635</v>
      </c>
      <c r="T16" s="33">
        <f t="shared" si="3"/>
        <v>1</v>
      </c>
      <c r="U16" s="33">
        <f t="shared" si="7"/>
        <v>1.5</v>
      </c>
      <c r="V16" s="34">
        <f t="shared" si="4"/>
        <v>1.25</v>
      </c>
      <c r="W16" s="35">
        <f t="shared" si="8"/>
        <v>0.8648648648648649</v>
      </c>
      <c r="X16" s="55">
        <v>0.13513513513513514</v>
      </c>
      <c r="Y16" s="56">
        <v>0</v>
      </c>
      <c r="Z16" s="36">
        <v>0.5927766732935719</v>
      </c>
      <c r="AA16" s="37">
        <v>0.3073635765943458</v>
      </c>
      <c r="AB16" s="38">
        <v>0.17704918032786884</v>
      </c>
    </row>
    <row r="17" spans="1:28" s="145" customFormat="1" ht="13.5" customHeight="1">
      <c r="A17" s="370"/>
      <c r="B17" s="139" t="s">
        <v>12</v>
      </c>
      <c r="C17" s="29">
        <v>2</v>
      </c>
      <c r="D17" s="30">
        <v>0</v>
      </c>
      <c r="E17" s="30">
        <v>2</v>
      </c>
      <c r="F17" s="30">
        <v>11</v>
      </c>
      <c r="G17" s="30">
        <v>3</v>
      </c>
      <c r="H17" s="30">
        <v>7</v>
      </c>
      <c r="I17" s="54">
        <v>10</v>
      </c>
      <c r="J17" s="26">
        <f t="shared" si="5"/>
        <v>35</v>
      </c>
      <c r="K17" s="30">
        <v>2</v>
      </c>
      <c r="L17" s="54">
        <v>0</v>
      </c>
      <c r="M17" s="29">
        <v>2000</v>
      </c>
      <c r="N17" s="30">
        <v>946</v>
      </c>
      <c r="O17" s="31">
        <v>651</v>
      </c>
      <c r="P17" s="32">
        <f t="shared" si="0"/>
        <v>0.6666666666666666</v>
      </c>
      <c r="Q17" s="33">
        <f t="shared" si="6"/>
        <v>0</v>
      </c>
      <c r="R17" s="33">
        <f t="shared" si="1"/>
        <v>0.4</v>
      </c>
      <c r="S17" s="33">
        <f t="shared" si="2"/>
        <v>1</v>
      </c>
      <c r="T17" s="33">
        <f t="shared" si="3"/>
        <v>0.75</v>
      </c>
      <c r="U17" s="33">
        <f t="shared" si="7"/>
        <v>1.75</v>
      </c>
      <c r="V17" s="34">
        <f t="shared" si="4"/>
        <v>2.5</v>
      </c>
      <c r="W17" s="35">
        <f t="shared" si="8"/>
        <v>0.9459459459459459</v>
      </c>
      <c r="X17" s="55">
        <v>0.05405405405405406</v>
      </c>
      <c r="Y17" s="56">
        <v>0</v>
      </c>
      <c r="Z17" s="36">
        <v>0.6622516556291391</v>
      </c>
      <c r="AA17" s="37">
        <v>0.3147039254823686</v>
      </c>
      <c r="AB17" s="38">
        <v>0.21225953700684708</v>
      </c>
    </row>
    <row r="18" spans="1:28" s="150" customFormat="1" ht="13.5" customHeight="1">
      <c r="A18" s="368">
        <v>4</v>
      </c>
      <c r="B18" s="144" t="s">
        <v>13</v>
      </c>
      <c r="C18" s="85">
        <v>2</v>
      </c>
      <c r="D18" s="86">
        <v>0</v>
      </c>
      <c r="E18" s="86">
        <v>2</v>
      </c>
      <c r="F18" s="86">
        <v>14</v>
      </c>
      <c r="G18" s="86">
        <v>7</v>
      </c>
      <c r="H18" s="86">
        <v>5</v>
      </c>
      <c r="I18" s="87">
        <v>5</v>
      </c>
      <c r="J18" s="218">
        <f t="shared" si="5"/>
        <v>35</v>
      </c>
      <c r="K18" s="86">
        <v>3</v>
      </c>
      <c r="L18" s="68">
        <v>4</v>
      </c>
      <c r="M18" s="85">
        <v>2152</v>
      </c>
      <c r="N18" s="86">
        <v>1008</v>
      </c>
      <c r="O18" s="69">
        <v>759</v>
      </c>
      <c r="P18" s="88">
        <f t="shared" si="0"/>
        <v>0.6666666666666666</v>
      </c>
      <c r="Q18" s="89">
        <f t="shared" si="6"/>
        <v>0</v>
      </c>
      <c r="R18" s="89">
        <f t="shared" si="1"/>
        <v>0.4</v>
      </c>
      <c r="S18" s="89">
        <f t="shared" si="2"/>
        <v>1.2727272727272727</v>
      </c>
      <c r="T18" s="89">
        <f t="shared" si="3"/>
        <v>1.75</v>
      </c>
      <c r="U18" s="89">
        <f t="shared" si="7"/>
        <v>1.25</v>
      </c>
      <c r="V18" s="221">
        <f t="shared" si="4"/>
        <v>1.25</v>
      </c>
      <c r="W18" s="91">
        <f t="shared" si="8"/>
        <v>0.9459459459459459</v>
      </c>
      <c r="X18" s="89">
        <v>0.08108108108108109</v>
      </c>
      <c r="Y18" s="71">
        <v>0.10810810810810811</v>
      </c>
      <c r="Z18" s="147">
        <v>0.7132913490222075</v>
      </c>
      <c r="AA18" s="148">
        <v>0.3338853925140775</v>
      </c>
      <c r="AB18" s="59">
        <v>0.2474731007499185</v>
      </c>
    </row>
    <row r="19" spans="1:28" s="150" customFormat="1" ht="13.5" customHeight="1">
      <c r="A19" s="369"/>
      <c r="B19" s="134" t="s">
        <v>14</v>
      </c>
      <c r="C19" s="78">
        <v>4</v>
      </c>
      <c r="D19" s="79">
        <v>0</v>
      </c>
      <c r="E19" s="79">
        <v>5</v>
      </c>
      <c r="F19" s="79">
        <v>20</v>
      </c>
      <c r="G19" s="79">
        <v>5</v>
      </c>
      <c r="H19" s="79">
        <v>4</v>
      </c>
      <c r="I19" s="80">
        <v>8</v>
      </c>
      <c r="J19" s="26">
        <f t="shared" si="5"/>
        <v>46</v>
      </c>
      <c r="K19" s="79">
        <v>4</v>
      </c>
      <c r="L19" s="54">
        <v>1</v>
      </c>
      <c r="M19" s="78">
        <v>2659</v>
      </c>
      <c r="N19" s="79">
        <v>1294</v>
      </c>
      <c r="O19" s="31">
        <v>695</v>
      </c>
      <c r="P19" s="32">
        <f t="shared" si="0"/>
        <v>1.3333333333333333</v>
      </c>
      <c r="Q19" s="33">
        <f t="shared" si="6"/>
        <v>0</v>
      </c>
      <c r="R19" s="33">
        <f t="shared" si="1"/>
        <v>1</v>
      </c>
      <c r="S19" s="33">
        <f t="shared" si="2"/>
        <v>1.8181818181818181</v>
      </c>
      <c r="T19" s="33">
        <f t="shared" si="3"/>
        <v>1.25</v>
      </c>
      <c r="U19" s="33">
        <f t="shared" si="7"/>
        <v>1</v>
      </c>
      <c r="V19" s="222">
        <f t="shared" si="4"/>
        <v>2</v>
      </c>
      <c r="W19" s="35">
        <f t="shared" si="8"/>
        <v>1.2432432432432432</v>
      </c>
      <c r="X19" s="33">
        <v>0.10810810810810811</v>
      </c>
      <c r="Y19" s="56">
        <v>0.02702702702702703</v>
      </c>
      <c r="Z19" s="136">
        <v>0.8819237147595357</v>
      </c>
      <c r="AA19" s="137">
        <v>0.42918739635157543</v>
      </c>
      <c r="AB19" s="38">
        <v>0.2263843648208469</v>
      </c>
    </row>
    <row r="20" spans="1:28" s="150" customFormat="1" ht="13.5" customHeight="1">
      <c r="A20" s="369"/>
      <c r="B20" s="134" t="s">
        <v>15</v>
      </c>
      <c r="C20" s="78">
        <v>1</v>
      </c>
      <c r="D20" s="79">
        <v>2</v>
      </c>
      <c r="E20" s="79">
        <v>2</v>
      </c>
      <c r="F20" s="79">
        <v>19</v>
      </c>
      <c r="G20" s="79">
        <v>6</v>
      </c>
      <c r="H20" s="79">
        <v>3</v>
      </c>
      <c r="I20" s="80">
        <v>11</v>
      </c>
      <c r="J20" s="26">
        <f t="shared" si="5"/>
        <v>44</v>
      </c>
      <c r="K20" s="79">
        <v>3</v>
      </c>
      <c r="L20" s="54">
        <v>2</v>
      </c>
      <c r="M20" s="78">
        <v>2406</v>
      </c>
      <c r="N20" s="79">
        <v>1445</v>
      </c>
      <c r="O20" s="31">
        <v>813</v>
      </c>
      <c r="P20" s="32">
        <f t="shared" si="0"/>
        <v>0.3333333333333333</v>
      </c>
      <c r="Q20" s="33">
        <f t="shared" si="6"/>
        <v>0.3333333333333333</v>
      </c>
      <c r="R20" s="33">
        <f t="shared" si="1"/>
        <v>0.4</v>
      </c>
      <c r="S20" s="33">
        <f t="shared" si="2"/>
        <v>1.7272727272727273</v>
      </c>
      <c r="T20" s="33">
        <f t="shared" si="3"/>
        <v>1.5</v>
      </c>
      <c r="U20" s="33">
        <f t="shared" si="7"/>
        <v>0.75</v>
      </c>
      <c r="V20" s="222">
        <f t="shared" si="4"/>
        <v>2.75</v>
      </c>
      <c r="W20" s="35">
        <f t="shared" si="8"/>
        <v>1.1891891891891893</v>
      </c>
      <c r="X20" s="33">
        <v>0.08108108108108109</v>
      </c>
      <c r="Y20" s="56">
        <v>0.05405405405405406</v>
      </c>
      <c r="Z20" s="136">
        <v>0.7990700763865826</v>
      </c>
      <c r="AA20" s="137">
        <v>0.4786353097052004</v>
      </c>
      <c r="AB20" s="38">
        <v>0.264993481095176</v>
      </c>
    </row>
    <row r="21" spans="1:28" s="150" customFormat="1" ht="13.5" customHeight="1">
      <c r="A21" s="370"/>
      <c r="B21" s="134" t="s">
        <v>16</v>
      </c>
      <c r="C21" s="78">
        <v>3</v>
      </c>
      <c r="D21" s="79">
        <v>2</v>
      </c>
      <c r="E21" s="79">
        <v>1</v>
      </c>
      <c r="F21" s="79">
        <v>18</v>
      </c>
      <c r="G21" s="79">
        <v>2</v>
      </c>
      <c r="H21" s="79">
        <v>12</v>
      </c>
      <c r="I21" s="80">
        <v>13</v>
      </c>
      <c r="J21" s="26">
        <f t="shared" si="5"/>
        <v>51</v>
      </c>
      <c r="K21" s="79">
        <v>6</v>
      </c>
      <c r="L21" s="54">
        <v>5</v>
      </c>
      <c r="M21" s="78">
        <v>2419</v>
      </c>
      <c r="N21" s="79">
        <v>1384</v>
      </c>
      <c r="O21" s="31">
        <v>887</v>
      </c>
      <c r="P21" s="32">
        <f t="shared" si="0"/>
        <v>1</v>
      </c>
      <c r="Q21" s="33">
        <f t="shared" si="6"/>
        <v>0.3333333333333333</v>
      </c>
      <c r="R21" s="33">
        <f t="shared" si="1"/>
        <v>0.2</v>
      </c>
      <c r="S21" s="33">
        <f t="shared" si="2"/>
        <v>1.6363636363636365</v>
      </c>
      <c r="T21" s="33">
        <f t="shared" si="3"/>
        <v>0.5</v>
      </c>
      <c r="U21" s="33">
        <f t="shared" si="7"/>
        <v>3</v>
      </c>
      <c r="V21" s="222">
        <f t="shared" si="4"/>
        <v>3.25</v>
      </c>
      <c r="W21" s="35">
        <f t="shared" si="8"/>
        <v>1.3783783783783783</v>
      </c>
      <c r="X21" s="33">
        <v>0.16216216216216217</v>
      </c>
      <c r="Y21" s="56">
        <v>0.13513513513513514</v>
      </c>
      <c r="Z21" s="136">
        <v>0.8161268556005398</v>
      </c>
      <c r="AA21" s="137">
        <v>0.46194926568758343</v>
      </c>
      <c r="AB21" s="38">
        <v>0.28949086161879894</v>
      </c>
    </row>
    <row r="22" spans="1:28" s="150" customFormat="1" ht="13.5" customHeight="1">
      <c r="A22" s="368">
        <v>5</v>
      </c>
      <c r="B22" s="144" t="s">
        <v>17</v>
      </c>
      <c r="C22" s="85">
        <v>8</v>
      </c>
      <c r="D22" s="86">
        <v>0</v>
      </c>
      <c r="E22" s="86">
        <v>2</v>
      </c>
      <c r="F22" s="86">
        <v>14</v>
      </c>
      <c r="G22" s="86">
        <v>5</v>
      </c>
      <c r="H22" s="86">
        <v>3</v>
      </c>
      <c r="I22" s="87">
        <v>9</v>
      </c>
      <c r="J22" s="218">
        <f t="shared" si="5"/>
        <v>41</v>
      </c>
      <c r="K22" s="86">
        <v>4</v>
      </c>
      <c r="L22" s="68">
        <v>3</v>
      </c>
      <c r="M22" s="85">
        <v>1383</v>
      </c>
      <c r="N22" s="86">
        <v>1148</v>
      </c>
      <c r="O22" s="69">
        <v>587</v>
      </c>
      <c r="P22" s="88">
        <f t="shared" si="0"/>
        <v>2.6666666666666665</v>
      </c>
      <c r="Q22" s="89">
        <f t="shared" si="6"/>
        <v>0</v>
      </c>
      <c r="R22" s="89">
        <f t="shared" si="1"/>
        <v>0.4</v>
      </c>
      <c r="S22" s="89">
        <f t="shared" si="2"/>
        <v>1.2727272727272727</v>
      </c>
      <c r="T22" s="89">
        <f t="shared" si="3"/>
        <v>1.25</v>
      </c>
      <c r="U22" s="89">
        <f t="shared" si="7"/>
        <v>0.75</v>
      </c>
      <c r="V22" s="221">
        <f t="shared" si="4"/>
        <v>2.25</v>
      </c>
      <c r="W22" s="91">
        <f t="shared" si="8"/>
        <v>1.1081081081081081</v>
      </c>
      <c r="X22" s="89">
        <v>0.10810810810810811</v>
      </c>
      <c r="Y22" s="71">
        <v>0.08108108108108109</v>
      </c>
      <c r="Z22" s="147">
        <v>0.46565656565656566</v>
      </c>
      <c r="AA22" s="148">
        <v>0.3844608171466845</v>
      </c>
      <c r="AB22" s="59">
        <v>0.19132985658409388</v>
      </c>
    </row>
    <row r="23" spans="1:28" s="150" customFormat="1" ht="13.5" customHeight="1">
      <c r="A23" s="369"/>
      <c r="B23" s="134" t="s">
        <v>18</v>
      </c>
      <c r="C23" s="78">
        <v>7</v>
      </c>
      <c r="D23" s="79">
        <v>1</v>
      </c>
      <c r="E23" s="79">
        <v>4</v>
      </c>
      <c r="F23" s="79">
        <v>11</v>
      </c>
      <c r="G23" s="79">
        <v>2</v>
      </c>
      <c r="H23" s="79">
        <v>2</v>
      </c>
      <c r="I23" s="80">
        <v>25</v>
      </c>
      <c r="J23" s="26">
        <f t="shared" si="5"/>
        <v>52</v>
      </c>
      <c r="K23" s="79">
        <v>5</v>
      </c>
      <c r="L23" s="54">
        <v>6</v>
      </c>
      <c r="M23" s="78">
        <v>2193</v>
      </c>
      <c r="N23" s="79">
        <v>1188</v>
      </c>
      <c r="O23" s="31">
        <v>803</v>
      </c>
      <c r="P23" s="32">
        <f t="shared" si="0"/>
        <v>2.3333333333333335</v>
      </c>
      <c r="Q23" s="33">
        <f t="shared" si="6"/>
        <v>0.16666666666666666</v>
      </c>
      <c r="R23" s="33">
        <f t="shared" si="1"/>
        <v>0.8</v>
      </c>
      <c r="S23" s="33">
        <f t="shared" si="2"/>
        <v>1</v>
      </c>
      <c r="T23" s="33">
        <f t="shared" si="3"/>
        <v>0.5</v>
      </c>
      <c r="U23" s="33">
        <f t="shared" si="7"/>
        <v>0.5</v>
      </c>
      <c r="V23" s="34">
        <f t="shared" si="4"/>
        <v>6.25</v>
      </c>
      <c r="W23" s="35">
        <f t="shared" si="8"/>
        <v>1.4054054054054055</v>
      </c>
      <c r="X23" s="33">
        <v>0.13513513513513514</v>
      </c>
      <c r="Y23" s="56">
        <v>0.16216216216216217</v>
      </c>
      <c r="Z23" s="136">
        <v>0.7266401590457257</v>
      </c>
      <c r="AA23" s="137">
        <v>0.3940298507462687</v>
      </c>
      <c r="AB23" s="38">
        <v>0.26147834581569523</v>
      </c>
    </row>
    <row r="24" spans="1:28" s="150" customFormat="1" ht="13.5" customHeight="1">
      <c r="A24" s="369"/>
      <c r="B24" s="134" t="s">
        <v>19</v>
      </c>
      <c r="C24" s="78">
        <v>1</v>
      </c>
      <c r="D24" s="79">
        <v>2</v>
      </c>
      <c r="E24" s="79">
        <v>2</v>
      </c>
      <c r="F24" s="79">
        <v>8</v>
      </c>
      <c r="G24" s="79">
        <v>4</v>
      </c>
      <c r="H24" s="79">
        <v>10</v>
      </c>
      <c r="I24" s="80">
        <v>8</v>
      </c>
      <c r="J24" s="26">
        <f t="shared" si="5"/>
        <v>35</v>
      </c>
      <c r="K24" s="79">
        <v>9</v>
      </c>
      <c r="L24" s="54">
        <v>3</v>
      </c>
      <c r="M24" s="78">
        <v>2349</v>
      </c>
      <c r="N24" s="79">
        <v>1820</v>
      </c>
      <c r="O24" s="31">
        <v>1277</v>
      </c>
      <c r="P24" s="32">
        <f t="shared" si="0"/>
        <v>0.3333333333333333</v>
      </c>
      <c r="Q24" s="33">
        <f t="shared" si="6"/>
        <v>0.3333333333333333</v>
      </c>
      <c r="R24" s="33">
        <f t="shared" si="1"/>
        <v>0.4</v>
      </c>
      <c r="S24" s="33">
        <f t="shared" si="2"/>
        <v>0.7272727272727273</v>
      </c>
      <c r="T24" s="33">
        <f t="shared" si="3"/>
        <v>1</v>
      </c>
      <c r="U24" s="33">
        <f t="shared" si="7"/>
        <v>2.5</v>
      </c>
      <c r="V24" s="34">
        <f t="shared" si="4"/>
        <v>2</v>
      </c>
      <c r="W24" s="35">
        <f t="shared" si="8"/>
        <v>0.9459459459459459</v>
      </c>
      <c r="X24" s="33">
        <v>0.24324324324324326</v>
      </c>
      <c r="Y24" s="56">
        <v>0.08108108108108109</v>
      </c>
      <c r="Z24" s="136">
        <v>0.7788461538461539</v>
      </c>
      <c r="AA24" s="137">
        <v>0.603448275862069</v>
      </c>
      <c r="AB24" s="38">
        <v>0.4158254640182351</v>
      </c>
    </row>
    <row r="25" spans="1:28" s="150" customFormat="1" ht="13.5" customHeight="1">
      <c r="A25" s="369"/>
      <c r="B25" s="134" t="s">
        <v>20</v>
      </c>
      <c r="C25" s="78">
        <v>7</v>
      </c>
      <c r="D25" s="79">
        <v>3</v>
      </c>
      <c r="E25" s="79">
        <v>1</v>
      </c>
      <c r="F25" s="79">
        <v>4</v>
      </c>
      <c r="G25" s="79">
        <v>3</v>
      </c>
      <c r="H25" s="79">
        <v>10</v>
      </c>
      <c r="I25" s="80">
        <v>14</v>
      </c>
      <c r="J25" s="26">
        <f t="shared" si="5"/>
        <v>42</v>
      </c>
      <c r="K25" s="79">
        <v>8</v>
      </c>
      <c r="L25" s="54">
        <v>6</v>
      </c>
      <c r="M25" s="78">
        <v>2890</v>
      </c>
      <c r="N25" s="79">
        <v>1876</v>
      </c>
      <c r="O25" s="31">
        <v>1236</v>
      </c>
      <c r="P25" s="32">
        <f t="shared" si="0"/>
        <v>2.3333333333333335</v>
      </c>
      <c r="Q25" s="33">
        <f t="shared" si="6"/>
        <v>0.5</v>
      </c>
      <c r="R25" s="33">
        <f t="shared" si="1"/>
        <v>0.2</v>
      </c>
      <c r="S25" s="33">
        <f t="shared" si="2"/>
        <v>0.36363636363636365</v>
      </c>
      <c r="T25" s="33">
        <f t="shared" si="3"/>
        <v>0.75</v>
      </c>
      <c r="U25" s="33">
        <f t="shared" si="7"/>
        <v>2.5</v>
      </c>
      <c r="V25" s="34">
        <f t="shared" si="4"/>
        <v>3.5</v>
      </c>
      <c r="W25" s="35">
        <f t="shared" si="8"/>
        <v>1.135135135135135</v>
      </c>
      <c r="X25" s="33">
        <v>0.21621621621621623</v>
      </c>
      <c r="Y25" s="56">
        <v>0.16216216216216217</v>
      </c>
      <c r="Z25" s="136">
        <v>0.9591769000995686</v>
      </c>
      <c r="AA25" s="137">
        <v>0.6207809397749835</v>
      </c>
      <c r="AB25" s="38">
        <v>0.40234375</v>
      </c>
    </row>
    <row r="26" spans="1:28" s="150" customFormat="1" ht="13.5" customHeight="1">
      <c r="A26" s="370"/>
      <c r="B26" s="139" t="s">
        <v>21</v>
      </c>
      <c r="C26" s="81">
        <v>6</v>
      </c>
      <c r="D26" s="82">
        <v>4</v>
      </c>
      <c r="E26" s="82">
        <v>2</v>
      </c>
      <c r="F26" s="82">
        <v>12</v>
      </c>
      <c r="G26" s="82">
        <v>3</v>
      </c>
      <c r="H26" s="82">
        <v>8</v>
      </c>
      <c r="I26" s="83">
        <v>7</v>
      </c>
      <c r="J26" s="40">
        <f t="shared" si="5"/>
        <v>42</v>
      </c>
      <c r="K26" s="82">
        <v>12</v>
      </c>
      <c r="L26" s="62">
        <v>6</v>
      </c>
      <c r="M26" s="81">
        <v>2353</v>
      </c>
      <c r="N26" s="82">
        <v>2184</v>
      </c>
      <c r="O26" s="45">
        <v>1388</v>
      </c>
      <c r="P26" s="46">
        <f t="shared" si="0"/>
        <v>2</v>
      </c>
      <c r="Q26" s="47">
        <f t="shared" si="6"/>
        <v>0.6666666666666666</v>
      </c>
      <c r="R26" s="47">
        <f t="shared" si="1"/>
        <v>0.4</v>
      </c>
      <c r="S26" s="47">
        <f t="shared" si="2"/>
        <v>1.0909090909090908</v>
      </c>
      <c r="T26" s="47">
        <f t="shared" si="3"/>
        <v>0.75</v>
      </c>
      <c r="U26" s="47">
        <f t="shared" si="7"/>
        <v>2</v>
      </c>
      <c r="V26" s="48">
        <f t="shared" si="4"/>
        <v>1.75</v>
      </c>
      <c r="W26" s="49">
        <f t="shared" si="8"/>
        <v>1.135135135135135</v>
      </c>
      <c r="X26" s="47">
        <v>0.32432432432432434</v>
      </c>
      <c r="Y26" s="64">
        <v>0.16216216216216217</v>
      </c>
      <c r="Z26" s="141">
        <v>0.7801724137931034</v>
      </c>
      <c r="AA26" s="142">
        <v>0.7215064420218038</v>
      </c>
      <c r="AB26" s="52">
        <v>0.45167588675561343</v>
      </c>
    </row>
    <row r="27" spans="1:28" s="150" customFormat="1" ht="13.5" customHeight="1">
      <c r="A27" s="369">
        <v>6</v>
      </c>
      <c r="B27" s="134" t="s">
        <v>22</v>
      </c>
      <c r="C27" s="78">
        <v>8</v>
      </c>
      <c r="D27" s="79">
        <v>4</v>
      </c>
      <c r="E27" s="79">
        <v>3</v>
      </c>
      <c r="F27" s="79">
        <v>11</v>
      </c>
      <c r="G27" s="79">
        <v>1</v>
      </c>
      <c r="H27" s="79">
        <v>13</v>
      </c>
      <c r="I27" s="80">
        <v>22</v>
      </c>
      <c r="J27" s="26">
        <f t="shared" si="5"/>
        <v>62</v>
      </c>
      <c r="K27" s="79">
        <v>11</v>
      </c>
      <c r="L27" s="54">
        <v>1</v>
      </c>
      <c r="M27" s="78">
        <v>3088</v>
      </c>
      <c r="N27" s="79">
        <v>1698</v>
      </c>
      <c r="O27" s="31">
        <v>1541</v>
      </c>
      <c r="P27" s="32">
        <f t="shared" si="0"/>
        <v>2.6666666666666665</v>
      </c>
      <c r="Q27" s="33">
        <f t="shared" si="6"/>
        <v>0.6666666666666666</v>
      </c>
      <c r="R27" s="33">
        <f t="shared" si="1"/>
        <v>0.6</v>
      </c>
      <c r="S27" s="33">
        <f t="shared" si="2"/>
        <v>1</v>
      </c>
      <c r="T27" s="33">
        <f t="shared" si="3"/>
        <v>0.25</v>
      </c>
      <c r="U27" s="33">
        <f t="shared" si="7"/>
        <v>3.25</v>
      </c>
      <c r="V27" s="222">
        <f t="shared" si="4"/>
        <v>5.5</v>
      </c>
      <c r="W27" s="35">
        <f t="shared" si="8"/>
        <v>1.6756756756756757</v>
      </c>
      <c r="X27" s="33">
        <v>0.2972972972972973</v>
      </c>
      <c r="Y27" s="56">
        <v>0.02702702702702703</v>
      </c>
      <c r="Z27" s="136">
        <v>1.023194168323393</v>
      </c>
      <c r="AA27" s="137">
        <v>0.5611368142762723</v>
      </c>
      <c r="AB27" s="38">
        <v>0.5016276041666666</v>
      </c>
    </row>
    <row r="28" spans="1:28" s="150" customFormat="1" ht="13.5" customHeight="1">
      <c r="A28" s="369"/>
      <c r="B28" s="134" t="s">
        <v>23</v>
      </c>
      <c r="C28" s="78">
        <v>2</v>
      </c>
      <c r="D28" s="79">
        <v>4</v>
      </c>
      <c r="E28" s="79">
        <v>4</v>
      </c>
      <c r="F28" s="79">
        <v>4</v>
      </c>
      <c r="G28" s="79">
        <v>2</v>
      </c>
      <c r="H28" s="79">
        <v>9</v>
      </c>
      <c r="I28" s="80">
        <v>14</v>
      </c>
      <c r="J28" s="26">
        <f t="shared" si="5"/>
        <v>39</v>
      </c>
      <c r="K28" s="79">
        <v>12</v>
      </c>
      <c r="L28" s="54">
        <v>7</v>
      </c>
      <c r="M28" s="78">
        <v>2915</v>
      </c>
      <c r="N28" s="79">
        <v>2109</v>
      </c>
      <c r="O28" s="31">
        <v>1443</v>
      </c>
      <c r="P28" s="32">
        <f t="shared" si="0"/>
        <v>0.6666666666666666</v>
      </c>
      <c r="Q28" s="33">
        <f t="shared" si="6"/>
        <v>0.6666666666666666</v>
      </c>
      <c r="R28" s="33">
        <f t="shared" si="1"/>
        <v>0.8</v>
      </c>
      <c r="S28" s="33">
        <f t="shared" si="2"/>
        <v>0.36363636363636365</v>
      </c>
      <c r="T28" s="33">
        <f t="shared" si="3"/>
        <v>0.5</v>
      </c>
      <c r="U28" s="33">
        <f t="shared" si="7"/>
        <v>2.25</v>
      </c>
      <c r="V28" s="222">
        <f t="shared" si="4"/>
        <v>3.5</v>
      </c>
      <c r="W28" s="35">
        <f t="shared" si="8"/>
        <v>1.054054054054054</v>
      </c>
      <c r="X28" s="33">
        <v>0.32432432432432434</v>
      </c>
      <c r="Y28" s="56">
        <v>0.1891891891891892</v>
      </c>
      <c r="Z28" s="136">
        <v>0.9674742781281115</v>
      </c>
      <c r="AA28" s="137">
        <v>0.6978821972203838</v>
      </c>
      <c r="AB28" s="38">
        <v>0.46987951807228917</v>
      </c>
    </row>
    <row r="29" spans="1:28" s="150" customFormat="1" ht="13.5" customHeight="1">
      <c r="A29" s="369"/>
      <c r="B29" s="134" t="s">
        <v>24</v>
      </c>
      <c r="C29" s="78">
        <v>15</v>
      </c>
      <c r="D29" s="79">
        <v>5</v>
      </c>
      <c r="E29" s="79">
        <v>1</v>
      </c>
      <c r="F29" s="79">
        <v>9</v>
      </c>
      <c r="G29" s="79">
        <v>3</v>
      </c>
      <c r="H29" s="79">
        <v>9</v>
      </c>
      <c r="I29" s="80">
        <v>21</v>
      </c>
      <c r="J29" s="26">
        <f t="shared" si="5"/>
        <v>63</v>
      </c>
      <c r="K29" s="79">
        <v>13</v>
      </c>
      <c r="L29" s="54">
        <v>2</v>
      </c>
      <c r="M29" s="78">
        <v>2900</v>
      </c>
      <c r="N29" s="79">
        <v>2170</v>
      </c>
      <c r="O29" s="31">
        <v>1695</v>
      </c>
      <c r="P29" s="32">
        <f t="shared" si="0"/>
        <v>5</v>
      </c>
      <c r="Q29" s="33">
        <f t="shared" si="6"/>
        <v>0.8333333333333334</v>
      </c>
      <c r="R29" s="33">
        <f t="shared" si="1"/>
        <v>0.2</v>
      </c>
      <c r="S29" s="33">
        <f t="shared" si="2"/>
        <v>0.8181818181818182</v>
      </c>
      <c r="T29" s="33">
        <f t="shared" si="3"/>
        <v>0.75</v>
      </c>
      <c r="U29" s="33">
        <f t="shared" si="7"/>
        <v>2.25</v>
      </c>
      <c r="V29" s="222">
        <f t="shared" si="4"/>
        <v>5.25</v>
      </c>
      <c r="W29" s="35">
        <f t="shared" si="8"/>
        <v>1.7027027027027026</v>
      </c>
      <c r="X29" s="33">
        <v>0.35135135135135137</v>
      </c>
      <c r="Y29" s="56">
        <v>0.05405405405405406</v>
      </c>
      <c r="Z29" s="136">
        <v>0.9605829744948658</v>
      </c>
      <c r="AA29" s="137">
        <v>0.7190192180251822</v>
      </c>
      <c r="AB29" s="38">
        <v>0.5517578125</v>
      </c>
    </row>
    <row r="30" spans="1:28" s="150" customFormat="1" ht="13.5" customHeight="1">
      <c r="A30" s="370"/>
      <c r="B30" s="139" t="s">
        <v>25</v>
      </c>
      <c r="C30" s="81">
        <v>8</v>
      </c>
      <c r="D30" s="82">
        <v>7</v>
      </c>
      <c r="E30" s="82">
        <v>3</v>
      </c>
      <c r="F30" s="82">
        <v>12</v>
      </c>
      <c r="G30" s="82">
        <v>3</v>
      </c>
      <c r="H30" s="82">
        <v>3</v>
      </c>
      <c r="I30" s="83">
        <v>21</v>
      </c>
      <c r="J30" s="40">
        <f t="shared" si="5"/>
        <v>57</v>
      </c>
      <c r="K30" s="82">
        <v>27</v>
      </c>
      <c r="L30" s="62">
        <v>7</v>
      </c>
      <c r="M30" s="81">
        <v>3017</v>
      </c>
      <c r="N30" s="82">
        <v>2391</v>
      </c>
      <c r="O30" s="45">
        <v>1496</v>
      </c>
      <c r="P30" s="46">
        <f t="shared" si="0"/>
        <v>2.6666666666666665</v>
      </c>
      <c r="Q30" s="47">
        <f t="shared" si="6"/>
        <v>1.1666666666666667</v>
      </c>
      <c r="R30" s="47">
        <f t="shared" si="1"/>
        <v>0.6</v>
      </c>
      <c r="S30" s="47">
        <f t="shared" si="2"/>
        <v>1.0909090909090908</v>
      </c>
      <c r="T30" s="47">
        <f t="shared" si="3"/>
        <v>0.75</v>
      </c>
      <c r="U30" s="47">
        <f t="shared" si="7"/>
        <v>0.75</v>
      </c>
      <c r="V30" s="223">
        <f t="shared" si="4"/>
        <v>5.25</v>
      </c>
      <c r="W30" s="49">
        <f t="shared" si="8"/>
        <v>1.5405405405405406</v>
      </c>
      <c r="X30" s="47">
        <v>0.7297297297297297</v>
      </c>
      <c r="Y30" s="64">
        <v>0.1891891891891892</v>
      </c>
      <c r="Z30" s="141">
        <v>0.9953810623556582</v>
      </c>
      <c r="AA30" s="142">
        <v>0.791459781529295</v>
      </c>
      <c r="AB30" s="52">
        <v>0.4869791666666667</v>
      </c>
    </row>
    <row r="31" spans="1:28" s="150" customFormat="1" ht="13.5" customHeight="1">
      <c r="A31" s="368">
        <v>7</v>
      </c>
      <c r="B31" s="144" t="s">
        <v>26</v>
      </c>
      <c r="C31" s="85">
        <v>11</v>
      </c>
      <c r="D31" s="86">
        <v>5</v>
      </c>
      <c r="E31" s="86">
        <v>2</v>
      </c>
      <c r="F31" s="86">
        <v>7</v>
      </c>
      <c r="G31" s="86">
        <v>0</v>
      </c>
      <c r="H31" s="86">
        <v>4</v>
      </c>
      <c r="I31" s="87">
        <v>2</v>
      </c>
      <c r="J31" s="218">
        <f t="shared" si="5"/>
        <v>31</v>
      </c>
      <c r="K31" s="86">
        <v>23</v>
      </c>
      <c r="L31" s="68">
        <v>7</v>
      </c>
      <c r="M31" s="85">
        <v>2507</v>
      </c>
      <c r="N31" s="86">
        <v>1838</v>
      </c>
      <c r="O31" s="69">
        <v>1204</v>
      </c>
      <c r="P31" s="88">
        <f t="shared" si="0"/>
        <v>3.6666666666666665</v>
      </c>
      <c r="Q31" s="89">
        <f t="shared" si="6"/>
        <v>0.8333333333333334</v>
      </c>
      <c r="R31" s="89">
        <f t="shared" si="1"/>
        <v>0.4</v>
      </c>
      <c r="S31" s="89">
        <f t="shared" si="2"/>
        <v>0.6363636363636364</v>
      </c>
      <c r="T31" s="89">
        <f t="shared" si="3"/>
        <v>0</v>
      </c>
      <c r="U31" s="89">
        <f t="shared" si="7"/>
        <v>1</v>
      </c>
      <c r="V31" s="90">
        <f t="shared" si="4"/>
        <v>0.5</v>
      </c>
      <c r="W31" s="91">
        <f t="shared" si="8"/>
        <v>0.8378378378378378</v>
      </c>
      <c r="X31" s="89">
        <v>0.6216216216216216</v>
      </c>
      <c r="Y31" s="71">
        <v>0.1891891891891892</v>
      </c>
      <c r="Z31" s="147">
        <v>0.8304074196753892</v>
      </c>
      <c r="AA31" s="148">
        <v>0.6100232326584799</v>
      </c>
      <c r="AB31" s="59">
        <v>0.39154471544715447</v>
      </c>
    </row>
    <row r="32" spans="1:28" s="150" customFormat="1" ht="13.5" customHeight="1">
      <c r="A32" s="369"/>
      <c r="B32" s="134" t="s">
        <v>27</v>
      </c>
      <c r="C32" s="78">
        <v>6</v>
      </c>
      <c r="D32" s="79">
        <v>2</v>
      </c>
      <c r="E32" s="79">
        <v>1</v>
      </c>
      <c r="F32" s="79">
        <v>6</v>
      </c>
      <c r="G32" s="79">
        <v>1</v>
      </c>
      <c r="H32" s="79">
        <v>4</v>
      </c>
      <c r="I32" s="80">
        <v>5</v>
      </c>
      <c r="J32" s="26">
        <f t="shared" si="5"/>
        <v>25</v>
      </c>
      <c r="K32" s="79">
        <v>34</v>
      </c>
      <c r="L32" s="54">
        <v>22</v>
      </c>
      <c r="M32" s="78">
        <v>2366</v>
      </c>
      <c r="N32" s="79">
        <v>2269</v>
      </c>
      <c r="O32" s="31">
        <v>1347</v>
      </c>
      <c r="P32" s="32">
        <f t="shared" si="0"/>
        <v>2</v>
      </c>
      <c r="Q32" s="33">
        <f t="shared" si="6"/>
        <v>0.3333333333333333</v>
      </c>
      <c r="R32" s="33">
        <f t="shared" si="1"/>
        <v>0.2</v>
      </c>
      <c r="S32" s="33">
        <f t="shared" si="2"/>
        <v>0.5454545454545454</v>
      </c>
      <c r="T32" s="33">
        <f t="shared" si="3"/>
        <v>0.25</v>
      </c>
      <c r="U32" s="33">
        <f t="shared" si="7"/>
        <v>1</v>
      </c>
      <c r="V32" s="34">
        <f t="shared" si="4"/>
        <v>1.25</v>
      </c>
      <c r="W32" s="35">
        <f t="shared" si="8"/>
        <v>0.6756756756756757</v>
      </c>
      <c r="X32" s="33">
        <v>0.918918918918919</v>
      </c>
      <c r="Y32" s="56">
        <v>0.5945945945945946</v>
      </c>
      <c r="Z32" s="136">
        <v>0.7865691489361702</v>
      </c>
      <c r="AA32" s="137">
        <v>0.7568378919279519</v>
      </c>
      <c r="AB32" s="38">
        <v>0.4384765625</v>
      </c>
    </row>
    <row r="33" spans="1:28" s="150" customFormat="1" ht="13.5" customHeight="1">
      <c r="A33" s="369"/>
      <c r="B33" s="134" t="s">
        <v>28</v>
      </c>
      <c r="C33" s="78">
        <v>7</v>
      </c>
      <c r="D33" s="79">
        <v>3</v>
      </c>
      <c r="E33" s="79">
        <v>4</v>
      </c>
      <c r="F33" s="79">
        <v>5</v>
      </c>
      <c r="G33" s="79">
        <v>2</v>
      </c>
      <c r="H33" s="79">
        <v>1</v>
      </c>
      <c r="I33" s="80">
        <v>17</v>
      </c>
      <c r="J33" s="26">
        <f t="shared" si="5"/>
        <v>39</v>
      </c>
      <c r="K33" s="79">
        <v>14</v>
      </c>
      <c r="L33" s="54">
        <v>5</v>
      </c>
      <c r="M33" s="78">
        <v>2167</v>
      </c>
      <c r="N33" s="79">
        <v>1162</v>
      </c>
      <c r="O33" s="31">
        <v>981</v>
      </c>
      <c r="P33" s="32">
        <f t="shared" si="0"/>
        <v>2.3333333333333335</v>
      </c>
      <c r="Q33" s="33">
        <f t="shared" si="6"/>
        <v>0.5</v>
      </c>
      <c r="R33" s="33">
        <f t="shared" si="1"/>
        <v>0.8</v>
      </c>
      <c r="S33" s="33">
        <f t="shared" si="2"/>
        <v>0.45454545454545453</v>
      </c>
      <c r="T33" s="33">
        <f t="shared" si="3"/>
        <v>0.5</v>
      </c>
      <c r="U33" s="33">
        <f t="shared" si="7"/>
        <v>0.25</v>
      </c>
      <c r="V33" s="34">
        <f t="shared" si="4"/>
        <v>4.25</v>
      </c>
      <c r="W33" s="35">
        <f t="shared" si="8"/>
        <v>1.054054054054054</v>
      </c>
      <c r="X33" s="33">
        <v>0.3783783783783784</v>
      </c>
      <c r="Y33" s="56">
        <v>0.13513513513513514</v>
      </c>
      <c r="Z33" s="136">
        <v>0.7175496688741722</v>
      </c>
      <c r="AA33" s="137">
        <v>0.386046511627907</v>
      </c>
      <c r="AB33" s="38">
        <v>0.31902439024390244</v>
      </c>
    </row>
    <row r="34" spans="1:28" s="150" customFormat="1" ht="13.5" customHeight="1">
      <c r="A34" s="370"/>
      <c r="B34" s="139" t="s">
        <v>29</v>
      </c>
      <c r="C34" s="81">
        <v>7</v>
      </c>
      <c r="D34" s="82">
        <v>1</v>
      </c>
      <c r="E34" s="82">
        <v>2</v>
      </c>
      <c r="F34" s="82">
        <v>6</v>
      </c>
      <c r="G34" s="82">
        <v>1</v>
      </c>
      <c r="H34" s="82">
        <v>1</v>
      </c>
      <c r="I34" s="83">
        <v>8</v>
      </c>
      <c r="J34" s="40">
        <f t="shared" si="5"/>
        <v>26</v>
      </c>
      <c r="K34" s="82">
        <v>4</v>
      </c>
      <c r="L34" s="62">
        <v>1</v>
      </c>
      <c r="M34" s="81">
        <v>2219</v>
      </c>
      <c r="N34" s="82">
        <v>1673</v>
      </c>
      <c r="O34" s="45">
        <v>885</v>
      </c>
      <c r="P34" s="46">
        <f t="shared" si="0"/>
        <v>2.3333333333333335</v>
      </c>
      <c r="Q34" s="47">
        <f t="shared" si="6"/>
        <v>0.16666666666666666</v>
      </c>
      <c r="R34" s="47">
        <f t="shared" si="1"/>
        <v>0.4</v>
      </c>
      <c r="S34" s="47">
        <f t="shared" si="2"/>
        <v>0.5454545454545454</v>
      </c>
      <c r="T34" s="47">
        <f t="shared" si="3"/>
        <v>0.25</v>
      </c>
      <c r="U34" s="47">
        <f t="shared" si="7"/>
        <v>0.25</v>
      </c>
      <c r="V34" s="48">
        <f t="shared" si="4"/>
        <v>2</v>
      </c>
      <c r="W34" s="49">
        <f t="shared" si="8"/>
        <v>0.7027027027027027</v>
      </c>
      <c r="X34" s="47">
        <v>0.10810810810810811</v>
      </c>
      <c r="Y34" s="64">
        <v>0.02702702702702703</v>
      </c>
      <c r="Z34" s="141">
        <v>0.7354988399071926</v>
      </c>
      <c r="AA34" s="142">
        <v>0.5550763105507631</v>
      </c>
      <c r="AB34" s="52">
        <v>0.28780487804878047</v>
      </c>
    </row>
    <row r="35" spans="1:28" s="150" customFormat="1" ht="13.5" customHeight="1">
      <c r="A35" s="368">
        <v>8</v>
      </c>
      <c r="B35" s="144" t="s">
        <v>30</v>
      </c>
      <c r="C35" s="85">
        <v>2</v>
      </c>
      <c r="D35" s="86">
        <v>2</v>
      </c>
      <c r="E35" s="86">
        <v>0</v>
      </c>
      <c r="F35" s="86">
        <v>5</v>
      </c>
      <c r="G35" s="86">
        <v>0</v>
      </c>
      <c r="H35" s="86">
        <v>2</v>
      </c>
      <c r="I35" s="87">
        <v>6</v>
      </c>
      <c r="J35" s="218">
        <f t="shared" si="5"/>
        <v>17</v>
      </c>
      <c r="K35" s="86">
        <v>12</v>
      </c>
      <c r="L35" s="68">
        <v>15</v>
      </c>
      <c r="M35" s="85">
        <v>1577</v>
      </c>
      <c r="N35" s="86">
        <v>1341</v>
      </c>
      <c r="O35" s="69">
        <v>828</v>
      </c>
      <c r="P35" s="88">
        <f t="shared" si="0"/>
        <v>0.6666666666666666</v>
      </c>
      <c r="Q35" s="89">
        <f t="shared" si="6"/>
        <v>0.3333333333333333</v>
      </c>
      <c r="R35" s="89">
        <f t="shared" si="1"/>
        <v>0</v>
      </c>
      <c r="S35" s="89">
        <f t="shared" si="2"/>
        <v>0.45454545454545453</v>
      </c>
      <c r="T35" s="89">
        <f t="shared" si="3"/>
        <v>0</v>
      </c>
      <c r="U35" s="89">
        <f t="shared" si="7"/>
        <v>0.5</v>
      </c>
      <c r="V35" s="90">
        <f t="shared" si="4"/>
        <v>1.5</v>
      </c>
      <c r="W35" s="91">
        <f t="shared" si="8"/>
        <v>0.4594594594594595</v>
      </c>
      <c r="X35" s="89">
        <v>0.32432432432432434</v>
      </c>
      <c r="Y35" s="71">
        <v>0.40540540540540543</v>
      </c>
      <c r="Z35" s="147">
        <v>0.5216672179953689</v>
      </c>
      <c r="AA35" s="148">
        <v>0.4459594280013302</v>
      </c>
      <c r="AB35" s="59">
        <v>0.26944354051415553</v>
      </c>
    </row>
    <row r="36" spans="1:28" s="150" customFormat="1" ht="13.5" customHeight="1">
      <c r="A36" s="369">
        <v>8</v>
      </c>
      <c r="B36" s="134" t="s">
        <v>31</v>
      </c>
      <c r="C36" s="78">
        <v>0</v>
      </c>
      <c r="D36" s="79">
        <v>7</v>
      </c>
      <c r="E36" s="79">
        <v>3</v>
      </c>
      <c r="F36" s="79">
        <v>6</v>
      </c>
      <c r="G36" s="79">
        <v>1</v>
      </c>
      <c r="H36" s="79">
        <v>1</v>
      </c>
      <c r="I36" s="80">
        <v>4</v>
      </c>
      <c r="J36" s="26">
        <f t="shared" si="5"/>
        <v>22</v>
      </c>
      <c r="K36" s="79">
        <v>14</v>
      </c>
      <c r="L36" s="54">
        <v>3</v>
      </c>
      <c r="M36" s="78">
        <v>1145</v>
      </c>
      <c r="N36" s="79">
        <v>1061</v>
      </c>
      <c r="O36" s="31">
        <v>569</v>
      </c>
      <c r="P36" s="32">
        <f t="shared" si="0"/>
        <v>0</v>
      </c>
      <c r="Q36" s="33">
        <f t="shared" si="6"/>
        <v>1.1666666666666667</v>
      </c>
      <c r="R36" s="33">
        <f t="shared" si="1"/>
        <v>0.6</v>
      </c>
      <c r="S36" s="33">
        <f t="shared" si="2"/>
        <v>0.5454545454545454</v>
      </c>
      <c r="T36" s="33">
        <f t="shared" si="3"/>
        <v>0.25</v>
      </c>
      <c r="U36" s="33">
        <f t="shared" si="7"/>
        <v>0.25</v>
      </c>
      <c r="V36" s="222">
        <f t="shared" si="4"/>
        <v>1</v>
      </c>
      <c r="W36" s="35">
        <f t="shared" si="8"/>
        <v>0.5945945945945946</v>
      </c>
      <c r="X36" s="33">
        <v>0.3783783783783784</v>
      </c>
      <c r="Y36" s="56">
        <v>0.08108108108108109</v>
      </c>
      <c r="Z36" s="136">
        <v>0.4162122864412941</v>
      </c>
      <c r="AA36" s="137">
        <v>0.3629832364009579</v>
      </c>
      <c r="AB36" s="38">
        <v>0.18674105677715785</v>
      </c>
    </row>
    <row r="37" spans="1:28" s="150" customFormat="1" ht="13.5" customHeight="1">
      <c r="A37" s="369"/>
      <c r="B37" s="134" t="s">
        <v>32</v>
      </c>
      <c r="C37" s="78">
        <v>5</v>
      </c>
      <c r="D37" s="79">
        <v>3</v>
      </c>
      <c r="E37" s="79">
        <v>0</v>
      </c>
      <c r="F37" s="79">
        <v>4</v>
      </c>
      <c r="G37" s="79">
        <v>0</v>
      </c>
      <c r="H37" s="79">
        <v>0</v>
      </c>
      <c r="I37" s="80">
        <v>3</v>
      </c>
      <c r="J37" s="26">
        <f t="shared" si="5"/>
        <v>15</v>
      </c>
      <c r="K37" s="79">
        <v>10</v>
      </c>
      <c r="L37" s="54">
        <v>2</v>
      </c>
      <c r="M37" s="78">
        <v>630</v>
      </c>
      <c r="N37" s="79">
        <v>748</v>
      </c>
      <c r="O37" s="31">
        <v>508</v>
      </c>
      <c r="P37" s="32">
        <f aca="true" t="shared" si="9" ref="P37:P56">C37/3</f>
        <v>1.6666666666666667</v>
      </c>
      <c r="Q37" s="33">
        <f t="shared" si="6"/>
        <v>0.5</v>
      </c>
      <c r="R37" s="33">
        <f aca="true" t="shared" si="10" ref="R37:R56">E37/5</f>
        <v>0</v>
      </c>
      <c r="S37" s="33">
        <f aca="true" t="shared" si="11" ref="S37:S56">F37/11</f>
        <v>0.36363636363636365</v>
      </c>
      <c r="T37" s="33">
        <f aca="true" t="shared" si="12" ref="T37:T56">G37/4</f>
        <v>0</v>
      </c>
      <c r="U37" s="33">
        <f t="shared" si="7"/>
        <v>0</v>
      </c>
      <c r="V37" s="222">
        <f aca="true" t="shared" si="13" ref="V37:V56">I37/4</f>
        <v>0.75</v>
      </c>
      <c r="W37" s="35">
        <f t="shared" si="8"/>
        <v>0.40540540540540543</v>
      </c>
      <c r="X37" s="33">
        <v>0.2702702702702703</v>
      </c>
      <c r="Y37" s="56">
        <v>0.05405405405405406</v>
      </c>
      <c r="Z37" s="136">
        <v>0.21897810218978103</v>
      </c>
      <c r="AA37" s="137">
        <v>0.25669183253260125</v>
      </c>
      <c r="AB37" s="38">
        <v>0.16672136527732195</v>
      </c>
    </row>
    <row r="38" spans="1:28" s="150" customFormat="1" ht="13.5" customHeight="1">
      <c r="A38" s="369"/>
      <c r="B38" s="134" t="s">
        <v>33</v>
      </c>
      <c r="C38" s="78">
        <v>2</v>
      </c>
      <c r="D38" s="79">
        <v>4</v>
      </c>
      <c r="E38" s="79">
        <v>1</v>
      </c>
      <c r="F38" s="79">
        <v>2</v>
      </c>
      <c r="G38" s="79">
        <v>0</v>
      </c>
      <c r="H38" s="79">
        <v>0</v>
      </c>
      <c r="I38" s="80">
        <v>4</v>
      </c>
      <c r="J38" s="26">
        <f t="shared" si="5"/>
        <v>13</v>
      </c>
      <c r="K38" s="79">
        <v>13</v>
      </c>
      <c r="L38" s="54">
        <v>8</v>
      </c>
      <c r="M38" s="78">
        <v>805</v>
      </c>
      <c r="N38" s="79">
        <v>1030</v>
      </c>
      <c r="O38" s="31">
        <v>600</v>
      </c>
      <c r="P38" s="32">
        <f t="shared" si="9"/>
        <v>0.6666666666666666</v>
      </c>
      <c r="Q38" s="33">
        <f t="shared" si="6"/>
        <v>0.6666666666666666</v>
      </c>
      <c r="R38" s="33">
        <f t="shared" si="10"/>
        <v>0.2</v>
      </c>
      <c r="S38" s="33">
        <f t="shared" si="11"/>
        <v>0.18181818181818182</v>
      </c>
      <c r="T38" s="33">
        <f t="shared" si="12"/>
        <v>0</v>
      </c>
      <c r="U38" s="33">
        <f t="shared" si="7"/>
        <v>0</v>
      </c>
      <c r="V38" s="222">
        <f t="shared" si="13"/>
        <v>1</v>
      </c>
      <c r="W38" s="35">
        <f t="shared" si="8"/>
        <v>0.35135135135135137</v>
      </c>
      <c r="X38" s="33">
        <v>0.35135135135135137</v>
      </c>
      <c r="Y38" s="56">
        <v>0.21621621621621623</v>
      </c>
      <c r="Z38" s="136">
        <v>0.2695914266577361</v>
      </c>
      <c r="AA38" s="137">
        <v>0.3449430676490288</v>
      </c>
      <c r="AB38" s="38">
        <v>0.19556714471968709</v>
      </c>
    </row>
    <row r="39" spans="1:28" s="150" customFormat="1" ht="13.5" customHeight="1">
      <c r="A39" s="370"/>
      <c r="B39" s="139" t="s">
        <v>34</v>
      </c>
      <c r="C39" s="81">
        <v>1</v>
      </c>
      <c r="D39" s="82">
        <v>2</v>
      </c>
      <c r="E39" s="82">
        <v>0</v>
      </c>
      <c r="F39" s="82">
        <v>0</v>
      </c>
      <c r="G39" s="82">
        <v>0</v>
      </c>
      <c r="H39" s="82">
        <v>0</v>
      </c>
      <c r="I39" s="83">
        <v>2</v>
      </c>
      <c r="J39" s="40">
        <f t="shared" si="5"/>
        <v>5</v>
      </c>
      <c r="K39" s="82">
        <v>6</v>
      </c>
      <c r="L39" s="62">
        <v>0</v>
      </c>
      <c r="M39" s="81">
        <v>804</v>
      </c>
      <c r="N39" s="82">
        <v>929</v>
      </c>
      <c r="O39" s="45">
        <v>699</v>
      </c>
      <c r="P39" s="46">
        <f t="shared" si="9"/>
        <v>0.3333333333333333</v>
      </c>
      <c r="Q39" s="47">
        <f t="shared" si="6"/>
        <v>0.3333333333333333</v>
      </c>
      <c r="R39" s="47">
        <f t="shared" si="10"/>
        <v>0</v>
      </c>
      <c r="S39" s="47">
        <f t="shared" si="11"/>
        <v>0</v>
      </c>
      <c r="T39" s="47">
        <f t="shared" si="12"/>
        <v>0</v>
      </c>
      <c r="U39" s="47">
        <f t="shared" si="7"/>
        <v>0</v>
      </c>
      <c r="V39" s="223">
        <f t="shared" si="13"/>
        <v>0.5</v>
      </c>
      <c r="W39" s="49">
        <f t="shared" si="8"/>
        <v>0.13513513513513514</v>
      </c>
      <c r="X39" s="47">
        <v>0.16216216216216217</v>
      </c>
      <c r="Y39" s="64">
        <v>0</v>
      </c>
      <c r="Z39" s="141">
        <v>0.26764314247669774</v>
      </c>
      <c r="AA39" s="142">
        <v>0.30956347884038654</v>
      </c>
      <c r="AB39" s="52">
        <v>0.2276131553239987</v>
      </c>
    </row>
    <row r="40" spans="1:28" s="150" customFormat="1" ht="13.5" customHeight="1">
      <c r="A40" s="368">
        <v>9</v>
      </c>
      <c r="B40" s="144" t="s">
        <v>35</v>
      </c>
      <c r="C40" s="85">
        <v>2</v>
      </c>
      <c r="D40" s="86">
        <v>5</v>
      </c>
      <c r="E40" s="86">
        <v>2</v>
      </c>
      <c r="F40" s="86">
        <v>1</v>
      </c>
      <c r="G40" s="86">
        <v>0</v>
      </c>
      <c r="H40" s="86">
        <v>0</v>
      </c>
      <c r="I40" s="87">
        <v>0</v>
      </c>
      <c r="J40" s="218">
        <f t="shared" si="5"/>
        <v>10</v>
      </c>
      <c r="K40" s="86">
        <v>17</v>
      </c>
      <c r="L40" s="68">
        <v>2</v>
      </c>
      <c r="M40" s="85">
        <v>867</v>
      </c>
      <c r="N40" s="86">
        <v>957</v>
      </c>
      <c r="O40" s="69">
        <v>542</v>
      </c>
      <c r="P40" s="88">
        <f t="shared" si="9"/>
        <v>0.6666666666666666</v>
      </c>
      <c r="Q40" s="89">
        <f t="shared" si="6"/>
        <v>0.8333333333333334</v>
      </c>
      <c r="R40" s="89">
        <f t="shared" si="10"/>
        <v>0.4</v>
      </c>
      <c r="S40" s="89">
        <f t="shared" si="11"/>
        <v>0.09090909090909091</v>
      </c>
      <c r="T40" s="89">
        <f t="shared" si="12"/>
        <v>0</v>
      </c>
      <c r="U40" s="89">
        <f t="shared" si="7"/>
        <v>0</v>
      </c>
      <c r="V40" s="90">
        <f t="shared" si="13"/>
        <v>0</v>
      </c>
      <c r="W40" s="91">
        <f t="shared" si="8"/>
        <v>0.2702702702702703</v>
      </c>
      <c r="X40" s="89">
        <v>0.4594594594594595</v>
      </c>
      <c r="Y40" s="71">
        <v>0.05405405405405406</v>
      </c>
      <c r="Z40" s="147">
        <v>0.2874668435013263</v>
      </c>
      <c r="AA40" s="148">
        <v>0.3175182481751825</v>
      </c>
      <c r="AB40" s="59">
        <v>0.176489742754803</v>
      </c>
    </row>
    <row r="41" spans="1:28" s="150" customFormat="1" ht="13.5" customHeight="1">
      <c r="A41" s="369"/>
      <c r="B41" s="134" t="s">
        <v>36</v>
      </c>
      <c r="C41" s="78">
        <v>0</v>
      </c>
      <c r="D41" s="79">
        <v>0</v>
      </c>
      <c r="E41" s="79">
        <v>0</v>
      </c>
      <c r="F41" s="79">
        <v>2</v>
      </c>
      <c r="G41" s="79">
        <v>0</v>
      </c>
      <c r="H41" s="79">
        <v>1</v>
      </c>
      <c r="I41" s="80">
        <v>1</v>
      </c>
      <c r="J41" s="26">
        <f t="shared" si="5"/>
        <v>4</v>
      </c>
      <c r="K41" s="79">
        <v>13</v>
      </c>
      <c r="L41" s="54">
        <v>1</v>
      </c>
      <c r="M41" s="78">
        <v>656</v>
      </c>
      <c r="N41" s="79">
        <v>705</v>
      </c>
      <c r="O41" s="31">
        <v>510</v>
      </c>
      <c r="P41" s="32">
        <f t="shared" si="9"/>
        <v>0</v>
      </c>
      <c r="Q41" s="33">
        <f t="shared" si="6"/>
        <v>0</v>
      </c>
      <c r="R41" s="33">
        <f t="shared" si="10"/>
        <v>0</v>
      </c>
      <c r="S41" s="33">
        <f t="shared" si="11"/>
        <v>0.18181818181818182</v>
      </c>
      <c r="T41" s="33">
        <f t="shared" si="12"/>
        <v>0</v>
      </c>
      <c r="U41" s="33">
        <f t="shared" si="7"/>
        <v>0.25</v>
      </c>
      <c r="V41" s="34">
        <f t="shared" si="13"/>
        <v>0.25</v>
      </c>
      <c r="W41" s="35">
        <f t="shared" si="8"/>
        <v>0.10810810810810811</v>
      </c>
      <c r="X41" s="33">
        <v>0.35135135135135137</v>
      </c>
      <c r="Y41" s="56">
        <v>0.02702702702702703</v>
      </c>
      <c r="Z41" s="136">
        <v>0.21895861148197596</v>
      </c>
      <c r="AA41" s="137">
        <v>0.23531375166889185</v>
      </c>
      <c r="AB41" s="38">
        <v>0.1662862732311705</v>
      </c>
    </row>
    <row r="42" spans="1:28" s="150" customFormat="1" ht="13.5" customHeight="1">
      <c r="A42" s="369"/>
      <c r="B42" s="134" t="s">
        <v>37</v>
      </c>
      <c r="C42" s="78">
        <v>1</v>
      </c>
      <c r="D42" s="79">
        <v>6</v>
      </c>
      <c r="E42" s="79">
        <v>2</v>
      </c>
      <c r="F42" s="79">
        <v>1</v>
      </c>
      <c r="G42" s="79">
        <v>0</v>
      </c>
      <c r="H42" s="79">
        <v>0</v>
      </c>
      <c r="I42" s="80">
        <v>1</v>
      </c>
      <c r="J42" s="26">
        <f t="shared" si="5"/>
        <v>11</v>
      </c>
      <c r="K42" s="79">
        <v>4</v>
      </c>
      <c r="L42" s="54">
        <v>2</v>
      </c>
      <c r="M42" s="78">
        <v>539</v>
      </c>
      <c r="N42" s="79">
        <v>749</v>
      </c>
      <c r="O42" s="31">
        <v>339</v>
      </c>
      <c r="P42" s="32">
        <f t="shared" si="9"/>
        <v>0.3333333333333333</v>
      </c>
      <c r="Q42" s="33">
        <f t="shared" si="6"/>
        <v>1</v>
      </c>
      <c r="R42" s="33">
        <f t="shared" si="10"/>
        <v>0.4</v>
      </c>
      <c r="S42" s="33">
        <f t="shared" si="11"/>
        <v>0.09090909090909091</v>
      </c>
      <c r="T42" s="33">
        <f t="shared" si="12"/>
        <v>0</v>
      </c>
      <c r="U42" s="33">
        <f t="shared" si="7"/>
        <v>0</v>
      </c>
      <c r="V42" s="34">
        <f t="shared" si="13"/>
        <v>0.25</v>
      </c>
      <c r="W42" s="35">
        <f t="shared" si="8"/>
        <v>0.2972972972972973</v>
      </c>
      <c r="X42" s="33">
        <v>0.10810810810810811</v>
      </c>
      <c r="Y42" s="56">
        <v>0.05405405405405406</v>
      </c>
      <c r="Z42" s="136">
        <v>0.18008686936184432</v>
      </c>
      <c r="AA42" s="137">
        <v>0.2494172494172494</v>
      </c>
      <c r="AB42" s="38">
        <v>0.1103874959296646</v>
      </c>
    </row>
    <row r="43" spans="1:28" s="150" customFormat="1" ht="13.5" customHeight="1">
      <c r="A43" s="370"/>
      <c r="B43" s="139" t="s">
        <v>38</v>
      </c>
      <c r="C43" s="81">
        <v>1</v>
      </c>
      <c r="D43" s="82">
        <v>2</v>
      </c>
      <c r="E43" s="82">
        <v>0</v>
      </c>
      <c r="F43" s="82">
        <v>0</v>
      </c>
      <c r="G43" s="82">
        <v>0</v>
      </c>
      <c r="H43" s="82">
        <v>0</v>
      </c>
      <c r="I43" s="83">
        <v>0</v>
      </c>
      <c r="J43" s="40">
        <f t="shared" si="5"/>
        <v>3</v>
      </c>
      <c r="K43" s="82">
        <v>6</v>
      </c>
      <c r="L43" s="62">
        <v>3</v>
      </c>
      <c r="M43" s="81">
        <v>359</v>
      </c>
      <c r="N43" s="82">
        <v>644</v>
      </c>
      <c r="O43" s="45">
        <v>393</v>
      </c>
      <c r="P43" s="46">
        <f t="shared" si="9"/>
        <v>0.3333333333333333</v>
      </c>
      <c r="Q43" s="47">
        <f t="shared" si="6"/>
        <v>0.3333333333333333</v>
      </c>
      <c r="R43" s="47">
        <f t="shared" si="10"/>
        <v>0</v>
      </c>
      <c r="S43" s="47">
        <f t="shared" si="11"/>
        <v>0</v>
      </c>
      <c r="T43" s="47">
        <f t="shared" si="12"/>
        <v>0</v>
      </c>
      <c r="U43" s="47">
        <f t="shared" si="7"/>
        <v>0</v>
      </c>
      <c r="V43" s="48">
        <f t="shared" si="13"/>
        <v>0</v>
      </c>
      <c r="W43" s="49">
        <f t="shared" si="8"/>
        <v>0.08108108108108109</v>
      </c>
      <c r="X43" s="47">
        <v>0.16216216216216217</v>
      </c>
      <c r="Y43" s="64">
        <v>0.08108108108108109</v>
      </c>
      <c r="Z43" s="141">
        <v>0.11911081619110817</v>
      </c>
      <c r="AA43" s="142">
        <v>0.21317444554783185</v>
      </c>
      <c r="AB43" s="52">
        <v>0.12784645413142484</v>
      </c>
    </row>
    <row r="44" spans="1:28" s="150" customFormat="1" ht="13.5" customHeight="1">
      <c r="A44" s="368">
        <v>10</v>
      </c>
      <c r="B44" s="144" t="s">
        <v>39</v>
      </c>
      <c r="C44" s="85">
        <v>0</v>
      </c>
      <c r="D44" s="86">
        <v>1</v>
      </c>
      <c r="E44" s="86">
        <v>0</v>
      </c>
      <c r="F44" s="86">
        <v>0</v>
      </c>
      <c r="G44" s="86">
        <v>0</v>
      </c>
      <c r="H44" s="86">
        <v>0</v>
      </c>
      <c r="I44" s="87">
        <v>0</v>
      </c>
      <c r="J44" s="218">
        <f t="shared" si="5"/>
        <v>1</v>
      </c>
      <c r="K44" s="86">
        <v>7</v>
      </c>
      <c r="L44" s="68">
        <v>2</v>
      </c>
      <c r="M44" s="85">
        <v>429</v>
      </c>
      <c r="N44" s="86">
        <v>695</v>
      </c>
      <c r="O44" s="69">
        <v>388</v>
      </c>
      <c r="P44" s="88">
        <f t="shared" si="9"/>
        <v>0</v>
      </c>
      <c r="Q44" s="89">
        <f t="shared" si="6"/>
        <v>0.16666666666666666</v>
      </c>
      <c r="R44" s="89">
        <f t="shared" si="10"/>
        <v>0</v>
      </c>
      <c r="S44" s="89">
        <f t="shared" si="11"/>
        <v>0</v>
      </c>
      <c r="T44" s="89">
        <f t="shared" si="12"/>
        <v>0</v>
      </c>
      <c r="U44" s="89">
        <f t="shared" si="7"/>
        <v>0</v>
      </c>
      <c r="V44" s="90">
        <f t="shared" si="13"/>
        <v>0</v>
      </c>
      <c r="W44" s="91">
        <f t="shared" si="8"/>
        <v>0.02702702702702703</v>
      </c>
      <c r="X44" s="89">
        <v>0.1891891891891892</v>
      </c>
      <c r="Y44" s="71">
        <v>0.05405405405405406</v>
      </c>
      <c r="Z44" s="147">
        <v>0.14333444704310055</v>
      </c>
      <c r="AA44" s="148">
        <v>0.23220848646842632</v>
      </c>
      <c r="AB44" s="59">
        <v>0.12642554578038448</v>
      </c>
    </row>
    <row r="45" spans="1:28" s="150" customFormat="1" ht="13.5" customHeight="1">
      <c r="A45" s="369">
        <v>10</v>
      </c>
      <c r="B45" s="134" t="s">
        <v>40</v>
      </c>
      <c r="C45" s="78">
        <v>0</v>
      </c>
      <c r="D45" s="79">
        <v>5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f t="shared" si="5"/>
        <v>5</v>
      </c>
      <c r="K45" s="79">
        <v>8</v>
      </c>
      <c r="L45" s="54">
        <v>0</v>
      </c>
      <c r="M45" s="78">
        <v>311</v>
      </c>
      <c r="N45" s="79">
        <v>752</v>
      </c>
      <c r="O45" s="31">
        <v>329</v>
      </c>
      <c r="P45" s="32">
        <f t="shared" si="9"/>
        <v>0</v>
      </c>
      <c r="Q45" s="33">
        <f t="shared" si="6"/>
        <v>0.8333333333333334</v>
      </c>
      <c r="R45" s="33">
        <f t="shared" si="10"/>
        <v>0</v>
      </c>
      <c r="S45" s="33">
        <f t="shared" si="11"/>
        <v>0</v>
      </c>
      <c r="T45" s="33">
        <f t="shared" si="12"/>
        <v>0</v>
      </c>
      <c r="U45" s="33">
        <f t="shared" si="7"/>
        <v>0</v>
      </c>
      <c r="V45" s="222">
        <f t="shared" si="13"/>
        <v>0</v>
      </c>
      <c r="W45" s="35">
        <f t="shared" si="8"/>
        <v>0.13513513513513514</v>
      </c>
      <c r="X45" s="33">
        <v>0.21621621621621623</v>
      </c>
      <c r="Y45" s="56">
        <v>0</v>
      </c>
      <c r="Z45" s="136">
        <v>0.10339095744680851</v>
      </c>
      <c r="AA45" s="137">
        <v>0.249667994687915</v>
      </c>
      <c r="AB45" s="38">
        <v>0.1070615034168565</v>
      </c>
    </row>
    <row r="46" spans="1:28" s="150" customFormat="1" ht="13.5" customHeight="1">
      <c r="A46" s="369"/>
      <c r="B46" s="134" t="s">
        <v>41</v>
      </c>
      <c r="C46" s="78">
        <v>1</v>
      </c>
      <c r="D46" s="79">
        <v>4</v>
      </c>
      <c r="E46" s="79">
        <v>0</v>
      </c>
      <c r="F46" s="79">
        <v>1</v>
      </c>
      <c r="G46" s="79">
        <v>0</v>
      </c>
      <c r="H46" s="79">
        <v>0</v>
      </c>
      <c r="I46" s="80">
        <v>0</v>
      </c>
      <c r="J46" s="26">
        <f t="shared" si="5"/>
        <v>6</v>
      </c>
      <c r="K46" s="79">
        <v>7</v>
      </c>
      <c r="L46" s="54">
        <v>1</v>
      </c>
      <c r="M46" s="78">
        <v>361</v>
      </c>
      <c r="N46" s="79">
        <v>832</v>
      </c>
      <c r="O46" s="31">
        <v>388</v>
      </c>
      <c r="P46" s="32">
        <f t="shared" si="9"/>
        <v>0.3333333333333333</v>
      </c>
      <c r="Q46" s="33">
        <f t="shared" si="6"/>
        <v>0.6666666666666666</v>
      </c>
      <c r="R46" s="33">
        <f t="shared" si="10"/>
        <v>0</v>
      </c>
      <c r="S46" s="33">
        <f t="shared" si="11"/>
        <v>0.09090909090909091</v>
      </c>
      <c r="T46" s="33">
        <f t="shared" si="12"/>
        <v>0</v>
      </c>
      <c r="U46" s="33">
        <f t="shared" si="7"/>
        <v>0</v>
      </c>
      <c r="V46" s="222">
        <f t="shared" si="13"/>
        <v>0</v>
      </c>
      <c r="W46" s="35">
        <f t="shared" si="8"/>
        <v>0.16216216216216217</v>
      </c>
      <c r="X46" s="33">
        <v>0.1891891891891892</v>
      </c>
      <c r="Y46" s="56">
        <v>0.02702702702702703</v>
      </c>
      <c r="Z46" s="136">
        <v>0.12001329787234043</v>
      </c>
      <c r="AA46" s="137">
        <v>0.27586206896551724</v>
      </c>
      <c r="AB46" s="38">
        <v>0.1262199089134678</v>
      </c>
    </row>
    <row r="47" spans="1:28" s="150" customFormat="1" ht="13.5" customHeight="1">
      <c r="A47" s="370"/>
      <c r="B47" s="139" t="s">
        <v>42</v>
      </c>
      <c r="C47" s="81">
        <v>0</v>
      </c>
      <c r="D47" s="82">
        <v>2</v>
      </c>
      <c r="E47" s="82">
        <v>0</v>
      </c>
      <c r="F47" s="82">
        <v>1</v>
      </c>
      <c r="G47" s="82">
        <v>0</v>
      </c>
      <c r="H47" s="82">
        <v>0</v>
      </c>
      <c r="I47" s="83">
        <v>0</v>
      </c>
      <c r="J47" s="40">
        <f t="shared" si="5"/>
        <v>3</v>
      </c>
      <c r="K47" s="82">
        <v>16</v>
      </c>
      <c r="L47" s="62">
        <v>0</v>
      </c>
      <c r="M47" s="81">
        <v>403</v>
      </c>
      <c r="N47" s="82">
        <v>847</v>
      </c>
      <c r="O47" s="45">
        <v>417</v>
      </c>
      <c r="P47" s="46">
        <f t="shared" si="9"/>
        <v>0</v>
      </c>
      <c r="Q47" s="47">
        <f t="shared" si="6"/>
        <v>0.3333333333333333</v>
      </c>
      <c r="R47" s="47">
        <f t="shared" si="10"/>
        <v>0</v>
      </c>
      <c r="S47" s="47">
        <f t="shared" si="11"/>
        <v>0.09090909090909091</v>
      </c>
      <c r="T47" s="47">
        <f t="shared" si="12"/>
        <v>0</v>
      </c>
      <c r="U47" s="47">
        <f t="shared" si="7"/>
        <v>0</v>
      </c>
      <c r="V47" s="223">
        <f t="shared" si="13"/>
        <v>0</v>
      </c>
      <c r="W47" s="49">
        <f t="shared" si="8"/>
        <v>0.08108108108108109</v>
      </c>
      <c r="X47" s="47">
        <v>0.43243243243243246</v>
      </c>
      <c r="Y47" s="64">
        <v>0</v>
      </c>
      <c r="Z47" s="141">
        <v>0.13397606382978725</v>
      </c>
      <c r="AA47" s="142">
        <v>0.28083554376657827</v>
      </c>
      <c r="AB47" s="52">
        <v>0.13565387117761873</v>
      </c>
    </row>
    <row r="48" spans="1:28" s="150" customFormat="1" ht="13.5" customHeight="1">
      <c r="A48" s="368">
        <v>11</v>
      </c>
      <c r="B48" s="144" t="s">
        <v>43</v>
      </c>
      <c r="C48" s="85">
        <v>0</v>
      </c>
      <c r="D48" s="86">
        <v>1</v>
      </c>
      <c r="E48" s="86">
        <v>0</v>
      </c>
      <c r="F48" s="86">
        <v>1</v>
      </c>
      <c r="G48" s="86">
        <v>0</v>
      </c>
      <c r="H48" s="86">
        <v>0</v>
      </c>
      <c r="I48" s="87">
        <v>0</v>
      </c>
      <c r="J48" s="218">
        <f t="shared" si="5"/>
        <v>2</v>
      </c>
      <c r="K48" s="86">
        <v>11</v>
      </c>
      <c r="L48" s="68">
        <v>4</v>
      </c>
      <c r="M48" s="85">
        <v>321</v>
      </c>
      <c r="N48" s="86">
        <v>917</v>
      </c>
      <c r="O48" s="69">
        <v>453</v>
      </c>
      <c r="P48" s="88">
        <f t="shared" si="9"/>
        <v>0</v>
      </c>
      <c r="Q48" s="89">
        <f t="shared" si="6"/>
        <v>0.16666666666666666</v>
      </c>
      <c r="R48" s="89">
        <f t="shared" si="10"/>
        <v>0</v>
      </c>
      <c r="S48" s="89">
        <f t="shared" si="11"/>
        <v>0.09090909090909091</v>
      </c>
      <c r="T48" s="89">
        <f t="shared" si="12"/>
        <v>0</v>
      </c>
      <c r="U48" s="89">
        <f t="shared" si="7"/>
        <v>0</v>
      </c>
      <c r="V48" s="221">
        <f t="shared" si="13"/>
        <v>0</v>
      </c>
      <c r="W48" s="91">
        <f t="shared" si="8"/>
        <v>0.05405405405405406</v>
      </c>
      <c r="X48" s="89">
        <v>0.2972972972972973</v>
      </c>
      <c r="Y48" s="71">
        <v>0.10810810810810811</v>
      </c>
      <c r="Z48" s="147">
        <v>0.10710710710710711</v>
      </c>
      <c r="AA48" s="148">
        <v>0.30475240943835163</v>
      </c>
      <c r="AB48" s="59">
        <v>0.1473170731707317</v>
      </c>
    </row>
    <row r="49" spans="1:28" s="150" customFormat="1" ht="13.5" customHeight="1">
      <c r="A49" s="369">
        <v>11</v>
      </c>
      <c r="B49" s="134" t="s">
        <v>44</v>
      </c>
      <c r="C49" s="78">
        <v>0</v>
      </c>
      <c r="D49" s="79">
        <v>6</v>
      </c>
      <c r="E49" s="79">
        <v>0</v>
      </c>
      <c r="F49" s="79">
        <v>0</v>
      </c>
      <c r="G49" s="79">
        <v>0</v>
      </c>
      <c r="H49" s="79">
        <v>0</v>
      </c>
      <c r="I49" s="80">
        <v>1</v>
      </c>
      <c r="J49" s="26">
        <f t="shared" si="5"/>
        <v>7</v>
      </c>
      <c r="K49" s="79">
        <v>24</v>
      </c>
      <c r="L49" s="80">
        <v>1</v>
      </c>
      <c r="M49" s="78">
        <v>460</v>
      </c>
      <c r="N49" s="79">
        <v>969</v>
      </c>
      <c r="O49" s="31">
        <v>447</v>
      </c>
      <c r="P49" s="32">
        <f t="shared" si="9"/>
        <v>0</v>
      </c>
      <c r="Q49" s="33">
        <f t="shared" si="6"/>
        <v>1</v>
      </c>
      <c r="R49" s="33">
        <f t="shared" si="10"/>
        <v>0</v>
      </c>
      <c r="S49" s="33">
        <f t="shared" si="11"/>
        <v>0</v>
      </c>
      <c r="T49" s="33">
        <f t="shared" si="12"/>
        <v>0</v>
      </c>
      <c r="U49" s="33">
        <f t="shared" si="7"/>
        <v>0</v>
      </c>
      <c r="V49" s="34">
        <f t="shared" si="13"/>
        <v>0.25</v>
      </c>
      <c r="W49" s="35">
        <f t="shared" si="8"/>
        <v>0.1891891891891892</v>
      </c>
      <c r="X49" s="33">
        <v>0.6486486486486487</v>
      </c>
      <c r="Y49" s="56">
        <v>0.02702702702702703</v>
      </c>
      <c r="Z49" s="136">
        <v>0.1523683338853925</v>
      </c>
      <c r="AA49" s="137">
        <v>0.32160637238632594</v>
      </c>
      <c r="AB49" s="38">
        <v>0.14536585365853658</v>
      </c>
    </row>
    <row r="50" spans="1:28" s="150" customFormat="1" ht="13.5" customHeight="1">
      <c r="A50" s="369"/>
      <c r="B50" s="134" t="s">
        <v>45</v>
      </c>
      <c r="C50" s="78">
        <v>0</v>
      </c>
      <c r="D50" s="79">
        <v>3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f t="shared" si="5"/>
        <v>3</v>
      </c>
      <c r="K50" s="79">
        <v>6</v>
      </c>
      <c r="L50" s="80">
        <v>1</v>
      </c>
      <c r="M50" s="78">
        <v>443</v>
      </c>
      <c r="N50" s="79">
        <v>946</v>
      </c>
      <c r="O50" s="135">
        <v>437</v>
      </c>
      <c r="P50" s="32">
        <f t="shared" si="9"/>
        <v>0</v>
      </c>
      <c r="Q50" s="33">
        <f t="shared" si="6"/>
        <v>0.5</v>
      </c>
      <c r="R50" s="33">
        <f t="shared" si="10"/>
        <v>0</v>
      </c>
      <c r="S50" s="33">
        <f t="shared" si="11"/>
        <v>0</v>
      </c>
      <c r="T50" s="33">
        <f t="shared" si="12"/>
        <v>0</v>
      </c>
      <c r="U50" s="33">
        <f t="shared" si="7"/>
        <v>0</v>
      </c>
      <c r="V50" s="34">
        <f t="shared" si="13"/>
        <v>0</v>
      </c>
      <c r="W50" s="35">
        <f t="shared" si="8"/>
        <v>0.08108108108108109</v>
      </c>
      <c r="X50" s="33">
        <v>0.16216216216216217</v>
      </c>
      <c r="Y50" s="56">
        <v>0.02702702702702703</v>
      </c>
      <c r="Z50" s="136">
        <v>0.1467373302418019</v>
      </c>
      <c r="AA50" s="137">
        <v>0.31334879099039414</v>
      </c>
      <c r="AB50" s="138">
        <v>0.14229892543145556</v>
      </c>
    </row>
    <row r="51" spans="1:28" s="150" customFormat="1" ht="13.5" customHeight="1">
      <c r="A51" s="369"/>
      <c r="B51" s="134" t="s">
        <v>46</v>
      </c>
      <c r="C51" s="78">
        <v>0</v>
      </c>
      <c r="D51" s="79">
        <v>5</v>
      </c>
      <c r="E51" s="79">
        <v>0</v>
      </c>
      <c r="F51" s="79">
        <v>1</v>
      </c>
      <c r="G51" s="79">
        <v>0</v>
      </c>
      <c r="H51" s="79">
        <v>0</v>
      </c>
      <c r="I51" s="80">
        <v>0</v>
      </c>
      <c r="J51" s="26">
        <f t="shared" si="5"/>
        <v>6</v>
      </c>
      <c r="K51" s="79">
        <v>15</v>
      </c>
      <c r="L51" s="80">
        <v>0</v>
      </c>
      <c r="M51" s="78">
        <v>394</v>
      </c>
      <c r="N51" s="79">
        <v>953</v>
      </c>
      <c r="O51" s="135">
        <v>507</v>
      </c>
      <c r="P51" s="32">
        <f t="shared" si="9"/>
        <v>0</v>
      </c>
      <c r="Q51" s="33">
        <f t="shared" si="6"/>
        <v>0.8333333333333334</v>
      </c>
      <c r="R51" s="33">
        <f t="shared" si="10"/>
        <v>0</v>
      </c>
      <c r="S51" s="33">
        <f t="shared" si="11"/>
        <v>0.09090909090909091</v>
      </c>
      <c r="T51" s="33">
        <f t="shared" si="12"/>
        <v>0</v>
      </c>
      <c r="U51" s="33">
        <f t="shared" si="7"/>
        <v>0</v>
      </c>
      <c r="V51" s="34">
        <f t="shared" si="13"/>
        <v>0</v>
      </c>
      <c r="W51" s="35">
        <f t="shared" si="8"/>
        <v>0.16216216216216217</v>
      </c>
      <c r="X51" s="33">
        <v>0.40540540540540543</v>
      </c>
      <c r="Y51" s="34">
        <v>0</v>
      </c>
      <c r="Z51" s="136">
        <v>0.1302910052910053</v>
      </c>
      <c r="AA51" s="137">
        <v>0.31545845746441575</v>
      </c>
      <c r="AB51" s="138">
        <v>0.1649316851008458</v>
      </c>
    </row>
    <row r="52" spans="1:28" s="150" customFormat="1" ht="13.5" customHeight="1">
      <c r="A52" s="370"/>
      <c r="B52" s="139" t="s">
        <v>47</v>
      </c>
      <c r="C52" s="81">
        <v>0</v>
      </c>
      <c r="D52" s="82">
        <v>3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f t="shared" si="5"/>
        <v>3</v>
      </c>
      <c r="K52" s="82">
        <v>20</v>
      </c>
      <c r="L52" s="83">
        <v>2</v>
      </c>
      <c r="M52" s="81">
        <v>415</v>
      </c>
      <c r="N52" s="82">
        <v>1095</v>
      </c>
      <c r="O52" s="140">
        <v>594</v>
      </c>
      <c r="P52" s="46">
        <f t="shared" si="9"/>
        <v>0</v>
      </c>
      <c r="Q52" s="47">
        <f t="shared" si="6"/>
        <v>0.5</v>
      </c>
      <c r="R52" s="47">
        <f t="shared" si="10"/>
        <v>0</v>
      </c>
      <c r="S52" s="47">
        <f t="shared" si="11"/>
        <v>0</v>
      </c>
      <c r="T52" s="47">
        <f t="shared" si="12"/>
        <v>0</v>
      </c>
      <c r="U52" s="47">
        <f t="shared" si="7"/>
        <v>0</v>
      </c>
      <c r="V52" s="48">
        <f t="shared" si="13"/>
        <v>0</v>
      </c>
      <c r="W52" s="49">
        <f t="shared" si="8"/>
        <v>0.08108108108108109</v>
      </c>
      <c r="X52" s="47">
        <v>0.5405405405405406</v>
      </c>
      <c r="Y52" s="48">
        <v>0.05405405405405406</v>
      </c>
      <c r="Z52" s="141">
        <v>0.13750828363154408</v>
      </c>
      <c r="AA52" s="142">
        <v>0.3627028817489235</v>
      </c>
      <c r="AB52" s="143">
        <v>0.19317073170731708</v>
      </c>
    </row>
    <row r="53" spans="1:28" s="150" customFormat="1" ht="13.5" customHeight="1">
      <c r="A53" s="368">
        <v>12</v>
      </c>
      <c r="B53" s="134" t="s">
        <v>48</v>
      </c>
      <c r="C53" s="78">
        <v>0</v>
      </c>
      <c r="D53" s="79">
        <v>5</v>
      </c>
      <c r="E53" s="79">
        <v>0</v>
      </c>
      <c r="F53" s="79">
        <v>1</v>
      </c>
      <c r="G53" s="79">
        <v>0</v>
      </c>
      <c r="H53" s="79">
        <v>0</v>
      </c>
      <c r="I53" s="80">
        <v>0</v>
      </c>
      <c r="J53" s="26">
        <f t="shared" si="5"/>
        <v>6</v>
      </c>
      <c r="K53" s="79">
        <v>17</v>
      </c>
      <c r="L53" s="80">
        <v>2</v>
      </c>
      <c r="M53" s="78">
        <v>476</v>
      </c>
      <c r="N53" s="79">
        <v>1164</v>
      </c>
      <c r="O53" s="135">
        <v>651</v>
      </c>
      <c r="P53" s="32">
        <f t="shared" si="9"/>
        <v>0</v>
      </c>
      <c r="Q53" s="33">
        <f t="shared" si="6"/>
        <v>0.8333333333333334</v>
      </c>
      <c r="R53" s="33">
        <f t="shared" si="10"/>
        <v>0</v>
      </c>
      <c r="S53" s="33">
        <f t="shared" si="11"/>
        <v>0.09090909090909091</v>
      </c>
      <c r="T53" s="33">
        <f t="shared" si="12"/>
        <v>0</v>
      </c>
      <c r="U53" s="33">
        <f t="shared" si="7"/>
        <v>0</v>
      </c>
      <c r="V53" s="222">
        <f t="shared" si="13"/>
        <v>0</v>
      </c>
      <c r="W53" s="35">
        <f t="shared" si="8"/>
        <v>0.16216216216216217</v>
      </c>
      <c r="X53" s="33">
        <v>0.4594594594594595</v>
      </c>
      <c r="Y53" s="34">
        <v>0.05405405405405406</v>
      </c>
      <c r="Z53" s="136">
        <v>0.1575637206223105</v>
      </c>
      <c r="AA53" s="137">
        <v>0.3853028798411122</v>
      </c>
      <c r="AB53" s="138">
        <v>0.21184510250569477</v>
      </c>
    </row>
    <row r="54" spans="1:28" s="150" customFormat="1" ht="13.5" customHeight="1">
      <c r="A54" s="369"/>
      <c r="B54" s="134" t="s">
        <v>49</v>
      </c>
      <c r="C54" s="78">
        <v>0</v>
      </c>
      <c r="D54" s="79">
        <v>2</v>
      </c>
      <c r="E54" s="79">
        <v>0</v>
      </c>
      <c r="F54" s="79">
        <v>0</v>
      </c>
      <c r="G54" s="79">
        <v>0</v>
      </c>
      <c r="H54" s="79">
        <v>1</v>
      </c>
      <c r="I54" s="80">
        <v>0</v>
      </c>
      <c r="J54" s="26">
        <f t="shared" si="5"/>
        <v>3</v>
      </c>
      <c r="K54" s="79">
        <v>12</v>
      </c>
      <c r="L54" s="80">
        <v>2</v>
      </c>
      <c r="M54" s="78">
        <v>601</v>
      </c>
      <c r="N54" s="79">
        <v>1213</v>
      </c>
      <c r="O54" s="135">
        <v>684</v>
      </c>
      <c r="P54" s="32">
        <f t="shared" si="9"/>
        <v>0</v>
      </c>
      <c r="Q54" s="33">
        <f t="shared" si="6"/>
        <v>0.3333333333333333</v>
      </c>
      <c r="R54" s="33">
        <f t="shared" si="10"/>
        <v>0</v>
      </c>
      <c r="S54" s="33">
        <f t="shared" si="11"/>
        <v>0</v>
      </c>
      <c r="T54" s="33">
        <f t="shared" si="12"/>
        <v>0</v>
      </c>
      <c r="U54" s="33">
        <f t="shared" si="7"/>
        <v>0.25</v>
      </c>
      <c r="V54" s="34">
        <f t="shared" si="13"/>
        <v>0</v>
      </c>
      <c r="W54" s="35">
        <f t="shared" si="8"/>
        <v>0.08108108108108109</v>
      </c>
      <c r="X54" s="33">
        <v>0.32432432432432434</v>
      </c>
      <c r="Y54" s="34">
        <v>0.05405405405405406</v>
      </c>
      <c r="Z54" s="136">
        <v>0.1990066225165563</v>
      </c>
      <c r="AA54" s="137">
        <v>0.4009917355371901</v>
      </c>
      <c r="AB54" s="138">
        <v>0.2225113858165257</v>
      </c>
    </row>
    <row r="55" spans="1:28" s="150" customFormat="1" ht="13.5" customHeight="1">
      <c r="A55" s="369"/>
      <c r="B55" s="134" t="s">
        <v>50</v>
      </c>
      <c r="C55" s="78">
        <v>1</v>
      </c>
      <c r="D55" s="79">
        <v>2</v>
      </c>
      <c r="E55" s="79">
        <v>0</v>
      </c>
      <c r="F55" s="79">
        <v>0</v>
      </c>
      <c r="G55" s="79">
        <v>1</v>
      </c>
      <c r="H55" s="79">
        <v>0</v>
      </c>
      <c r="I55" s="80">
        <v>0</v>
      </c>
      <c r="J55" s="26">
        <f t="shared" si="5"/>
        <v>4</v>
      </c>
      <c r="K55" s="79">
        <v>25</v>
      </c>
      <c r="L55" s="80">
        <v>0</v>
      </c>
      <c r="M55" s="78">
        <v>611</v>
      </c>
      <c r="N55" s="79">
        <v>1276</v>
      </c>
      <c r="O55" s="135">
        <v>555</v>
      </c>
      <c r="P55" s="32">
        <f t="shared" si="9"/>
        <v>0.3333333333333333</v>
      </c>
      <c r="Q55" s="33">
        <f t="shared" si="6"/>
        <v>0.3333333333333333</v>
      </c>
      <c r="R55" s="33">
        <f t="shared" si="10"/>
        <v>0</v>
      </c>
      <c r="S55" s="33">
        <f t="shared" si="11"/>
        <v>0</v>
      </c>
      <c r="T55" s="33">
        <f t="shared" si="12"/>
        <v>0.25</v>
      </c>
      <c r="U55" s="33">
        <f t="shared" si="7"/>
        <v>0</v>
      </c>
      <c r="V55" s="34">
        <f t="shared" si="13"/>
        <v>0</v>
      </c>
      <c r="W55" s="35">
        <f t="shared" si="8"/>
        <v>0.10810810810810811</v>
      </c>
      <c r="X55" s="33">
        <v>0.6756756756756757</v>
      </c>
      <c r="Y55" s="34">
        <v>0</v>
      </c>
      <c r="Z55" s="136">
        <v>0.20326014637391882</v>
      </c>
      <c r="AA55" s="137">
        <v>0.4233576642335766</v>
      </c>
      <c r="AB55" s="138">
        <v>0.18089960886571055</v>
      </c>
    </row>
    <row r="56" spans="1:28" s="150" customFormat="1" ht="13.5" customHeight="1">
      <c r="A56" s="369"/>
      <c r="B56" s="134" t="s">
        <v>51</v>
      </c>
      <c r="C56" s="78">
        <v>1</v>
      </c>
      <c r="D56" s="79">
        <v>1</v>
      </c>
      <c r="E56" s="79">
        <v>0</v>
      </c>
      <c r="F56" s="79">
        <v>0</v>
      </c>
      <c r="G56" s="79">
        <v>0</v>
      </c>
      <c r="H56" s="79">
        <v>0</v>
      </c>
      <c r="I56" s="80">
        <v>1</v>
      </c>
      <c r="J56" s="26">
        <f t="shared" si="5"/>
        <v>3</v>
      </c>
      <c r="K56" s="79">
        <v>21</v>
      </c>
      <c r="L56" s="80">
        <v>7</v>
      </c>
      <c r="M56" s="78">
        <v>520</v>
      </c>
      <c r="N56" s="79">
        <v>1371</v>
      </c>
      <c r="O56" s="135">
        <v>477</v>
      </c>
      <c r="P56" s="32">
        <f t="shared" si="9"/>
        <v>0.3333333333333333</v>
      </c>
      <c r="Q56" s="33">
        <f t="shared" si="6"/>
        <v>0.16666666666666666</v>
      </c>
      <c r="R56" s="33">
        <f t="shared" si="10"/>
        <v>0</v>
      </c>
      <c r="S56" s="33">
        <f t="shared" si="11"/>
        <v>0</v>
      </c>
      <c r="T56" s="33">
        <f t="shared" si="12"/>
        <v>0</v>
      </c>
      <c r="U56" s="33">
        <f t="shared" si="7"/>
        <v>0</v>
      </c>
      <c r="V56" s="34">
        <f t="shared" si="13"/>
        <v>0.25</v>
      </c>
      <c r="W56" s="35">
        <f t="shared" si="8"/>
        <v>0.08108108108108109</v>
      </c>
      <c r="X56" s="33">
        <v>0.5675675675675675</v>
      </c>
      <c r="Y56" s="34">
        <v>0.1891891891891892</v>
      </c>
      <c r="Z56" s="136">
        <v>0.17532029669588672</v>
      </c>
      <c r="AA56" s="137">
        <v>0.4644308943089431</v>
      </c>
      <c r="AB56" s="138">
        <v>0.1566502463054187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133</v>
      </c>
      <c r="D57" s="93">
        <f t="shared" si="14"/>
        <v>121</v>
      </c>
      <c r="E57" s="93">
        <f t="shared" si="14"/>
        <v>102</v>
      </c>
      <c r="F57" s="93">
        <f t="shared" si="14"/>
        <v>343</v>
      </c>
      <c r="G57" s="93">
        <f t="shared" si="14"/>
        <v>108</v>
      </c>
      <c r="H57" s="93">
        <f t="shared" si="14"/>
        <v>165</v>
      </c>
      <c r="I57" s="94">
        <f t="shared" si="14"/>
        <v>281</v>
      </c>
      <c r="J57" s="219">
        <f>SUM(C57:I57)</f>
        <v>1253</v>
      </c>
      <c r="K57" s="93">
        <v>514</v>
      </c>
      <c r="L57" s="94">
        <v>180</v>
      </c>
      <c r="M57" s="92">
        <f>SUM(M5:M56)</f>
        <v>78660</v>
      </c>
      <c r="N57" s="93">
        <f>SUM(N5:N56)</f>
        <v>60587</v>
      </c>
      <c r="O57" s="151">
        <v>39297</v>
      </c>
      <c r="P57" s="98">
        <f>C57/3</f>
        <v>44.333333333333336</v>
      </c>
      <c r="Q57" s="99">
        <f t="shared" si="6"/>
        <v>20.166666666666668</v>
      </c>
      <c r="R57" s="99">
        <f>E57/5</f>
        <v>20.4</v>
      </c>
      <c r="S57" s="99">
        <f>F57/11</f>
        <v>31.181818181818183</v>
      </c>
      <c r="T57" s="99">
        <f>G57/4</f>
        <v>27</v>
      </c>
      <c r="U57" s="99">
        <f t="shared" si="7"/>
        <v>41.25</v>
      </c>
      <c r="V57" s="152">
        <f>I57/4</f>
        <v>70.25</v>
      </c>
      <c r="W57" s="101">
        <f t="shared" si="8"/>
        <v>33.86486486486486</v>
      </c>
      <c r="X57" s="99">
        <v>13.891891891891891</v>
      </c>
      <c r="Y57" s="100">
        <v>4.817740817740818</v>
      </c>
      <c r="Z57" s="101">
        <f>SUM(Z5:Z56)</f>
        <v>26.15157424165787</v>
      </c>
      <c r="AA57" s="99">
        <f>SUM(AA5:AA56)</f>
        <v>20.10499566090753</v>
      </c>
      <c r="AB57" s="152">
        <v>12.82120717781403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53:A56"/>
    <mergeCell ref="Z3:AB3"/>
    <mergeCell ref="A57:B57"/>
    <mergeCell ref="A31:A34"/>
    <mergeCell ref="A35:A39"/>
    <mergeCell ref="A40:A43"/>
    <mergeCell ref="A44:A47"/>
    <mergeCell ref="A48:A52"/>
    <mergeCell ref="A5:A8"/>
    <mergeCell ref="A13:A17"/>
    <mergeCell ref="P2:AB2"/>
    <mergeCell ref="C2:O2"/>
    <mergeCell ref="C3:I3"/>
    <mergeCell ref="J3:L3"/>
    <mergeCell ref="P3:V3"/>
    <mergeCell ref="W3:Y3"/>
    <mergeCell ref="M3:O3"/>
    <mergeCell ref="A9:A12"/>
    <mergeCell ref="A22:A26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2"/>
  </sheetPr>
  <dimension ref="A1:AB59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80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57" t="s">
        <v>56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4" t="s">
        <v>57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09" customFormat="1" ht="18" customHeight="1">
      <c r="A3" s="110"/>
      <c r="B3" s="111"/>
      <c r="C3" s="359" t="s">
        <v>109</v>
      </c>
      <c r="D3" s="360"/>
      <c r="E3" s="360"/>
      <c r="F3" s="360"/>
      <c r="G3" s="360"/>
      <c r="H3" s="360"/>
      <c r="I3" s="360"/>
      <c r="J3" s="361" t="s">
        <v>53</v>
      </c>
      <c r="K3" s="362"/>
      <c r="L3" s="362"/>
      <c r="M3" s="365" t="s">
        <v>60</v>
      </c>
      <c r="N3" s="366"/>
      <c r="O3" s="367"/>
      <c r="P3" s="359" t="s">
        <v>109</v>
      </c>
      <c r="Q3" s="360"/>
      <c r="R3" s="360"/>
      <c r="S3" s="360"/>
      <c r="T3" s="360"/>
      <c r="U3" s="360"/>
      <c r="V3" s="360"/>
      <c r="W3" s="363" t="s">
        <v>58</v>
      </c>
      <c r="X3" s="364"/>
      <c r="Y3" s="364"/>
      <c r="Z3" s="343" t="s">
        <v>59</v>
      </c>
      <c r="AA3" s="344"/>
      <c r="AB3" s="345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95</v>
      </c>
      <c r="E4" s="125" t="s">
        <v>96</v>
      </c>
      <c r="F4" s="125" t="s">
        <v>52</v>
      </c>
      <c r="G4" s="125" t="s">
        <v>97</v>
      </c>
      <c r="H4" s="125" t="s">
        <v>98</v>
      </c>
      <c r="I4" s="126" t="s">
        <v>99</v>
      </c>
      <c r="J4" s="112">
        <v>2007</v>
      </c>
      <c r="K4" s="113">
        <v>2006</v>
      </c>
      <c r="L4" s="114">
        <v>2005</v>
      </c>
      <c r="M4" s="112">
        <v>2007</v>
      </c>
      <c r="N4" s="113">
        <v>2006</v>
      </c>
      <c r="O4" s="256">
        <v>2005</v>
      </c>
      <c r="P4" s="247" t="s">
        <v>93</v>
      </c>
      <c r="Q4" s="125" t="s">
        <v>95</v>
      </c>
      <c r="R4" s="125" t="s">
        <v>96</v>
      </c>
      <c r="S4" s="125" t="s">
        <v>52</v>
      </c>
      <c r="T4" s="125" t="s">
        <v>97</v>
      </c>
      <c r="U4" s="125" t="s">
        <v>98</v>
      </c>
      <c r="V4" s="126" t="s">
        <v>99</v>
      </c>
      <c r="W4" s="112">
        <v>2007</v>
      </c>
      <c r="X4" s="113">
        <v>2006</v>
      </c>
      <c r="Y4" s="114">
        <v>2005</v>
      </c>
      <c r="Z4" s="112">
        <v>2007</v>
      </c>
      <c r="AA4" s="113">
        <v>2006</v>
      </c>
      <c r="AB4" s="128">
        <v>2005</v>
      </c>
    </row>
    <row r="5" spans="1:28" s="119" customFormat="1" ht="13.5" customHeight="1">
      <c r="A5" s="374">
        <v>1</v>
      </c>
      <c r="B5" s="129" t="s">
        <v>0</v>
      </c>
      <c r="C5" s="12">
        <v>2</v>
      </c>
      <c r="D5" s="13">
        <v>2</v>
      </c>
      <c r="E5" s="13">
        <v>2</v>
      </c>
      <c r="F5" s="13">
        <v>5</v>
      </c>
      <c r="G5" s="13">
        <v>3</v>
      </c>
      <c r="H5" s="13">
        <v>1</v>
      </c>
      <c r="I5" s="14">
        <v>0</v>
      </c>
      <c r="J5" s="12">
        <f>SUM(C5:I5)</f>
        <v>15</v>
      </c>
      <c r="K5" s="13">
        <v>23</v>
      </c>
      <c r="L5" s="248">
        <v>45</v>
      </c>
      <c r="M5" s="74">
        <v>1001</v>
      </c>
      <c r="N5" s="75">
        <v>1179</v>
      </c>
      <c r="O5" s="17">
        <v>1622</v>
      </c>
      <c r="P5" s="18">
        <f aca="true" t="shared" si="0" ref="P5:P36">C5/3</f>
        <v>0.6666666666666666</v>
      </c>
      <c r="Q5" s="19">
        <f>D5/6</f>
        <v>0.3333333333333333</v>
      </c>
      <c r="R5" s="19">
        <f aca="true" t="shared" si="1" ref="R5:R36">E5/5</f>
        <v>0.4</v>
      </c>
      <c r="S5" s="19">
        <f aca="true" t="shared" si="2" ref="S5:S36">F5/11</f>
        <v>0.45454545454545453</v>
      </c>
      <c r="T5" s="19">
        <f aca="true" t="shared" si="3" ref="T5:T36">G5/4</f>
        <v>0.75</v>
      </c>
      <c r="U5" s="19">
        <f>H5/4</f>
        <v>0.25</v>
      </c>
      <c r="V5" s="20">
        <f aca="true" t="shared" si="4" ref="V5:V36">I5/4</f>
        <v>0</v>
      </c>
      <c r="W5" s="21">
        <f>J5/37</f>
        <v>0.40540540540540543</v>
      </c>
      <c r="X5" s="19">
        <v>0.6216216216216216</v>
      </c>
      <c r="Y5" s="250">
        <v>1.1538461538461537</v>
      </c>
      <c r="Z5" s="131">
        <v>0.3381756756756757</v>
      </c>
      <c r="AA5" s="132">
        <v>0.3880842659644503</v>
      </c>
      <c r="AB5" s="24">
        <v>0.5318032786885246</v>
      </c>
    </row>
    <row r="6" spans="1:28" s="119" customFormat="1" ht="13.5" customHeight="1">
      <c r="A6" s="369"/>
      <c r="B6" s="134" t="s">
        <v>1</v>
      </c>
      <c r="C6" s="26">
        <v>0</v>
      </c>
      <c r="D6" s="27">
        <v>5</v>
      </c>
      <c r="E6" s="27">
        <v>7</v>
      </c>
      <c r="F6" s="27">
        <v>12</v>
      </c>
      <c r="G6" s="27">
        <v>4</v>
      </c>
      <c r="H6" s="27">
        <v>5</v>
      </c>
      <c r="I6" s="28">
        <v>1</v>
      </c>
      <c r="J6" s="26">
        <f aca="true" t="shared" si="5" ref="J6:J56">SUM(C6:I6)</f>
        <v>34</v>
      </c>
      <c r="K6" s="27">
        <v>33</v>
      </c>
      <c r="L6" s="249">
        <v>38</v>
      </c>
      <c r="M6" s="78">
        <v>1965</v>
      </c>
      <c r="N6" s="79">
        <v>1934</v>
      </c>
      <c r="O6" s="31">
        <v>2171</v>
      </c>
      <c r="P6" s="32">
        <f t="shared" si="0"/>
        <v>0</v>
      </c>
      <c r="Q6" s="33">
        <f aca="true" t="shared" si="6" ref="Q6:Q57">D6/6</f>
        <v>0.8333333333333334</v>
      </c>
      <c r="R6" s="33">
        <f t="shared" si="1"/>
        <v>1.4</v>
      </c>
      <c r="S6" s="33">
        <f t="shared" si="2"/>
        <v>1.0909090909090908</v>
      </c>
      <c r="T6" s="33">
        <f t="shared" si="3"/>
        <v>1</v>
      </c>
      <c r="U6" s="33">
        <f aca="true" t="shared" si="7" ref="U6:U57">H6/4</f>
        <v>1.25</v>
      </c>
      <c r="V6" s="34">
        <f t="shared" si="4"/>
        <v>0.25</v>
      </c>
      <c r="W6" s="35">
        <f aca="true" t="shared" si="8" ref="W6:W57">J6/37</f>
        <v>0.918918918918919</v>
      </c>
      <c r="X6" s="33">
        <v>0.8918918918918919</v>
      </c>
      <c r="Y6" s="56">
        <v>0.9743589743589743</v>
      </c>
      <c r="Z6" s="136">
        <v>0.6508777740973832</v>
      </c>
      <c r="AA6" s="137">
        <v>0.6357659434582511</v>
      </c>
      <c r="AB6" s="38">
        <v>0.7115699770567028</v>
      </c>
    </row>
    <row r="7" spans="1:28" s="119" customFormat="1" ht="13.5" customHeight="1">
      <c r="A7" s="369"/>
      <c r="B7" s="134" t="s">
        <v>2</v>
      </c>
      <c r="C7" s="26">
        <v>2</v>
      </c>
      <c r="D7" s="27">
        <v>4</v>
      </c>
      <c r="E7" s="27">
        <v>7</v>
      </c>
      <c r="F7" s="27">
        <v>13</v>
      </c>
      <c r="G7" s="27">
        <v>9</v>
      </c>
      <c r="H7" s="27">
        <v>2</v>
      </c>
      <c r="I7" s="28">
        <v>2</v>
      </c>
      <c r="J7" s="26">
        <f t="shared" si="5"/>
        <v>39</v>
      </c>
      <c r="K7" s="27">
        <v>44</v>
      </c>
      <c r="L7" s="249">
        <v>40</v>
      </c>
      <c r="M7" s="78">
        <v>2090</v>
      </c>
      <c r="N7" s="79">
        <v>1790</v>
      </c>
      <c r="O7" s="31">
        <v>2235</v>
      </c>
      <c r="P7" s="32">
        <f t="shared" si="0"/>
        <v>0.6666666666666666</v>
      </c>
      <c r="Q7" s="33">
        <f t="shared" si="6"/>
        <v>0.6666666666666666</v>
      </c>
      <c r="R7" s="33">
        <f t="shared" si="1"/>
        <v>1.4</v>
      </c>
      <c r="S7" s="33">
        <f t="shared" si="2"/>
        <v>1.1818181818181819</v>
      </c>
      <c r="T7" s="33">
        <f t="shared" si="3"/>
        <v>2.25</v>
      </c>
      <c r="U7" s="33">
        <f t="shared" si="7"/>
        <v>0.5</v>
      </c>
      <c r="V7" s="34">
        <f t="shared" si="4"/>
        <v>0.5</v>
      </c>
      <c r="W7" s="35">
        <f t="shared" si="8"/>
        <v>1.054054054054054</v>
      </c>
      <c r="X7" s="33">
        <v>1.1891891891891893</v>
      </c>
      <c r="Y7" s="56">
        <v>1.0256410256410255</v>
      </c>
      <c r="Z7" s="136">
        <v>0.6934306569343066</v>
      </c>
      <c r="AA7" s="137">
        <v>0.5882352941176471</v>
      </c>
      <c r="AB7" s="38">
        <v>0.731827111984283</v>
      </c>
    </row>
    <row r="8" spans="1:28" s="119" customFormat="1" ht="13.5" customHeight="1">
      <c r="A8" s="370"/>
      <c r="B8" s="134" t="s">
        <v>3</v>
      </c>
      <c r="C8" s="26">
        <v>1</v>
      </c>
      <c r="D8" s="27">
        <v>7</v>
      </c>
      <c r="E8" s="27">
        <v>7</v>
      </c>
      <c r="F8" s="27">
        <v>17</v>
      </c>
      <c r="G8" s="27">
        <v>7</v>
      </c>
      <c r="H8" s="27">
        <v>3</v>
      </c>
      <c r="I8" s="28">
        <v>3</v>
      </c>
      <c r="J8" s="26">
        <f t="shared" si="5"/>
        <v>45</v>
      </c>
      <c r="K8" s="27">
        <v>23</v>
      </c>
      <c r="L8" s="249">
        <v>32</v>
      </c>
      <c r="M8" s="78">
        <v>1923</v>
      </c>
      <c r="N8" s="79">
        <v>1731</v>
      </c>
      <c r="O8" s="31">
        <v>2091</v>
      </c>
      <c r="P8" s="32">
        <f t="shared" si="0"/>
        <v>0.3333333333333333</v>
      </c>
      <c r="Q8" s="33">
        <f t="shared" si="6"/>
        <v>1.1666666666666667</v>
      </c>
      <c r="R8" s="33">
        <f t="shared" si="1"/>
        <v>1.4</v>
      </c>
      <c r="S8" s="33">
        <f t="shared" si="2"/>
        <v>1.5454545454545454</v>
      </c>
      <c r="T8" s="33">
        <f t="shared" si="3"/>
        <v>1.75</v>
      </c>
      <c r="U8" s="33">
        <f t="shared" si="7"/>
        <v>0.75</v>
      </c>
      <c r="V8" s="34">
        <f t="shared" si="4"/>
        <v>0.75</v>
      </c>
      <c r="W8" s="35">
        <f t="shared" si="8"/>
        <v>1.2162162162162162</v>
      </c>
      <c r="X8" s="33">
        <v>0.6216216216216216</v>
      </c>
      <c r="Y8" s="56">
        <v>0.8205128205128205</v>
      </c>
      <c r="Z8" s="136">
        <v>0.6354923992068737</v>
      </c>
      <c r="AA8" s="137">
        <v>0.5682862770847013</v>
      </c>
      <c r="AB8" s="38">
        <v>0.6846758349705304</v>
      </c>
    </row>
    <row r="9" spans="1:28" s="119" customFormat="1" ht="13.5" customHeight="1">
      <c r="A9" s="368">
        <v>2</v>
      </c>
      <c r="B9" s="144" t="s">
        <v>4</v>
      </c>
      <c r="C9" s="218">
        <v>1</v>
      </c>
      <c r="D9" s="253">
        <v>3</v>
      </c>
      <c r="E9" s="253">
        <v>9</v>
      </c>
      <c r="F9" s="253">
        <v>13</v>
      </c>
      <c r="G9" s="253">
        <v>2</v>
      </c>
      <c r="H9" s="253">
        <v>1</v>
      </c>
      <c r="I9" s="254">
        <v>0</v>
      </c>
      <c r="J9" s="218">
        <f t="shared" si="5"/>
        <v>29</v>
      </c>
      <c r="K9" s="253">
        <v>30</v>
      </c>
      <c r="L9" s="255">
        <v>40</v>
      </c>
      <c r="M9" s="85">
        <v>1977</v>
      </c>
      <c r="N9" s="86">
        <v>1545</v>
      </c>
      <c r="O9" s="69">
        <v>1887</v>
      </c>
      <c r="P9" s="88">
        <f t="shared" si="0"/>
        <v>0.3333333333333333</v>
      </c>
      <c r="Q9" s="89">
        <f t="shared" si="6"/>
        <v>0.5</v>
      </c>
      <c r="R9" s="89">
        <f t="shared" si="1"/>
        <v>1.8</v>
      </c>
      <c r="S9" s="89">
        <f t="shared" si="2"/>
        <v>1.1818181818181819</v>
      </c>
      <c r="T9" s="89">
        <f t="shared" si="3"/>
        <v>0.5</v>
      </c>
      <c r="U9" s="89">
        <f t="shared" si="7"/>
        <v>0.25</v>
      </c>
      <c r="V9" s="90">
        <f t="shared" si="4"/>
        <v>0</v>
      </c>
      <c r="W9" s="91">
        <f t="shared" si="8"/>
        <v>0.7837837837837838</v>
      </c>
      <c r="X9" s="89">
        <v>0.8108108108108109</v>
      </c>
      <c r="Y9" s="71">
        <v>1.0256410256410255</v>
      </c>
      <c r="Z9" s="147">
        <v>0.6548526001987413</v>
      </c>
      <c r="AA9" s="148">
        <v>0.5077226421294775</v>
      </c>
      <c r="AB9" s="59">
        <v>0.6184857423795477</v>
      </c>
    </row>
    <row r="10" spans="1:28" s="145" customFormat="1" ht="13.5" customHeight="1">
      <c r="A10" s="369">
        <v>2</v>
      </c>
      <c r="B10" s="134" t="s">
        <v>5</v>
      </c>
      <c r="C10" s="29">
        <v>2</v>
      </c>
      <c r="D10" s="30">
        <v>13</v>
      </c>
      <c r="E10" s="30">
        <v>5</v>
      </c>
      <c r="F10" s="30">
        <v>16</v>
      </c>
      <c r="G10" s="30">
        <v>3</v>
      </c>
      <c r="H10" s="30">
        <v>2</v>
      </c>
      <c r="I10" s="54">
        <v>1</v>
      </c>
      <c r="J10" s="26">
        <f t="shared" si="5"/>
        <v>42</v>
      </c>
      <c r="K10" s="30">
        <v>38</v>
      </c>
      <c r="L10" s="54">
        <v>36</v>
      </c>
      <c r="M10" s="29">
        <v>1820</v>
      </c>
      <c r="N10" s="30">
        <v>1528</v>
      </c>
      <c r="O10" s="31">
        <v>1803</v>
      </c>
      <c r="P10" s="32">
        <f t="shared" si="0"/>
        <v>0.6666666666666666</v>
      </c>
      <c r="Q10" s="33">
        <f t="shared" si="6"/>
        <v>2.1666666666666665</v>
      </c>
      <c r="R10" s="33">
        <f t="shared" si="1"/>
        <v>1</v>
      </c>
      <c r="S10" s="33">
        <f t="shared" si="2"/>
        <v>1.4545454545454546</v>
      </c>
      <c r="T10" s="33">
        <f t="shared" si="3"/>
        <v>0.75</v>
      </c>
      <c r="U10" s="33">
        <f t="shared" si="7"/>
        <v>0.5</v>
      </c>
      <c r="V10" s="222">
        <f t="shared" si="4"/>
        <v>0.25</v>
      </c>
      <c r="W10" s="35">
        <f t="shared" si="8"/>
        <v>1.135135135135135</v>
      </c>
      <c r="X10" s="55">
        <v>1.027027027027027</v>
      </c>
      <c r="Y10" s="56">
        <v>0.9230769230769231</v>
      </c>
      <c r="Z10" s="36">
        <v>0.605455755156354</v>
      </c>
      <c r="AA10" s="37">
        <v>0.5026315789473684</v>
      </c>
      <c r="AB10" s="38">
        <v>0.5911475409836066</v>
      </c>
    </row>
    <row r="11" spans="1:28" s="145" customFormat="1" ht="13.5" customHeight="1">
      <c r="A11" s="369"/>
      <c r="B11" s="134" t="s">
        <v>6</v>
      </c>
      <c r="C11" s="29">
        <v>4</v>
      </c>
      <c r="D11" s="30">
        <v>6</v>
      </c>
      <c r="E11" s="30">
        <v>2</v>
      </c>
      <c r="F11" s="30">
        <v>7</v>
      </c>
      <c r="G11" s="30">
        <v>5</v>
      </c>
      <c r="H11" s="30">
        <v>1</v>
      </c>
      <c r="I11" s="54">
        <v>0</v>
      </c>
      <c r="J11" s="26">
        <f t="shared" si="5"/>
        <v>25</v>
      </c>
      <c r="K11" s="30">
        <v>45</v>
      </c>
      <c r="L11" s="54">
        <v>49</v>
      </c>
      <c r="M11" s="29">
        <v>1644</v>
      </c>
      <c r="N11" s="30">
        <v>1747</v>
      </c>
      <c r="O11" s="31">
        <v>1720</v>
      </c>
      <c r="P11" s="32">
        <f t="shared" si="0"/>
        <v>1.3333333333333333</v>
      </c>
      <c r="Q11" s="33">
        <f t="shared" si="6"/>
        <v>1</v>
      </c>
      <c r="R11" s="33">
        <f t="shared" si="1"/>
        <v>0.4</v>
      </c>
      <c r="S11" s="33">
        <f t="shared" si="2"/>
        <v>0.6363636363636364</v>
      </c>
      <c r="T11" s="33">
        <f t="shared" si="3"/>
        <v>1.25</v>
      </c>
      <c r="U11" s="33">
        <f t="shared" si="7"/>
        <v>0.25</v>
      </c>
      <c r="V11" s="222">
        <f t="shared" si="4"/>
        <v>0</v>
      </c>
      <c r="W11" s="35">
        <f t="shared" si="8"/>
        <v>0.6756756756756757</v>
      </c>
      <c r="X11" s="55">
        <v>1.2162162162162162</v>
      </c>
      <c r="Y11" s="56">
        <v>1.2564102564102564</v>
      </c>
      <c r="Z11" s="36">
        <v>0.5443708609271524</v>
      </c>
      <c r="AA11" s="37">
        <v>0.5746710526315789</v>
      </c>
      <c r="AB11" s="38">
        <v>0.563564875491481</v>
      </c>
    </row>
    <row r="12" spans="1:28" s="145" customFormat="1" ht="13.5" customHeight="1">
      <c r="A12" s="370"/>
      <c r="B12" s="139" t="s">
        <v>7</v>
      </c>
      <c r="C12" s="43">
        <v>1</v>
      </c>
      <c r="D12" s="44">
        <v>6</v>
      </c>
      <c r="E12" s="44">
        <v>10</v>
      </c>
      <c r="F12" s="44">
        <v>9</v>
      </c>
      <c r="G12" s="44">
        <v>9</v>
      </c>
      <c r="H12" s="44">
        <v>3</v>
      </c>
      <c r="I12" s="62">
        <v>0</v>
      </c>
      <c r="J12" s="40">
        <f t="shared" si="5"/>
        <v>38</v>
      </c>
      <c r="K12" s="44">
        <v>38</v>
      </c>
      <c r="L12" s="62">
        <v>34</v>
      </c>
      <c r="M12" s="43">
        <v>1804</v>
      </c>
      <c r="N12" s="44">
        <v>1700</v>
      </c>
      <c r="O12" s="45">
        <v>1668</v>
      </c>
      <c r="P12" s="46">
        <f t="shared" si="0"/>
        <v>0.3333333333333333</v>
      </c>
      <c r="Q12" s="47">
        <f t="shared" si="6"/>
        <v>1</v>
      </c>
      <c r="R12" s="47">
        <f t="shared" si="1"/>
        <v>2</v>
      </c>
      <c r="S12" s="47">
        <f t="shared" si="2"/>
        <v>0.8181818181818182</v>
      </c>
      <c r="T12" s="47">
        <f t="shared" si="3"/>
        <v>2.25</v>
      </c>
      <c r="U12" s="47">
        <f t="shared" si="7"/>
        <v>0.75</v>
      </c>
      <c r="V12" s="223">
        <f t="shared" si="4"/>
        <v>0</v>
      </c>
      <c r="W12" s="49">
        <f t="shared" si="8"/>
        <v>1.027027027027027</v>
      </c>
      <c r="X12" s="63">
        <v>1.027027027027027</v>
      </c>
      <c r="Y12" s="64">
        <v>0.8717948717948718</v>
      </c>
      <c r="Z12" s="50">
        <v>0.5963636363636363</v>
      </c>
      <c r="AA12" s="51">
        <v>0.5592105263157895</v>
      </c>
      <c r="AB12" s="52">
        <v>0.5467059980334317</v>
      </c>
    </row>
    <row r="13" spans="1:28" s="145" customFormat="1" ht="13.5" customHeight="1">
      <c r="A13" s="368">
        <v>3</v>
      </c>
      <c r="B13" s="134" t="s">
        <v>8</v>
      </c>
      <c r="C13" s="29">
        <v>2</v>
      </c>
      <c r="D13" s="30">
        <v>7</v>
      </c>
      <c r="E13" s="30">
        <v>5</v>
      </c>
      <c r="F13" s="30">
        <v>8</v>
      </c>
      <c r="G13" s="30">
        <v>9</v>
      </c>
      <c r="H13" s="30">
        <v>10</v>
      </c>
      <c r="I13" s="54">
        <v>2</v>
      </c>
      <c r="J13" s="26">
        <f t="shared" si="5"/>
        <v>43</v>
      </c>
      <c r="K13" s="30">
        <v>36</v>
      </c>
      <c r="L13" s="54">
        <v>29</v>
      </c>
      <c r="M13" s="29">
        <v>1754</v>
      </c>
      <c r="N13" s="30">
        <v>1695</v>
      </c>
      <c r="O13" s="31">
        <v>1610</v>
      </c>
      <c r="P13" s="32">
        <f t="shared" si="0"/>
        <v>0.6666666666666666</v>
      </c>
      <c r="Q13" s="33">
        <f t="shared" si="6"/>
        <v>1.1666666666666667</v>
      </c>
      <c r="R13" s="33">
        <f t="shared" si="1"/>
        <v>1</v>
      </c>
      <c r="S13" s="33">
        <f t="shared" si="2"/>
        <v>0.7272727272727273</v>
      </c>
      <c r="T13" s="33">
        <f t="shared" si="3"/>
        <v>2.25</v>
      </c>
      <c r="U13" s="33">
        <f t="shared" si="7"/>
        <v>2.5</v>
      </c>
      <c r="V13" s="222">
        <f t="shared" si="4"/>
        <v>0.5</v>
      </c>
      <c r="W13" s="35">
        <f t="shared" si="8"/>
        <v>1.162162162162162</v>
      </c>
      <c r="X13" s="55">
        <v>0.972972972972973</v>
      </c>
      <c r="Y13" s="56">
        <v>0.7435897435897436</v>
      </c>
      <c r="Z13" s="36">
        <v>0.580026455026455</v>
      </c>
      <c r="AA13" s="37">
        <v>0.5571992110453649</v>
      </c>
      <c r="AB13" s="38">
        <v>0.5275229357798165</v>
      </c>
    </row>
    <row r="14" spans="1:28" s="145" customFormat="1" ht="13.5" customHeight="1">
      <c r="A14" s="369">
        <v>3</v>
      </c>
      <c r="B14" s="134" t="s">
        <v>9</v>
      </c>
      <c r="C14" s="29">
        <v>1</v>
      </c>
      <c r="D14" s="30">
        <v>8</v>
      </c>
      <c r="E14" s="30">
        <v>4</v>
      </c>
      <c r="F14" s="30">
        <v>13</v>
      </c>
      <c r="G14" s="30">
        <v>3</v>
      </c>
      <c r="H14" s="30">
        <v>3</v>
      </c>
      <c r="I14" s="54">
        <v>3</v>
      </c>
      <c r="J14" s="26">
        <f t="shared" si="5"/>
        <v>35</v>
      </c>
      <c r="K14" s="30">
        <v>20</v>
      </c>
      <c r="L14" s="54">
        <v>26</v>
      </c>
      <c r="M14" s="29">
        <v>1729</v>
      </c>
      <c r="N14" s="30">
        <v>1806</v>
      </c>
      <c r="O14" s="31">
        <v>1611</v>
      </c>
      <c r="P14" s="32">
        <f t="shared" si="0"/>
        <v>0.3333333333333333</v>
      </c>
      <c r="Q14" s="33">
        <f t="shared" si="6"/>
        <v>1.3333333333333333</v>
      </c>
      <c r="R14" s="33">
        <f t="shared" si="1"/>
        <v>0.8</v>
      </c>
      <c r="S14" s="33">
        <f t="shared" si="2"/>
        <v>1.1818181818181819</v>
      </c>
      <c r="T14" s="33">
        <f t="shared" si="3"/>
        <v>0.75</v>
      </c>
      <c r="U14" s="33">
        <f t="shared" si="7"/>
        <v>0.75</v>
      </c>
      <c r="V14" s="34">
        <f t="shared" si="4"/>
        <v>0.75</v>
      </c>
      <c r="W14" s="35">
        <f t="shared" si="8"/>
        <v>0.9459459459459459</v>
      </c>
      <c r="X14" s="55">
        <v>0.5405405405405406</v>
      </c>
      <c r="Y14" s="56">
        <v>0.6666666666666666</v>
      </c>
      <c r="Z14" s="36">
        <v>0.571192599933928</v>
      </c>
      <c r="AA14" s="37">
        <v>0.5942744323790721</v>
      </c>
      <c r="AB14" s="38">
        <v>0.5278505897771952</v>
      </c>
    </row>
    <row r="15" spans="1:28" s="145" customFormat="1" ht="13.5" customHeight="1">
      <c r="A15" s="369"/>
      <c r="B15" s="134" t="s">
        <v>10</v>
      </c>
      <c r="C15" s="29">
        <v>1</v>
      </c>
      <c r="D15" s="30">
        <v>7</v>
      </c>
      <c r="E15" s="30">
        <v>8</v>
      </c>
      <c r="F15" s="30">
        <v>10</v>
      </c>
      <c r="G15" s="30">
        <v>7</v>
      </c>
      <c r="H15" s="30">
        <v>9</v>
      </c>
      <c r="I15" s="54">
        <v>3</v>
      </c>
      <c r="J15" s="26">
        <f t="shared" si="5"/>
        <v>45</v>
      </c>
      <c r="K15" s="30">
        <v>36</v>
      </c>
      <c r="L15" s="54">
        <v>29</v>
      </c>
      <c r="M15" s="29">
        <v>1785</v>
      </c>
      <c r="N15" s="30">
        <v>1825</v>
      </c>
      <c r="O15" s="31">
        <v>1618</v>
      </c>
      <c r="P15" s="32">
        <f t="shared" si="0"/>
        <v>0.3333333333333333</v>
      </c>
      <c r="Q15" s="33">
        <f t="shared" si="6"/>
        <v>1.1666666666666667</v>
      </c>
      <c r="R15" s="33">
        <f t="shared" si="1"/>
        <v>1.6</v>
      </c>
      <c r="S15" s="33">
        <f t="shared" si="2"/>
        <v>0.9090909090909091</v>
      </c>
      <c r="T15" s="33">
        <f t="shared" si="3"/>
        <v>1.75</v>
      </c>
      <c r="U15" s="33">
        <f t="shared" si="7"/>
        <v>2.25</v>
      </c>
      <c r="V15" s="34">
        <f t="shared" si="4"/>
        <v>0.75</v>
      </c>
      <c r="W15" s="35">
        <f t="shared" si="8"/>
        <v>1.2162162162162162</v>
      </c>
      <c r="X15" s="55">
        <v>0.972972972972973</v>
      </c>
      <c r="Y15" s="56">
        <v>0.7435897435897436</v>
      </c>
      <c r="Z15" s="36">
        <v>0.5906684315023163</v>
      </c>
      <c r="AA15" s="37">
        <v>0.600328947368421</v>
      </c>
      <c r="AB15" s="38">
        <v>0.531014112241549</v>
      </c>
    </row>
    <row r="16" spans="1:28" s="145" customFormat="1" ht="13.5" customHeight="1">
      <c r="A16" s="369"/>
      <c r="B16" s="134" t="s">
        <v>11</v>
      </c>
      <c r="C16" s="29">
        <v>2</v>
      </c>
      <c r="D16" s="30">
        <v>7</v>
      </c>
      <c r="E16" s="30">
        <v>3</v>
      </c>
      <c r="F16" s="30">
        <v>5</v>
      </c>
      <c r="G16" s="30">
        <v>4</v>
      </c>
      <c r="H16" s="30">
        <v>5</v>
      </c>
      <c r="I16" s="54">
        <v>1</v>
      </c>
      <c r="J16" s="26">
        <f t="shared" si="5"/>
        <v>27</v>
      </c>
      <c r="K16" s="30">
        <v>30</v>
      </c>
      <c r="L16" s="54">
        <v>24</v>
      </c>
      <c r="M16" s="29">
        <v>1500</v>
      </c>
      <c r="N16" s="30">
        <v>1744</v>
      </c>
      <c r="O16" s="31">
        <v>1429</v>
      </c>
      <c r="P16" s="32">
        <f t="shared" si="0"/>
        <v>0.6666666666666666</v>
      </c>
      <c r="Q16" s="33">
        <f t="shared" si="6"/>
        <v>1.1666666666666667</v>
      </c>
      <c r="R16" s="33">
        <f t="shared" si="1"/>
        <v>0.6</v>
      </c>
      <c r="S16" s="33">
        <f t="shared" si="2"/>
        <v>0.45454545454545453</v>
      </c>
      <c r="T16" s="33">
        <f t="shared" si="3"/>
        <v>1</v>
      </c>
      <c r="U16" s="33">
        <f t="shared" si="7"/>
        <v>1.25</v>
      </c>
      <c r="V16" s="34">
        <f t="shared" si="4"/>
        <v>0.25</v>
      </c>
      <c r="W16" s="35">
        <f t="shared" si="8"/>
        <v>0.7297297297297297</v>
      </c>
      <c r="X16" s="55">
        <v>0.8108108108108109</v>
      </c>
      <c r="Y16" s="56">
        <v>0.6153846153846154</v>
      </c>
      <c r="Z16" s="36">
        <v>0.4970178926441352</v>
      </c>
      <c r="AA16" s="37">
        <v>0.5733070348454964</v>
      </c>
      <c r="AB16" s="38">
        <v>0.46852459016393444</v>
      </c>
    </row>
    <row r="17" spans="1:28" s="145" customFormat="1" ht="13.5" customHeight="1">
      <c r="A17" s="370"/>
      <c r="B17" s="139" t="s">
        <v>12</v>
      </c>
      <c r="C17" s="29">
        <v>3</v>
      </c>
      <c r="D17" s="30">
        <v>4</v>
      </c>
      <c r="E17" s="30">
        <v>5</v>
      </c>
      <c r="F17" s="30">
        <v>11</v>
      </c>
      <c r="G17" s="30">
        <v>6</v>
      </c>
      <c r="H17" s="30">
        <v>2</v>
      </c>
      <c r="I17" s="54">
        <v>1</v>
      </c>
      <c r="J17" s="26">
        <f t="shared" si="5"/>
        <v>32</v>
      </c>
      <c r="K17" s="30">
        <v>31</v>
      </c>
      <c r="L17" s="54">
        <v>26</v>
      </c>
      <c r="M17" s="29">
        <v>1712</v>
      </c>
      <c r="N17" s="30">
        <v>1848</v>
      </c>
      <c r="O17" s="31">
        <v>1664</v>
      </c>
      <c r="P17" s="32">
        <f t="shared" si="0"/>
        <v>1</v>
      </c>
      <c r="Q17" s="33">
        <f t="shared" si="6"/>
        <v>0.6666666666666666</v>
      </c>
      <c r="R17" s="33">
        <f t="shared" si="1"/>
        <v>1</v>
      </c>
      <c r="S17" s="33">
        <f t="shared" si="2"/>
        <v>1</v>
      </c>
      <c r="T17" s="33">
        <f t="shared" si="3"/>
        <v>1.5</v>
      </c>
      <c r="U17" s="33">
        <f t="shared" si="7"/>
        <v>0.5</v>
      </c>
      <c r="V17" s="34">
        <f t="shared" si="4"/>
        <v>0.25</v>
      </c>
      <c r="W17" s="35">
        <f t="shared" si="8"/>
        <v>0.8648648648648649</v>
      </c>
      <c r="X17" s="55">
        <v>0.8378378378378378</v>
      </c>
      <c r="Y17" s="56">
        <v>0.6666666666666666</v>
      </c>
      <c r="Z17" s="36">
        <v>0.5668874172185431</v>
      </c>
      <c r="AA17" s="37">
        <v>0.6147704590818364</v>
      </c>
      <c r="AB17" s="38">
        <v>0.5425497228562113</v>
      </c>
    </row>
    <row r="18" spans="1:28" s="150" customFormat="1" ht="13.5" customHeight="1">
      <c r="A18" s="368">
        <v>4</v>
      </c>
      <c r="B18" s="144" t="s">
        <v>13</v>
      </c>
      <c r="C18" s="85">
        <v>4</v>
      </c>
      <c r="D18" s="86">
        <v>3</v>
      </c>
      <c r="E18" s="86">
        <v>7</v>
      </c>
      <c r="F18" s="86">
        <v>13</v>
      </c>
      <c r="G18" s="86">
        <v>6</v>
      </c>
      <c r="H18" s="86">
        <v>10</v>
      </c>
      <c r="I18" s="87">
        <v>1</v>
      </c>
      <c r="J18" s="218">
        <f t="shared" si="5"/>
        <v>44</v>
      </c>
      <c r="K18" s="86">
        <v>54</v>
      </c>
      <c r="L18" s="68">
        <v>38</v>
      </c>
      <c r="M18" s="85">
        <v>1774</v>
      </c>
      <c r="N18" s="86">
        <v>2027</v>
      </c>
      <c r="O18" s="69">
        <v>1932</v>
      </c>
      <c r="P18" s="88">
        <f t="shared" si="0"/>
        <v>1.3333333333333333</v>
      </c>
      <c r="Q18" s="89">
        <f t="shared" si="6"/>
        <v>0.5</v>
      </c>
      <c r="R18" s="89">
        <f t="shared" si="1"/>
        <v>1.4</v>
      </c>
      <c r="S18" s="89">
        <f t="shared" si="2"/>
        <v>1.1818181818181819</v>
      </c>
      <c r="T18" s="89">
        <f t="shared" si="3"/>
        <v>1.5</v>
      </c>
      <c r="U18" s="89">
        <f t="shared" si="7"/>
        <v>2.5</v>
      </c>
      <c r="V18" s="221">
        <f t="shared" si="4"/>
        <v>0.25</v>
      </c>
      <c r="W18" s="91">
        <f t="shared" si="8"/>
        <v>1.1891891891891893</v>
      </c>
      <c r="X18" s="89">
        <v>1.4594594594594594</v>
      </c>
      <c r="Y18" s="71">
        <v>1.027027027027027</v>
      </c>
      <c r="Z18" s="147">
        <v>0.5880013258203514</v>
      </c>
      <c r="AA18" s="148">
        <v>0.6714143756210665</v>
      </c>
      <c r="AB18" s="59">
        <v>0.6299315291816107</v>
      </c>
    </row>
    <row r="19" spans="1:28" s="150" customFormat="1" ht="13.5" customHeight="1">
      <c r="A19" s="369"/>
      <c r="B19" s="134" t="s">
        <v>14</v>
      </c>
      <c r="C19" s="78">
        <v>2</v>
      </c>
      <c r="D19" s="79">
        <v>5</v>
      </c>
      <c r="E19" s="79">
        <v>10</v>
      </c>
      <c r="F19" s="79">
        <v>9</v>
      </c>
      <c r="G19" s="79">
        <v>7</v>
      </c>
      <c r="H19" s="79">
        <v>4</v>
      </c>
      <c r="I19" s="80">
        <v>3</v>
      </c>
      <c r="J19" s="26">
        <f t="shared" si="5"/>
        <v>40</v>
      </c>
      <c r="K19" s="79">
        <v>45</v>
      </c>
      <c r="L19" s="54">
        <v>40</v>
      </c>
      <c r="M19" s="78">
        <v>1959</v>
      </c>
      <c r="N19" s="79">
        <v>2150</v>
      </c>
      <c r="O19" s="31">
        <v>2096</v>
      </c>
      <c r="P19" s="32">
        <f t="shared" si="0"/>
        <v>0.6666666666666666</v>
      </c>
      <c r="Q19" s="33">
        <f t="shared" si="6"/>
        <v>0.8333333333333334</v>
      </c>
      <c r="R19" s="33">
        <f t="shared" si="1"/>
        <v>2</v>
      </c>
      <c r="S19" s="33">
        <f t="shared" si="2"/>
        <v>0.8181818181818182</v>
      </c>
      <c r="T19" s="33">
        <f t="shared" si="3"/>
        <v>1.75</v>
      </c>
      <c r="U19" s="33">
        <f t="shared" si="7"/>
        <v>1</v>
      </c>
      <c r="V19" s="222">
        <f t="shared" si="4"/>
        <v>0.75</v>
      </c>
      <c r="W19" s="35">
        <f t="shared" si="8"/>
        <v>1.0810810810810811</v>
      </c>
      <c r="X19" s="33">
        <v>1.2162162162162162</v>
      </c>
      <c r="Y19" s="56">
        <v>1.0810810810810811</v>
      </c>
      <c r="Z19" s="136">
        <v>0.6497512437810945</v>
      </c>
      <c r="AA19" s="137">
        <v>0.7131011608623549</v>
      </c>
      <c r="AB19" s="38">
        <v>0.6827361563517915</v>
      </c>
    </row>
    <row r="20" spans="1:28" s="150" customFormat="1" ht="13.5" customHeight="1">
      <c r="A20" s="369"/>
      <c r="B20" s="134" t="s">
        <v>15</v>
      </c>
      <c r="C20" s="78">
        <v>1</v>
      </c>
      <c r="D20" s="79">
        <v>3</v>
      </c>
      <c r="E20" s="79">
        <v>9</v>
      </c>
      <c r="F20" s="79">
        <v>16</v>
      </c>
      <c r="G20" s="79">
        <v>3</v>
      </c>
      <c r="H20" s="79">
        <v>1</v>
      </c>
      <c r="I20" s="80">
        <v>0</v>
      </c>
      <c r="J20" s="26">
        <f t="shared" si="5"/>
        <v>33</v>
      </c>
      <c r="K20" s="79">
        <v>41</v>
      </c>
      <c r="L20" s="54">
        <v>46</v>
      </c>
      <c r="M20" s="78">
        <v>2058</v>
      </c>
      <c r="N20" s="79">
        <v>2146</v>
      </c>
      <c r="O20" s="31">
        <v>2091</v>
      </c>
      <c r="P20" s="32">
        <f t="shared" si="0"/>
        <v>0.3333333333333333</v>
      </c>
      <c r="Q20" s="33">
        <f t="shared" si="6"/>
        <v>0.5</v>
      </c>
      <c r="R20" s="33">
        <f t="shared" si="1"/>
        <v>1.8</v>
      </c>
      <c r="S20" s="33">
        <f t="shared" si="2"/>
        <v>1.4545454545454546</v>
      </c>
      <c r="T20" s="33">
        <f t="shared" si="3"/>
        <v>0.75</v>
      </c>
      <c r="U20" s="33">
        <f t="shared" si="7"/>
        <v>0.25</v>
      </c>
      <c r="V20" s="222">
        <f t="shared" si="4"/>
        <v>0</v>
      </c>
      <c r="W20" s="35">
        <f t="shared" si="8"/>
        <v>0.8918918918918919</v>
      </c>
      <c r="X20" s="33">
        <v>1.1081081081081081</v>
      </c>
      <c r="Y20" s="56">
        <v>1.2432432432432432</v>
      </c>
      <c r="Z20" s="136">
        <v>0.68349385586184</v>
      </c>
      <c r="AA20" s="137">
        <v>0.7108314011262007</v>
      </c>
      <c r="AB20" s="38">
        <v>0.6815514993481095</v>
      </c>
    </row>
    <row r="21" spans="1:28" s="150" customFormat="1" ht="13.5" customHeight="1">
      <c r="A21" s="370"/>
      <c r="B21" s="134" t="s">
        <v>16</v>
      </c>
      <c r="C21" s="78">
        <v>2</v>
      </c>
      <c r="D21" s="79">
        <v>3</v>
      </c>
      <c r="E21" s="79">
        <v>4</v>
      </c>
      <c r="F21" s="79">
        <v>14</v>
      </c>
      <c r="G21" s="79">
        <v>6</v>
      </c>
      <c r="H21" s="79">
        <v>5</v>
      </c>
      <c r="I21" s="80">
        <v>2</v>
      </c>
      <c r="J21" s="26">
        <f t="shared" si="5"/>
        <v>36</v>
      </c>
      <c r="K21" s="79">
        <v>41</v>
      </c>
      <c r="L21" s="54">
        <v>42</v>
      </c>
      <c r="M21" s="78">
        <v>1950</v>
      </c>
      <c r="N21" s="79">
        <v>1824</v>
      </c>
      <c r="O21" s="31">
        <v>2020</v>
      </c>
      <c r="P21" s="32">
        <f t="shared" si="0"/>
        <v>0.6666666666666666</v>
      </c>
      <c r="Q21" s="33">
        <f t="shared" si="6"/>
        <v>0.5</v>
      </c>
      <c r="R21" s="33">
        <f t="shared" si="1"/>
        <v>0.8</v>
      </c>
      <c r="S21" s="33">
        <f t="shared" si="2"/>
        <v>1.2727272727272727</v>
      </c>
      <c r="T21" s="33">
        <f t="shared" si="3"/>
        <v>1.5</v>
      </c>
      <c r="U21" s="33">
        <f t="shared" si="7"/>
        <v>1.25</v>
      </c>
      <c r="V21" s="222">
        <f t="shared" si="4"/>
        <v>0.5</v>
      </c>
      <c r="W21" s="35">
        <f t="shared" si="8"/>
        <v>0.972972972972973</v>
      </c>
      <c r="X21" s="33">
        <v>1.1081081081081081</v>
      </c>
      <c r="Y21" s="56">
        <v>1.135135135135135</v>
      </c>
      <c r="Z21" s="136">
        <v>0.6578947368421053</v>
      </c>
      <c r="AA21" s="137">
        <v>0.6088117489986649</v>
      </c>
      <c r="AB21" s="38">
        <v>0.6592689295039165</v>
      </c>
    </row>
    <row r="22" spans="1:28" s="150" customFormat="1" ht="13.5" customHeight="1">
      <c r="A22" s="368">
        <v>5</v>
      </c>
      <c r="B22" s="144" t="s">
        <v>17</v>
      </c>
      <c r="C22" s="85">
        <v>1</v>
      </c>
      <c r="D22" s="86">
        <v>0</v>
      </c>
      <c r="E22" s="86">
        <v>5</v>
      </c>
      <c r="F22" s="86">
        <v>2</v>
      </c>
      <c r="G22" s="86">
        <v>1</v>
      </c>
      <c r="H22" s="86">
        <v>3</v>
      </c>
      <c r="I22" s="87">
        <v>1</v>
      </c>
      <c r="J22" s="218">
        <f t="shared" si="5"/>
        <v>13</v>
      </c>
      <c r="K22" s="86">
        <v>32</v>
      </c>
      <c r="L22" s="68">
        <v>38</v>
      </c>
      <c r="M22" s="85">
        <v>1033</v>
      </c>
      <c r="N22" s="86">
        <v>1401</v>
      </c>
      <c r="O22" s="69">
        <v>1567</v>
      </c>
      <c r="P22" s="88">
        <f t="shared" si="0"/>
        <v>0.3333333333333333</v>
      </c>
      <c r="Q22" s="89">
        <f t="shared" si="6"/>
        <v>0</v>
      </c>
      <c r="R22" s="89">
        <f t="shared" si="1"/>
        <v>1</v>
      </c>
      <c r="S22" s="89">
        <f t="shared" si="2"/>
        <v>0.18181818181818182</v>
      </c>
      <c r="T22" s="89">
        <f t="shared" si="3"/>
        <v>0.25</v>
      </c>
      <c r="U22" s="89">
        <f t="shared" si="7"/>
        <v>0.75</v>
      </c>
      <c r="V22" s="221">
        <f t="shared" si="4"/>
        <v>0.25</v>
      </c>
      <c r="W22" s="91">
        <f t="shared" si="8"/>
        <v>0.35135135135135137</v>
      </c>
      <c r="X22" s="89">
        <v>0.8648648648648649</v>
      </c>
      <c r="Y22" s="71">
        <v>1.027027027027027</v>
      </c>
      <c r="Z22" s="147">
        <v>0.3478114478114478</v>
      </c>
      <c r="AA22" s="148">
        <v>0.4691895512391159</v>
      </c>
      <c r="AB22" s="59">
        <v>0.5107561929595827</v>
      </c>
    </row>
    <row r="23" spans="1:28" s="150" customFormat="1" ht="13.5" customHeight="1">
      <c r="A23" s="369"/>
      <c r="B23" s="134" t="s">
        <v>18</v>
      </c>
      <c r="C23" s="78">
        <v>2</v>
      </c>
      <c r="D23" s="79">
        <v>8</v>
      </c>
      <c r="E23" s="79">
        <v>6</v>
      </c>
      <c r="F23" s="79">
        <v>11</v>
      </c>
      <c r="G23" s="79">
        <v>1</v>
      </c>
      <c r="H23" s="79">
        <v>11</v>
      </c>
      <c r="I23" s="80">
        <v>3</v>
      </c>
      <c r="J23" s="26">
        <f t="shared" si="5"/>
        <v>42</v>
      </c>
      <c r="K23" s="79">
        <v>34</v>
      </c>
      <c r="L23" s="54">
        <v>48</v>
      </c>
      <c r="M23" s="78">
        <v>2107</v>
      </c>
      <c r="N23" s="79">
        <v>1945</v>
      </c>
      <c r="O23" s="31">
        <v>2066</v>
      </c>
      <c r="P23" s="32">
        <f t="shared" si="0"/>
        <v>0.6666666666666666</v>
      </c>
      <c r="Q23" s="33">
        <f t="shared" si="6"/>
        <v>1.3333333333333333</v>
      </c>
      <c r="R23" s="33">
        <f t="shared" si="1"/>
        <v>1.2</v>
      </c>
      <c r="S23" s="33">
        <f t="shared" si="2"/>
        <v>1</v>
      </c>
      <c r="T23" s="33">
        <f t="shared" si="3"/>
        <v>0.25</v>
      </c>
      <c r="U23" s="33">
        <f t="shared" si="7"/>
        <v>2.75</v>
      </c>
      <c r="V23" s="34">
        <f t="shared" si="4"/>
        <v>0.75</v>
      </c>
      <c r="W23" s="35">
        <f t="shared" si="8"/>
        <v>1.135135135135135</v>
      </c>
      <c r="X23" s="33">
        <v>0.918918918918919</v>
      </c>
      <c r="Y23" s="56">
        <v>1.2972972972972974</v>
      </c>
      <c r="Z23" s="136">
        <v>0.6981444665341285</v>
      </c>
      <c r="AA23" s="137">
        <v>0.6451077943615257</v>
      </c>
      <c r="AB23" s="38">
        <v>0.6727450341908173</v>
      </c>
    </row>
    <row r="24" spans="1:28" s="150" customFormat="1" ht="13.5" customHeight="1">
      <c r="A24" s="369"/>
      <c r="B24" s="134" t="s">
        <v>19</v>
      </c>
      <c r="C24" s="78">
        <v>2</v>
      </c>
      <c r="D24" s="79">
        <v>9</v>
      </c>
      <c r="E24" s="79">
        <v>8</v>
      </c>
      <c r="F24" s="79">
        <v>17</v>
      </c>
      <c r="G24" s="79">
        <v>9</v>
      </c>
      <c r="H24" s="79">
        <v>5</v>
      </c>
      <c r="I24" s="80">
        <v>1</v>
      </c>
      <c r="J24" s="26">
        <f t="shared" si="5"/>
        <v>51</v>
      </c>
      <c r="K24" s="79">
        <v>36</v>
      </c>
      <c r="L24" s="54">
        <v>53</v>
      </c>
      <c r="M24" s="78">
        <v>2080</v>
      </c>
      <c r="N24" s="79">
        <v>2126</v>
      </c>
      <c r="O24" s="31">
        <v>2226</v>
      </c>
      <c r="P24" s="32">
        <f t="shared" si="0"/>
        <v>0.6666666666666666</v>
      </c>
      <c r="Q24" s="33">
        <f t="shared" si="6"/>
        <v>1.5</v>
      </c>
      <c r="R24" s="33">
        <f t="shared" si="1"/>
        <v>1.6</v>
      </c>
      <c r="S24" s="33">
        <f t="shared" si="2"/>
        <v>1.5454545454545454</v>
      </c>
      <c r="T24" s="33">
        <f t="shared" si="3"/>
        <v>2.25</v>
      </c>
      <c r="U24" s="33">
        <f t="shared" si="7"/>
        <v>1.25</v>
      </c>
      <c r="V24" s="34">
        <f t="shared" si="4"/>
        <v>0.25</v>
      </c>
      <c r="W24" s="35">
        <f t="shared" si="8"/>
        <v>1.3783783783783783</v>
      </c>
      <c r="X24" s="33">
        <v>0.972972972972973</v>
      </c>
      <c r="Y24" s="56">
        <v>1.4324324324324325</v>
      </c>
      <c r="Z24" s="136">
        <v>0.6896551724137931</v>
      </c>
      <c r="AA24" s="137">
        <v>0.7049071618037135</v>
      </c>
      <c r="AB24" s="38">
        <v>0.7248453272549658</v>
      </c>
    </row>
    <row r="25" spans="1:28" s="150" customFormat="1" ht="13.5" customHeight="1">
      <c r="A25" s="369"/>
      <c r="B25" s="134" t="s">
        <v>20</v>
      </c>
      <c r="C25" s="78">
        <v>3</v>
      </c>
      <c r="D25" s="79">
        <v>8</v>
      </c>
      <c r="E25" s="79">
        <v>6</v>
      </c>
      <c r="F25" s="79">
        <v>10</v>
      </c>
      <c r="G25" s="79">
        <v>11</v>
      </c>
      <c r="H25" s="79">
        <v>6</v>
      </c>
      <c r="I25" s="80">
        <v>3</v>
      </c>
      <c r="J25" s="26">
        <f t="shared" si="5"/>
        <v>47</v>
      </c>
      <c r="K25" s="79">
        <v>34</v>
      </c>
      <c r="L25" s="54">
        <v>38</v>
      </c>
      <c r="M25" s="78">
        <v>2309</v>
      </c>
      <c r="N25" s="79">
        <v>2126</v>
      </c>
      <c r="O25" s="31">
        <v>2328</v>
      </c>
      <c r="P25" s="32">
        <f t="shared" si="0"/>
        <v>1</v>
      </c>
      <c r="Q25" s="33">
        <f t="shared" si="6"/>
        <v>1.3333333333333333</v>
      </c>
      <c r="R25" s="33">
        <f t="shared" si="1"/>
        <v>1.2</v>
      </c>
      <c r="S25" s="33">
        <f t="shared" si="2"/>
        <v>0.9090909090909091</v>
      </c>
      <c r="T25" s="33">
        <f t="shared" si="3"/>
        <v>2.75</v>
      </c>
      <c r="U25" s="33">
        <f t="shared" si="7"/>
        <v>1.5</v>
      </c>
      <c r="V25" s="34">
        <f t="shared" si="4"/>
        <v>0.75</v>
      </c>
      <c r="W25" s="35">
        <f t="shared" si="8"/>
        <v>1.2702702702702702</v>
      </c>
      <c r="X25" s="33">
        <v>0.918918918918919</v>
      </c>
      <c r="Y25" s="56">
        <v>1.027027027027027</v>
      </c>
      <c r="Z25" s="136">
        <v>0.7663458347162296</v>
      </c>
      <c r="AA25" s="137">
        <v>0.7035076108537393</v>
      </c>
      <c r="AB25" s="38">
        <v>0.7578125</v>
      </c>
    </row>
    <row r="26" spans="1:28" s="150" customFormat="1" ht="13.5" customHeight="1">
      <c r="A26" s="370"/>
      <c r="B26" s="139" t="s">
        <v>21</v>
      </c>
      <c r="C26" s="81">
        <v>4</v>
      </c>
      <c r="D26" s="82">
        <v>5</v>
      </c>
      <c r="E26" s="82">
        <v>1</v>
      </c>
      <c r="F26" s="82">
        <v>8</v>
      </c>
      <c r="G26" s="82">
        <v>1</v>
      </c>
      <c r="H26" s="82">
        <v>4</v>
      </c>
      <c r="I26" s="83">
        <v>4</v>
      </c>
      <c r="J26" s="40">
        <f t="shared" si="5"/>
        <v>27</v>
      </c>
      <c r="K26" s="82">
        <v>29</v>
      </c>
      <c r="L26" s="62">
        <v>54</v>
      </c>
      <c r="M26" s="81">
        <v>2225</v>
      </c>
      <c r="N26" s="82">
        <v>2121</v>
      </c>
      <c r="O26" s="45">
        <v>2276</v>
      </c>
      <c r="P26" s="46">
        <f t="shared" si="0"/>
        <v>1.3333333333333333</v>
      </c>
      <c r="Q26" s="47">
        <f t="shared" si="6"/>
        <v>0.8333333333333334</v>
      </c>
      <c r="R26" s="47">
        <f t="shared" si="1"/>
        <v>0.2</v>
      </c>
      <c r="S26" s="47">
        <f t="shared" si="2"/>
        <v>0.7272727272727273</v>
      </c>
      <c r="T26" s="47">
        <f t="shared" si="3"/>
        <v>0.25</v>
      </c>
      <c r="U26" s="47">
        <f t="shared" si="7"/>
        <v>1</v>
      </c>
      <c r="V26" s="48">
        <f t="shared" si="4"/>
        <v>1</v>
      </c>
      <c r="W26" s="49">
        <f t="shared" si="8"/>
        <v>0.7297297297297297</v>
      </c>
      <c r="X26" s="47">
        <v>0.7837837837837838</v>
      </c>
      <c r="Y26" s="64">
        <v>1.4594594594594594</v>
      </c>
      <c r="Z26" s="141">
        <v>0.7377320954907162</v>
      </c>
      <c r="AA26" s="142">
        <v>0.7006937561942518</v>
      </c>
      <c r="AB26" s="52">
        <v>0.7406443215099252</v>
      </c>
    </row>
    <row r="27" spans="1:28" s="150" customFormat="1" ht="13.5" customHeight="1">
      <c r="A27" s="369">
        <v>6</v>
      </c>
      <c r="B27" s="134" t="s">
        <v>22</v>
      </c>
      <c r="C27" s="78">
        <v>0</v>
      </c>
      <c r="D27" s="79">
        <v>8</v>
      </c>
      <c r="E27" s="79">
        <v>6</v>
      </c>
      <c r="F27" s="79">
        <v>15</v>
      </c>
      <c r="G27" s="79">
        <v>5</v>
      </c>
      <c r="H27" s="79">
        <v>4</v>
      </c>
      <c r="I27" s="80">
        <v>5</v>
      </c>
      <c r="J27" s="26">
        <f t="shared" si="5"/>
        <v>43</v>
      </c>
      <c r="K27" s="79">
        <v>33</v>
      </c>
      <c r="L27" s="54">
        <v>52</v>
      </c>
      <c r="M27" s="78">
        <v>2299</v>
      </c>
      <c r="N27" s="79">
        <v>2013</v>
      </c>
      <c r="O27" s="31">
        <v>2365</v>
      </c>
      <c r="P27" s="32">
        <f t="shared" si="0"/>
        <v>0</v>
      </c>
      <c r="Q27" s="33">
        <f t="shared" si="6"/>
        <v>1.3333333333333333</v>
      </c>
      <c r="R27" s="33">
        <f t="shared" si="1"/>
        <v>1.2</v>
      </c>
      <c r="S27" s="33">
        <f t="shared" si="2"/>
        <v>1.3636363636363635</v>
      </c>
      <c r="T27" s="33">
        <f t="shared" si="3"/>
        <v>1.25</v>
      </c>
      <c r="U27" s="33">
        <f t="shared" si="7"/>
        <v>1</v>
      </c>
      <c r="V27" s="222">
        <f t="shared" si="4"/>
        <v>1.25</v>
      </c>
      <c r="W27" s="35">
        <f t="shared" si="8"/>
        <v>1.162162162162162</v>
      </c>
      <c r="X27" s="33">
        <v>0.8918918918918919</v>
      </c>
      <c r="Y27" s="56">
        <v>1.4054054054054055</v>
      </c>
      <c r="Z27" s="136">
        <v>0.7617627567925779</v>
      </c>
      <c r="AA27" s="137">
        <v>0.6652346331791144</v>
      </c>
      <c r="AB27" s="38">
        <v>0.7698567708333334</v>
      </c>
    </row>
    <row r="28" spans="1:28" s="150" customFormat="1" ht="13.5" customHeight="1">
      <c r="A28" s="369"/>
      <c r="B28" s="134" t="s">
        <v>23</v>
      </c>
      <c r="C28" s="78">
        <v>2</v>
      </c>
      <c r="D28" s="79">
        <v>9</v>
      </c>
      <c r="E28" s="79">
        <v>2</v>
      </c>
      <c r="F28" s="79">
        <v>10</v>
      </c>
      <c r="G28" s="79">
        <v>4</v>
      </c>
      <c r="H28" s="79">
        <v>6</v>
      </c>
      <c r="I28" s="80">
        <v>3</v>
      </c>
      <c r="J28" s="26">
        <f t="shared" si="5"/>
        <v>36</v>
      </c>
      <c r="K28" s="79">
        <v>28</v>
      </c>
      <c r="L28" s="54">
        <v>41</v>
      </c>
      <c r="M28" s="78">
        <v>2313</v>
      </c>
      <c r="N28" s="79">
        <v>2154</v>
      </c>
      <c r="O28" s="31">
        <v>2412</v>
      </c>
      <c r="P28" s="32">
        <f t="shared" si="0"/>
        <v>0.6666666666666666</v>
      </c>
      <c r="Q28" s="33">
        <f t="shared" si="6"/>
        <v>1.5</v>
      </c>
      <c r="R28" s="33">
        <f t="shared" si="1"/>
        <v>0.4</v>
      </c>
      <c r="S28" s="33">
        <f t="shared" si="2"/>
        <v>0.9090909090909091</v>
      </c>
      <c r="T28" s="33">
        <f t="shared" si="3"/>
        <v>1</v>
      </c>
      <c r="U28" s="33">
        <f t="shared" si="7"/>
        <v>1.5</v>
      </c>
      <c r="V28" s="222">
        <f t="shared" si="4"/>
        <v>0.75</v>
      </c>
      <c r="W28" s="35">
        <f t="shared" si="8"/>
        <v>0.972972972972973</v>
      </c>
      <c r="X28" s="33">
        <v>0.7567567567567568</v>
      </c>
      <c r="Y28" s="56">
        <v>1.1081081081081081</v>
      </c>
      <c r="Z28" s="136">
        <v>0.7676734152007966</v>
      </c>
      <c r="AA28" s="137">
        <v>0.7127729980145598</v>
      </c>
      <c r="AB28" s="38">
        <v>0.7854119179420385</v>
      </c>
    </row>
    <row r="29" spans="1:28" s="150" customFormat="1" ht="13.5" customHeight="1">
      <c r="A29" s="369"/>
      <c r="B29" s="134" t="s">
        <v>24</v>
      </c>
      <c r="C29" s="78">
        <v>2</v>
      </c>
      <c r="D29" s="79">
        <v>8</v>
      </c>
      <c r="E29" s="79">
        <v>12</v>
      </c>
      <c r="F29" s="79">
        <v>11</v>
      </c>
      <c r="G29" s="79">
        <v>5</v>
      </c>
      <c r="H29" s="79">
        <v>6</v>
      </c>
      <c r="I29" s="80">
        <v>2</v>
      </c>
      <c r="J29" s="26">
        <f t="shared" si="5"/>
        <v>46</v>
      </c>
      <c r="K29" s="79">
        <v>34</v>
      </c>
      <c r="L29" s="54">
        <v>47</v>
      </c>
      <c r="M29" s="78">
        <v>2397</v>
      </c>
      <c r="N29" s="79">
        <v>2293</v>
      </c>
      <c r="O29" s="31">
        <v>2380</v>
      </c>
      <c r="P29" s="32">
        <f t="shared" si="0"/>
        <v>0.6666666666666666</v>
      </c>
      <c r="Q29" s="33">
        <f t="shared" si="6"/>
        <v>1.3333333333333333</v>
      </c>
      <c r="R29" s="33">
        <f t="shared" si="1"/>
        <v>2.4</v>
      </c>
      <c r="S29" s="33">
        <f t="shared" si="2"/>
        <v>1</v>
      </c>
      <c r="T29" s="33">
        <f t="shared" si="3"/>
        <v>1.25</v>
      </c>
      <c r="U29" s="33">
        <f t="shared" si="7"/>
        <v>1.5</v>
      </c>
      <c r="V29" s="222">
        <f t="shared" si="4"/>
        <v>0.5</v>
      </c>
      <c r="W29" s="35">
        <f t="shared" si="8"/>
        <v>1.2432432432432432</v>
      </c>
      <c r="X29" s="33">
        <v>0.918918918918919</v>
      </c>
      <c r="Y29" s="56">
        <v>1.2702702702702702</v>
      </c>
      <c r="Z29" s="136">
        <v>0.7939715137462736</v>
      </c>
      <c r="AA29" s="137">
        <v>0.7597746852220013</v>
      </c>
      <c r="AB29" s="38">
        <v>0.7747395833333334</v>
      </c>
    </row>
    <row r="30" spans="1:28" s="150" customFormat="1" ht="13.5" customHeight="1">
      <c r="A30" s="370"/>
      <c r="B30" s="139" t="s">
        <v>25</v>
      </c>
      <c r="C30" s="81">
        <v>3</v>
      </c>
      <c r="D30" s="82">
        <v>8</v>
      </c>
      <c r="E30" s="82">
        <v>7</v>
      </c>
      <c r="F30" s="82">
        <v>15</v>
      </c>
      <c r="G30" s="82">
        <v>1</v>
      </c>
      <c r="H30" s="82">
        <v>5</v>
      </c>
      <c r="I30" s="83">
        <v>3</v>
      </c>
      <c r="J30" s="40">
        <f t="shared" si="5"/>
        <v>42</v>
      </c>
      <c r="K30" s="82">
        <v>33</v>
      </c>
      <c r="L30" s="62">
        <v>45</v>
      </c>
      <c r="M30" s="81">
        <v>2408</v>
      </c>
      <c r="N30" s="82">
        <v>2499</v>
      </c>
      <c r="O30" s="45">
        <v>2456</v>
      </c>
      <c r="P30" s="46">
        <f t="shared" si="0"/>
        <v>1</v>
      </c>
      <c r="Q30" s="47">
        <f t="shared" si="6"/>
        <v>1.3333333333333333</v>
      </c>
      <c r="R30" s="47">
        <f t="shared" si="1"/>
        <v>1.4</v>
      </c>
      <c r="S30" s="47">
        <f t="shared" si="2"/>
        <v>1.3636363636363635</v>
      </c>
      <c r="T30" s="47">
        <f t="shared" si="3"/>
        <v>0.25</v>
      </c>
      <c r="U30" s="47">
        <f t="shared" si="7"/>
        <v>1.25</v>
      </c>
      <c r="V30" s="223">
        <f t="shared" si="4"/>
        <v>0.75</v>
      </c>
      <c r="W30" s="49">
        <f t="shared" si="8"/>
        <v>1.135135135135135</v>
      </c>
      <c r="X30" s="47">
        <v>0.8918918918918919</v>
      </c>
      <c r="Y30" s="64">
        <v>1.2162162162162162</v>
      </c>
      <c r="Z30" s="141">
        <v>0.7944572748267898</v>
      </c>
      <c r="AA30" s="142">
        <v>0.8272095332671301</v>
      </c>
      <c r="AB30" s="52">
        <v>0.7994791666666666</v>
      </c>
    </row>
    <row r="31" spans="1:28" s="150" customFormat="1" ht="13.5" customHeight="1">
      <c r="A31" s="368">
        <v>7</v>
      </c>
      <c r="B31" s="144" t="s">
        <v>26</v>
      </c>
      <c r="C31" s="85">
        <v>4</v>
      </c>
      <c r="D31" s="86">
        <v>9</v>
      </c>
      <c r="E31" s="86">
        <v>10</v>
      </c>
      <c r="F31" s="86">
        <v>8</v>
      </c>
      <c r="G31" s="86">
        <v>5</v>
      </c>
      <c r="H31" s="86">
        <v>5</v>
      </c>
      <c r="I31" s="87">
        <v>4</v>
      </c>
      <c r="J31" s="218">
        <f t="shared" si="5"/>
        <v>45</v>
      </c>
      <c r="K31" s="86">
        <v>41</v>
      </c>
      <c r="L31" s="68">
        <v>53</v>
      </c>
      <c r="M31" s="85">
        <v>2403</v>
      </c>
      <c r="N31" s="86">
        <v>2379</v>
      </c>
      <c r="O31" s="69">
        <v>2350</v>
      </c>
      <c r="P31" s="88">
        <f t="shared" si="0"/>
        <v>1.3333333333333333</v>
      </c>
      <c r="Q31" s="89">
        <f t="shared" si="6"/>
        <v>1.5</v>
      </c>
      <c r="R31" s="89">
        <f t="shared" si="1"/>
        <v>2</v>
      </c>
      <c r="S31" s="89">
        <f t="shared" si="2"/>
        <v>0.7272727272727273</v>
      </c>
      <c r="T31" s="89">
        <f t="shared" si="3"/>
        <v>1.25</v>
      </c>
      <c r="U31" s="89">
        <f t="shared" si="7"/>
        <v>1.25</v>
      </c>
      <c r="V31" s="90">
        <f t="shared" si="4"/>
        <v>1</v>
      </c>
      <c r="W31" s="91">
        <f t="shared" si="8"/>
        <v>1.2162162162162162</v>
      </c>
      <c r="X31" s="89">
        <v>1.1081081081081081</v>
      </c>
      <c r="Y31" s="71">
        <v>1.4324324324324325</v>
      </c>
      <c r="Z31" s="147">
        <v>0.7959589267969527</v>
      </c>
      <c r="AA31" s="148">
        <v>0.78957849319615</v>
      </c>
      <c r="AB31" s="59">
        <v>0.7642276422764228</v>
      </c>
    </row>
    <row r="32" spans="1:28" s="150" customFormat="1" ht="13.5" customHeight="1">
      <c r="A32" s="369"/>
      <c r="B32" s="134" t="s">
        <v>27</v>
      </c>
      <c r="C32" s="78">
        <v>2</v>
      </c>
      <c r="D32" s="79">
        <v>6</v>
      </c>
      <c r="E32" s="79">
        <v>11</v>
      </c>
      <c r="F32" s="79">
        <v>12</v>
      </c>
      <c r="G32" s="79">
        <v>8</v>
      </c>
      <c r="H32" s="79">
        <v>7</v>
      </c>
      <c r="I32" s="80">
        <v>1</v>
      </c>
      <c r="J32" s="26">
        <f t="shared" si="5"/>
        <v>47</v>
      </c>
      <c r="K32" s="79">
        <v>37</v>
      </c>
      <c r="L32" s="54">
        <v>42</v>
      </c>
      <c r="M32" s="78">
        <v>2370</v>
      </c>
      <c r="N32" s="79">
        <v>2424</v>
      </c>
      <c r="O32" s="31">
        <v>2314</v>
      </c>
      <c r="P32" s="32">
        <f t="shared" si="0"/>
        <v>0.6666666666666666</v>
      </c>
      <c r="Q32" s="33">
        <f t="shared" si="6"/>
        <v>1</v>
      </c>
      <c r="R32" s="33">
        <f t="shared" si="1"/>
        <v>2.2</v>
      </c>
      <c r="S32" s="33">
        <f t="shared" si="2"/>
        <v>1.0909090909090908</v>
      </c>
      <c r="T32" s="33">
        <f t="shared" si="3"/>
        <v>2</v>
      </c>
      <c r="U32" s="33">
        <f t="shared" si="7"/>
        <v>1.75</v>
      </c>
      <c r="V32" s="34">
        <f t="shared" si="4"/>
        <v>0.25</v>
      </c>
      <c r="W32" s="35">
        <f t="shared" si="8"/>
        <v>1.2702702702702702</v>
      </c>
      <c r="X32" s="33">
        <v>1</v>
      </c>
      <c r="Y32" s="56">
        <v>1.135135135135135</v>
      </c>
      <c r="Z32" s="136">
        <v>0.7878989361702128</v>
      </c>
      <c r="AA32" s="137">
        <v>0.8085390260173448</v>
      </c>
      <c r="AB32" s="38">
        <v>0.7532552083333334</v>
      </c>
    </row>
    <row r="33" spans="1:28" s="150" customFormat="1" ht="13.5" customHeight="1">
      <c r="A33" s="369"/>
      <c r="B33" s="134" t="s">
        <v>28</v>
      </c>
      <c r="C33" s="78">
        <v>3</v>
      </c>
      <c r="D33" s="79">
        <v>9</v>
      </c>
      <c r="E33" s="79">
        <v>2</v>
      </c>
      <c r="F33" s="79">
        <v>14</v>
      </c>
      <c r="G33" s="79">
        <v>9</v>
      </c>
      <c r="H33" s="79">
        <v>4</v>
      </c>
      <c r="I33" s="80">
        <v>2</v>
      </c>
      <c r="J33" s="26">
        <f t="shared" si="5"/>
        <v>43</v>
      </c>
      <c r="K33" s="79">
        <v>37</v>
      </c>
      <c r="L33" s="54">
        <v>44</v>
      </c>
      <c r="M33" s="78">
        <v>2109</v>
      </c>
      <c r="N33" s="79">
        <v>2196</v>
      </c>
      <c r="O33" s="31">
        <v>2162</v>
      </c>
      <c r="P33" s="32">
        <f t="shared" si="0"/>
        <v>1</v>
      </c>
      <c r="Q33" s="33">
        <f t="shared" si="6"/>
        <v>1.5</v>
      </c>
      <c r="R33" s="33">
        <f t="shared" si="1"/>
        <v>0.4</v>
      </c>
      <c r="S33" s="33">
        <f t="shared" si="2"/>
        <v>1.2727272727272727</v>
      </c>
      <c r="T33" s="33">
        <f t="shared" si="3"/>
        <v>2.25</v>
      </c>
      <c r="U33" s="33">
        <f t="shared" si="7"/>
        <v>1</v>
      </c>
      <c r="V33" s="34">
        <f t="shared" si="4"/>
        <v>0.5</v>
      </c>
      <c r="W33" s="35">
        <f t="shared" si="8"/>
        <v>1.162162162162162</v>
      </c>
      <c r="X33" s="33">
        <v>1</v>
      </c>
      <c r="Y33" s="56">
        <v>1.1891891891891893</v>
      </c>
      <c r="Z33" s="136">
        <v>0.6983443708609272</v>
      </c>
      <c r="AA33" s="137">
        <v>0.7295681063122924</v>
      </c>
      <c r="AB33" s="38">
        <v>0.703089430894309</v>
      </c>
    </row>
    <row r="34" spans="1:28" s="150" customFormat="1" ht="13.5" customHeight="1">
      <c r="A34" s="370"/>
      <c r="B34" s="139" t="s">
        <v>29</v>
      </c>
      <c r="C34" s="81">
        <v>5</v>
      </c>
      <c r="D34" s="82">
        <v>8</v>
      </c>
      <c r="E34" s="82">
        <v>11</v>
      </c>
      <c r="F34" s="82">
        <v>17</v>
      </c>
      <c r="G34" s="82">
        <v>5</v>
      </c>
      <c r="H34" s="82">
        <v>3</v>
      </c>
      <c r="I34" s="83">
        <v>1</v>
      </c>
      <c r="J34" s="40">
        <f t="shared" si="5"/>
        <v>50</v>
      </c>
      <c r="K34" s="82">
        <v>49</v>
      </c>
      <c r="L34" s="62">
        <v>48</v>
      </c>
      <c r="M34" s="81">
        <v>2263</v>
      </c>
      <c r="N34" s="82">
        <v>2482</v>
      </c>
      <c r="O34" s="45">
        <v>2375</v>
      </c>
      <c r="P34" s="46">
        <f t="shared" si="0"/>
        <v>1.6666666666666667</v>
      </c>
      <c r="Q34" s="47">
        <f t="shared" si="6"/>
        <v>1.3333333333333333</v>
      </c>
      <c r="R34" s="47">
        <f t="shared" si="1"/>
        <v>2.2</v>
      </c>
      <c r="S34" s="47">
        <f t="shared" si="2"/>
        <v>1.5454545454545454</v>
      </c>
      <c r="T34" s="47">
        <f t="shared" si="3"/>
        <v>1.25</v>
      </c>
      <c r="U34" s="47">
        <f t="shared" si="7"/>
        <v>0.75</v>
      </c>
      <c r="V34" s="48">
        <f t="shared" si="4"/>
        <v>0.25</v>
      </c>
      <c r="W34" s="49">
        <f t="shared" si="8"/>
        <v>1.3513513513513513</v>
      </c>
      <c r="X34" s="47">
        <v>1.3243243243243243</v>
      </c>
      <c r="Y34" s="64">
        <v>1.2972972972972974</v>
      </c>
      <c r="Z34" s="141">
        <v>0.7500828637719589</v>
      </c>
      <c r="AA34" s="142">
        <v>0.8234903782349038</v>
      </c>
      <c r="AB34" s="52">
        <v>0.7723577235772358</v>
      </c>
    </row>
    <row r="35" spans="1:28" s="150" customFormat="1" ht="13.5" customHeight="1">
      <c r="A35" s="368">
        <v>8</v>
      </c>
      <c r="B35" s="144" t="s">
        <v>30</v>
      </c>
      <c r="C35" s="85">
        <v>3</v>
      </c>
      <c r="D35" s="86">
        <v>11</v>
      </c>
      <c r="E35" s="86">
        <v>3</v>
      </c>
      <c r="F35" s="86">
        <v>14</v>
      </c>
      <c r="G35" s="86">
        <v>7</v>
      </c>
      <c r="H35" s="86">
        <v>3</v>
      </c>
      <c r="I35" s="87">
        <v>2</v>
      </c>
      <c r="J35" s="218">
        <f t="shared" si="5"/>
        <v>43</v>
      </c>
      <c r="K35" s="86">
        <v>46</v>
      </c>
      <c r="L35" s="68">
        <v>51</v>
      </c>
      <c r="M35" s="85">
        <v>2246</v>
      </c>
      <c r="N35" s="86">
        <v>2460</v>
      </c>
      <c r="O35" s="69">
        <v>2420</v>
      </c>
      <c r="P35" s="88">
        <f t="shared" si="0"/>
        <v>1</v>
      </c>
      <c r="Q35" s="89">
        <f t="shared" si="6"/>
        <v>1.8333333333333333</v>
      </c>
      <c r="R35" s="89">
        <f t="shared" si="1"/>
        <v>0.6</v>
      </c>
      <c r="S35" s="89">
        <f t="shared" si="2"/>
        <v>1.2727272727272727</v>
      </c>
      <c r="T35" s="89">
        <f t="shared" si="3"/>
        <v>1.75</v>
      </c>
      <c r="U35" s="89">
        <f t="shared" si="7"/>
        <v>0.75</v>
      </c>
      <c r="V35" s="90">
        <f t="shared" si="4"/>
        <v>0.5</v>
      </c>
      <c r="W35" s="91">
        <f t="shared" si="8"/>
        <v>1.162162162162162</v>
      </c>
      <c r="X35" s="89">
        <v>1.2432432432432432</v>
      </c>
      <c r="Y35" s="71">
        <v>1.3783783783783783</v>
      </c>
      <c r="Z35" s="147">
        <v>0.742970559047304</v>
      </c>
      <c r="AA35" s="148">
        <v>0.8180911207183239</v>
      </c>
      <c r="AB35" s="59">
        <v>0.7875040676863</v>
      </c>
    </row>
    <row r="36" spans="1:28" s="150" customFormat="1" ht="13.5" customHeight="1">
      <c r="A36" s="369">
        <v>8</v>
      </c>
      <c r="B36" s="134" t="s">
        <v>31</v>
      </c>
      <c r="C36" s="78">
        <v>2</v>
      </c>
      <c r="D36" s="79">
        <v>8</v>
      </c>
      <c r="E36" s="79">
        <v>12</v>
      </c>
      <c r="F36" s="79">
        <v>24</v>
      </c>
      <c r="G36" s="79">
        <v>8</v>
      </c>
      <c r="H36" s="79">
        <v>7</v>
      </c>
      <c r="I36" s="80">
        <v>1</v>
      </c>
      <c r="J36" s="26">
        <f t="shared" si="5"/>
        <v>62</v>
      </c>
      <c r="K36" s="79">
        <v>48</v>
      </c>
      <c r="L36" s="54">
        <v>70</v>
      </c>
      <c r="M36" s="78">
        <v>2057</v>
      </c>
      <c r="N36" s="79">
        <v>2217</v>
      </c>
      <c r="O36" s="31">
        <v>2143</v>
      </c>
      <c r="P36" s="32">
        <f t="shared" si="0"/>
        <v>0.6666666666666666</v>
      </c>
      <c r="Q36" s="33">
        <f t="shared" si="6"/>
        <v>1.3333333333333333</v>
      </c>
      <c r="R36" s="33">
        <f t="shared" si="1"/>
        <v>2.4</v>
      </c>
      <c r="S36" s="33">
        <f t="shared" si="2"/>
        <v>2.1818181818181817</v>
      </c>
      <c r="T36" s="33">
        <f t="shared" si="3"/>
        <v>2</v>
      </c>
      <c r="U36" s="33">
        <f t="shared" si="7"/>
        <v>1.75</v>
      </c>
      <c r="V36" s="222">
        <f t="shared" si="4"/>
        <v>0.25</v>
      </c>
      <c r="W36" s="35">
        <f t="shared" si="8"/>
        <v>1.6756756756756757</v>
      </c>
      <c r="X36" s="33">
        <v>1.2972972972972974</v>
      </c>
      <c r="Y36" s="56">
        <v>1.8918918918918919</v>
      </c>
      <c r="Z36" s="136">
        <v>0.7477280988731371</v>
      </c>
      <c r="AA36" s="137">
        <v>0.7584673280875812</v>
      </c>
      <c r="AB36" s="38">
        <v>0.7033147358057106</v>
      </c>
    </row>
    <row r="37" spans="1:28" s="150" customFormat="1" ht="13.5" customHeight="1">
      <c r="A37" s="369"/>
      <c r="B37" s="134" t="s">
        <v>32</v>
      </c>
      <c r="C37" s="78">
        <v>0</v>
      </c>
      <c r="D37" s="79">
        <v>8</v>
      </c>
      <c r="E37" s="79">
        <v>14</v>
      </c>
      <c r="F37" s="79">
        <v>20</v>
      </c>
      <c r="G37" s="79">
        <v>8</v>
      </c>
      <c r="H37" s="79">
        <v>3</v>
      </c>
      <c r="I37" s="80">
        <v>5</v>
      </c>
      <c r="J37" s="26">
        <f t="shared" si="5"/>
        <v>58</v>
      </c>
      <c r="K37" s="79">
        <v>41</v>
      </c>
      <c r="L37" s="54">
        <v>57</v>
      </c>
      <c r="M37" s="78">
        <v>1690</v>
      </c>
      <c r="N37" s="79">
        <v>1876</v>
      </c>
      <c r="O37" s="31">
        <v>2007</v>
      </c>
      <c r="P37" s="32">
        <f aca="true" t="shared" si="9" ref="P37:P56">C37/3</f>
        <v>0</v>
      </c>
      <c r="Q37" s="33">
        <f t="shared" si="6"/>
        <v>1.3333333333333333</v>
      </c>
      <c r="R37" s="33">
        <f aca="true" t="shared" si="10" ref="R37:R56">E37/5</f>
        <v>2.8</v>
      </c>
      <c r="S37" s="33">
        <f aca="true" t="shared" si="11" ref="S37:S56">F37/11</f>
        <v>1.8181818181818181</v>
      </c>
      <c r="T37" s="33">
        <f aca="true" t="shared" si="12" ref="T37:T56">G37/4</f>
        <v>2</v>
      </c>
      <c r="U37" s="33">
        <f t="shared" si="7"/>
        <v>0.75</v>
      </c>
      <c r="V37" s="222">
        <f aca="true" t="shared" si="13" ref="V37:V56">I37/4</f>
        <v>1.25</v>
      </c>
      <c r="W37" s="35">
        <f t="shared" si="8"/>
        <v>1.5675675675675675</v>
      </c>
      <c r="X37" s="33">
        <v>1.1081081081081081</v>
      </c>
      <c r="Y37" s="56">
        <v>1.5405405405405406</v>
      </c>
      <c r="Z37" s="136">
        <v>0.5874174487313173</v>
      </c>
      <c r="AA37" s="137">
        <v>0.6437886067261496</v>
      </c>
      <c r="AB37" s="38">
        <v>0.6586806695109945</v>
      </c>
    </row>
    <row r="38" spans="1:28" s="150" customFormat="1" ht="13.5" customHeight="1">
      <c r="A38" s="369"/>
      <c r="B38" s="134" t="s">
        <v>33</v>
      </c>
      <c r="C38" s="78">
        <v>4</v>
      </c>
      <c r="D38" s="79">
        <v>7</v>
      </c>
      <c r="E38" s="79">
        <v>8</v>
      </c>
      <c r="F38" s="79">
        <v>9</v>
      </c>
      <c r="G38" s="79">
        <v>3</v>
      </c>
      <c r="H38" s="79">
        <v>5</v>
      </c>
      <c r="I38" s="80">
        <v>1</v>
      </c>
      <c r="J38" s="26">
        <f t="shared" si="5"/>
        <v>37</v>
      </c>
      <c r="K38" s="79">
        <v>46</v>
      </c>
      <c r="L38" s="54">
        <v>45</v>
      </c>
      <c r="M38" s="78">
        <v>2370</v>
      </c>
      <c r="N38" s="79">
        <v>2663</v>
      </c>
      <c r="O38" s="31">
        <v>2601</v>
      </c>
      <c r="P38" s="32">
        <f t="shared" si="9"/>
        <v>1.3333333333333333</v>
      </c>
      <c r="Q38" s="33">
        <f t="shared" si="6"/>
        <v>1.1666666666666667</v>
      </c>
      <c r="R38" s="33">
        <f t="shared" si="10"/>
        <v>1.6</v>
      </c>
      <c r="S38" s="33">
        <f t="shared" si="11"/>
        <v>0.8181818181818182</v>
      </c>
      <c r="T38" s="33">
        <f t="shared" si="12"/>
        <v>0.75</v>
      </c>
      <c r="U38" s="33">
        <f t="shared" si="7"/>
        <v>1.25</v>
      </c>
      <c r="V38" s="222">
        <f t="shared" si="13"/>
        <v>0.25</v>
      </c>
      <c r="W38" s="35">
        <f t="shared" si="8"/>
        <v>1</v>
      </c>
      <c r="X38" s="33">
        <v>1.2432432432432432</v>
      </c>
      <c r="Y38" s="56">
        <v>1.2162162162162162</v>
      </c>
      <c r="Z38" s="136">
        <v>0.7937039517749498</v>
      </c>
      <c r="AA38" s="137">
        <v>0.891828533154722</v>
      </c>
      <c r="AB38" s="38">
        <v>0.8477835723598436</v>
      </c>
    </row>
    <row r="39" spans="1:28" s="150" customFormat="1" ht="13.5" customHeight="1">
      <c r="A39" s="370"/>
      <c r="B39" s="139" t="s">
        <v>34</v>
      </c>
      <c r="C39" s="81">
        <v>2</v>
      </c>
      <c r="D39" s="82">
        <v>12</v>
      </c>
      <c r="E39" s="82">
        <v>5</v>
      </c>
      <c r="F39" s="82">
        <v>17</v>
      </c>
      <c r="G39" s="82">
        <v>11</v>
      </c>
      <c r="H39" s="82">
        <v>4</v>
      </c>
      <c r="I39" s="83">
        <v>3</v>
      </c>
      <c r="J39" s="40">
        <f t="shared" si="5"/>
        <v>54</v>
      </c>
      <c r="K39" s="82">
        <v>51</v>
      </c>
      <c r="L39" s="62">
        <v>55</v>
      </c>
      <c r="M39" s="81">
        <v>2578</v>
      </c>
      <c r="N39" s="82">
        <v>2678</v>
      </c>
      <c r="O39" s="45">
        <v>2546</v>
      </c>
      <c r="P39" s="46">
        <f t="shared" si="9"/>
        <v>0.6666666666666666</v>
      </c>
      <c r="Q39" s="47">
        <f t="shared" si="6"/>
        <v>2</v>
      </c>
      <c r="R39" s="47">
        <f t="shared" si="10"/>
        <v>1</v>
      </c>
      <c r="S39" s="47">
        <f t="shared" si="11"/>
        <v>1.5454545454545454</v>
      </c>
      <c r="T39" s="47">
        <f t="shared" si="12"/>
        <v>2.75</v>
      </c>
      <c r="U39" s="47">
        <f t="shared" si="7"/>
        <v>1</v>
      </c>
      <c r="V39" s="223">
        <f t="shared" si="13"/>
        <v>0.75</v>
      </c>
      <c r="W39" s="49">
        <f t="shared" si="8"/>
        <v>1.4594594594594594</v>
      </c>
      <c r="X39" s="47">
        <v>1.3783783783783783</v>
      </c>
      <c r="Y39" s="64">
        <v>1.4864864864864864</v>
      </c>
      <c r="Z39" s="141">
        <v>0.8581890812250332</v>
      </c>
      <c r="AA39" s="142">
        <v>0.8923692102632456</v>
      </c>
      <c r="AB39" s="52">
        <v>0.8290459133832628</v>
      </c>
    </row>
    <row r="40" spans="1:28" s="150" customFormat="1" ht="13.5" customHeight="1">
      <c r="A40" s="368">
        <v>9</v>
      </c>
      <c r="B40" s="144" t="s">
        <v>35</v>
      </c>
      <c r="C40" s="85">
        <v>3</v>
      </c>
      <c r="D40" s="86">
        <v>7</v>
      </c>
      <c r="E40" s="86">
        <v>14</v>
      </c>
      <c r="F40" s="86">
        <v>23</v>
      </c>
      <c r="G40" s="86">
        <v>5</v>
      </c>
      <c r="H40" s="86">
        <v>3</v>
      </c>
      <c r="I40" s="87">
        <v>0</v>
      </c>
      <c r="J40" s="218">
        <f t="shared" si="5"/>
        <v>55</v>
      </c>
      <c r="K40" s="86">
        <v>51</v>
      </c>
      <c r="L40" s="68">
        <v>49</v>
      </c>
      <c r="M40" s="85">
        <v>2537</v>
      </c>
      <c r="N40" s="86">
        <v>2585</v>
      </c>
      <c r="O40" s="69">
        <v>2505</v>
      </c>
      <c r="P40" s="88">
        <f t="shared" si="9"/>
        <v>1</v>
      </c>
      <c r="Q40" s="89">
        <f t="shared" si="6"/>
        <v>1.1666666666666667</v>
      </c>
      <c r="R40" s="89">
        <f t="shared" si="10"/>
        <v>2.8</v>
      </c>
      <c r="S40" s="89">
        <f t="shared" si="11"/>
        <v>2.090909090909091</v>
      </c>
      <c r="T40" s="89">
        <f t="shared" si="12"/>
        <v>1.25</v>
      </c>
      <c r="U40" s="89">
        <f t="shared" si="7"/>
        <v>0.75</v>
      </c>
      <c r="V40" s="90">
        <f t="shared" si="13"/>
        <v>0</v>
      </c>
      <c r="W40" s="91">
        <f t="shared" si="8"/>
        <v>1.4864864864864864</v>
      </c>
      <c r="X40" s="89">
        <v>1.3783783783783783</v>
      </c>
      <c r="Y40" s="71">
        <v>1.3243243243243243</v>
      </c>
      <c r="Z40" s="147">
        <v>0.8411803713527851</v>
      </c>
      <c r="AA40" s="148">
        <v>0.8576642335766423</v>
      </c>
      <c r="AB40" s="59">
        <v>0.8156952132855747</v>
      </c>
    </row>
    <row r="41" spans="1:28" s="150" customFormat="1" ht="13.5" customHeight="1">
      <c r="A41" s="369"/>
      <c r="B41" s="134" t="s">
        <v>36</v>
      </c>
      <c r="C41" s="78">
        <v>4</v>
      </c>
      <c r="D41" s="79">
        <v>13</v>
      </c>
      <c r="E41" s="79">
        <v>3</v>
      </c>
      <c r="F41" s="79">
        <v>18</v>
      </c>
      <c r="G41" s="79">
        <v>8</v>
      </c>
      <c r="H41" s="79">
        <v>3</v>
      </c>
      <c r="I41" s="80">
        <v>1</v>
      </c>
      <c r="J41" s="26">
        <f t="shared" si="5"/>
        <v>50</v>
      </c>
      <c r="K41" s="79">
        <v>44</v>
      </c>
      <c r="L41" s="54">
        <v>53</v>
      </c>
      <c r="M41" s="78">
        <v>2484</v>
      </c>
      <c r="N41" s="79">
        <v>2435</v>
      </c>
      <c r="O41" s="31">
        <v>2499</v>
      </c>
      <c r="P41" s="32">
        <f t="shared" si="9"/>
        <v>1.3333333333333333</v>
      </c>
      <c r="Q41" s="33">
        <f t="shared" si="6"/>
        <v>2.1666666666666665</v>
      </c>
      <c r="R41" s="33">
        <f t="shared" si="10"/>
        <v>0.6</v>
      </c>
      <c r="S41" s="33">
        <f t="shared" si="11"/>
        <v>1.6363636363636365</v>
      </c>
      <c r="T41" s="33">
        <f t="shared" si="12"/>
        <v>2</v>
      </c>
      <c r="U41" s="33">
        <f t="shared" si="7"/>
        <v>0.75</v>
      </c>
      <c r="V41" s="34">
        <f t="shared" si="13"/>
        <v>0.25</v>
      </c>
      <c r="W41" s="35">
        <f t="shared" si="8"/>
        <v>1.3513513513513513</v>
      </c>
      <c r="X41" s="33">
        <v>1.1891891891891893</v>
      </c>
      <c r="Y41" s="56">
        <v>1.4324324324324325</v>
      </c>
      <c r="Z41" s="136">
        <v>0.829105473965287</v>
      </c>
      <c r="AA41" s="137">
        <v>0.8127503337783711</v>
      </c>
      <c r="AB41" s="38">
        <v>0.8148027388327356</v>
      </c>
    </row>
    <row r="42" spans="1:28" s="150" customFormat="1" ht="13.5" customHeight="1">
      <c r="A42" s="369"/>
      <c r="B42" s="134" t="s">
        <v>37</v>
      </c>
      <c r="C42" s="78">
        <v>3</v>
      </c>
      <c r="D42" s="79">
        <v>6</v>
      </c>
      <c r="E42" s="79">
        <v>6</v>
      </c>
      <c r="F42" s="79">
        <v>15</v>
      </c>
      <c r="G42" s="79">
        <v>6</v>
      </c>
      <c r="H42" s="79">
        <v>5</v>
      </c>
      <c r="I42" s="80">
        <v>3</v>
      </c>
      <c r="J42" s="26">
        <f t="shared" si="5"/>
        <v>44</v>
      </c>
      <c r="K42" s="79">
        <v>35</v>
      </c>
      <c r="L42" s="54">
        <v>43</v>
      </c>
      <c r="M42" s="78">
        <v>2143</v>
      </c>
      <c r="N42" s="79">
        <v>1848</v>
      </c>
      <c r="O42" s="31">
        <v>2072</v>
      </c>
      <c r="P42" s="32">
        <f t="shared" si="9"/>
        <v>1</v>
      </c>
      <c r="Q42" s="33">
        <f t="shared" si="6"/>
        <v>1</v>
      </c>
      <c r="R42" s="33">
        <f t="shared" si="10"/>
        <v>1.2</v>
      </c>
      <c r="S42" s="33">
        <f t="shared" si="11"/>
        <v>1.3636363636363635</v>
      </c>
      <c r="T42" s="33">
        <f t="shared" si="12"/>
        <v>1.5</v>
      </c>
      <c r="U42" s="33">
        <f t="shared" si="7"/>
        <v>1.25</v>
      </c>
      <c r="V42" s="34">
        <f t="shared" si="13"/>
        <v>0.75</v>
      </c>
      <c r="W42" s="35">
        <f t="shared" si="8"/>
        <v>1.1891891891891893</v>
      </c>
      <c r="X42" s="33">
        <v>0.9459459459459459</v>
      </c>
      <c r="Y42" s="56">
        <v>1.162162162162162</v>
      </c>
      <c r="Z42" s="136">
        <v>0.7160040093551621</v>
      </c>
      <c r="AA42" s="137">
        <v>0.6153846153846154</v>
      </c>
      <c r="AB42" s="38">
        <v>0.6746987951807228</v>
      </c>
    </row>
    <row r="43" spans="1:28" s="150" customFormat="1" ht="13.5" customHeight="1">
      <c r="A43" s="370"/>
      <c r="B43" s="139" t="s">
        <v>38</v>
      </c>
      <c r="C43" s="81">
        <v>2</v>
      </c>
      <c r="D43" s="82">
        <v>8</v>
      </c>
      <c r="E43" s="82">
        <v>7</v>
      </c>
      <c r="F43" s="82">
        <v>11</v>
      </c>
      <c r="G43" s="82">
        <v>5</v>
      </c>
      <c r="H43" s="82">
        <v>7</v>
      </c>
      <c r="I43" s="83">
        <v>0</v>
      </c>
      <c r="J43" s="40">
        <f t="shared" si="5"/>
        <v>40</v>
      </c>
      <c r="K43" s="82">
        <v>42</v>
      </c>
      <c r="L43" s="62">
        <v>43</v>
      </c>
      <c r="M43" s="81">
        <v>2159</v>
      </c>
      <c r="N43" s="82">
        <v>2326</v>
      </c>
      <c r="O43" s="45">
        <v>2186</v>
      </c>
      <c r="P43" s="46">
        <f t="shared" si="9"/>
        <v>0.6666666666666666</v>
      </c>
      <c r="Q43" s="47">
        <f t="shared" si="6"/>
        <v>1.3333333333333333</v>
      </c>
      <c r="R43" s="47">
        <f t="shared" si="10"/>
        <v>1.4</v>
      </c>
      <c r="S43" s="47">
        <f t="shared" si="11"/>
        <v>1</v>
      </c>
      <c r="T43" s="47">
        <f t="shared" si="12"/>
        <v>1.25</v>
      </c>
      <c r="U43" s="47">
        <f t="shared" si="7"/>
        <v>1.75</v>
      </c>
      <c r="V43" s="48">
        <f t="shared" si="13"/>
        <v>0</v>
      </c>
      <c r="W43" s="49">
        <f t="shared" si="8"/>
        <v>1.0810810810810811</v>
      </c>
      <c r="X43" s="47">
        <v>1.135135135135135</v>
      </c>
      <c r="Y43" s="64">
        <v>1.162162162162162</v>
      </c>
      <c r="Z43" s="141">
        <v>0.7163238221632382</v>
      </c>
      <c r="AA43" s="142">
        <v>0.7699437272426349</v>
      </c>
      <c r="AB43" s="52">
        <v>0.7111255692908263</v>
      </c>
    </row>
    <row r="44" spans="1:28" s="150" customFormat="1" ht="13.5" customHeight="1">
      <c r="A44" s="368">
        <v>10</v>
      </c>
      <c r="B44" s="144" t="s">
        <v>39</v>
      </c>
      <c r="C44" s="85">
        <v>2</v>
      </c>
      <c r="D44" s="86">
        <v>9</v>
      </c>
      <c r="E44" s="86">
        <v>7</v>
      </c>
      <c r="F44" s="86">
        <v>16</v>
      </c>
      <c r="G44" s="86">
        <v>9</v>
      </c>
      <c r="H44" s="86">
        <v>4</v>
      </c>
      <c r="I44" s="87">
        <v>3</v>
      </c>
      <c r="J44" s="218">
        <f t="shared" si="5"/>
        <v>50</v>
      </c>
      <c r="K44" s="86">
        <v>48</v>
      </c>
      <c r="L44" s="68">
        <v>40</v>
      </c>
      <c r="M44" s="85">
        <v>2200</v>
      </c>
      <c r="N44" s="86">
        <v>2101</v>
      </c>
      <c r="O44" s="69">
        <v>2243</v>
      </c>
      <c r="P44" s="88">
        <f t="shared" si="9"/>
        <v>0.6666666666666666</v>
      </c>
      <c r="Q44" s="89">
        <f t="shared" si="6"/>
        <v>1.5</v>
      </c>
      <c r="R44" s="89">
        <f t="shared" si="10"/>
        <v>1.4</v>
      </c>
      <c r="S44" s="89">
        <f t="shared" si="11"/>
        <v>1.4545454545454546</v>
      </c>
      <c r="T44" s="89">
        <f t="shared" si="12"/>
        <v>2.25</v>
      </c>
      <c r="U44" s="89">
        <f t="shared" si="7"/>
        <v>1</v>
      </c>
      <c r="V44" s="90">
        <f t="shared" si="13"/>
        <v>0.75</v>
      </c>
      <c r="W44" s="91">
        <f t="shared" si="8"/>
        <v>1.3513513513513513</v>
      </c>
      <c r="X44" s="89">
        <v>1.2972972972972974</v>
      </c>
      <c r="Y44" s="71">
        <v>1.0810810810810811</v>
      </c>
      <c r="Z44" s="147">
        <v>0.7350484463748747</v>
      </c>
      <c r="AA44" s="148">
        <v>0.7019712662880053</v>
      </c>
      <c r="AB44" s="59">
        <v>0.7308569566634083</v>
      </c>
    </row>
    <row r="45" spans="1:28" s="150" customFormat="1" ht="13.5" customHeight="1">
      <c r="A45" s="369">
        <v>10</v>
      </c>
      <c r="B45" s="134" t="s">
        <v>40</v>
      </c>
      <c r="C45" s="78">
        <v>1</v>
      </c>
      <c r="D45" s="79">
        <v>10</v>
      </c>
      <c r="E45" s="79">
        <v>5</v>
      </c>
      <c r="F45" s="79">
        <v>6</v>
      </c>
      <c r="G45" s="79">
        <v>3</v>
      </c>
      <c r="H45" s="79">
        <v>6</v>
      </c>
      <c r="I45" s="80">
        <v>1</v>
      </c>
      <c r="J45" s="26">
        <f t="shared" si="5"/>
        <v>32</v>
      </c>
      <c r="K45" s="79">
        <v>28</v>
      </c>
      <c r="L45" s="54">
        <v>44</v>
      </c>
      <c r="M45" s="78">
        <v>1853</v>
      </c>
      <c r="N45" s="79">
        <v>1812</v>
      </c>
      <c r="O45" s="31">
        <v>1997</v>
      </c>
      <c r="P45" s="32">
        <f t="shared" si="9"/>
        <v>0.3333333333333333</v>
      </c>
      <c r="Q45" s="33">
        <f t="shared" si="6"/>
        <v>1.6666666666666667</v>
      </c>
      <c r="R45" s="33">
        <f t="shared" si="10"/>
        <v>1</v>
      </c>
      <c r="S45" s="33">
        <f t="shared" si="11"/>
        <v>0.5454545454545454</v>
      </c>
      <c r="T45" s="33">
        <f t="shared" si="12"/>
        <v>0.75</v>
      </c>
      <c r="U45" s="33">
        <f t="shared" si="7"/>
        <v>1.5</v>
      </c>
      <c r="V45" s="222">
        <f t="shared" si="13"/>
        <v>0.25</v>
      </c>
      <c r="W45" s="35">
        <f t="shared" si="8"/>
        <v>0.8648648648648649</v>
      </c>
      <c r="X45" s="33">
        <v>0.7567567567567568</v>
      </c>
      <c r="Y45" s="56">
        <v>1.1891891891891893</v>
      </c>
      <c r="Z45" s="136">
        <v>0.6160239361702128</v>
      </c>
      <c r="AA45" s="137">
        <v>0.601593625498008</v>
      </c>
      <c r="AB45" s="38">
        <v>0.6498535632931989</v>
      </c>
    </row>
    <row r="46" spans="1:28" s="150" customFormat="1" ht="13.5" customHeight="1">
      <c r="A46" s="369"/>
      <c r="B46" s="134" t="s">
        <v>41</v>
      </c>
      <c r="C46" s="78">
        <v>1</v>
      </c>
      <c r="D46" s="79">
        <v>5</v>
      </c>
      <c r="E46" s="79">
        <v>6</v>
      </c>
      <c r="F46" s="79">
        <v>13</v>
      </c>
      <c r="G46" s="79">
        <v>3</v>
      </c>
      <c r="H46" s="79">
        <v>5</v>
      </c>
      <c r="I46" s="80">
        <v>1</v>
      </c>
      <c r="J46" s="26">
        <f t="shared" si="5"/>
        <v>34</v>
      </c>
      <c r="K46" s="79">
        <v>28</v>
      </c>
      <c r="L46" s="54">
        <v>41</v>
      </c>
      <c r="M46" s="78">
        <v>1975</v>
      </c>
      <c r="N46" s="79">
        <v>1988</v>
      </c>
      <c r="O46" s="31">
        <v>2023</v>
      </c>
      <c r="P46" s="32">
        <f t="shared" si="9"/>
        <v>0.3333333333333333</v>
      </c>
      <c r="Q46" s="33">
        <f t="shared" si="6"/>
        <v>0.8333333333333334</v>
      </c>
      <c r="R46" s="33">
        <f t="shared" si="10"/>
        <v>1.2</v>
      </c>
      <c r="S46" s="33">
        <f t="shared" si="11"/>
        <v>1.1818181818181819</v>
      </c>
      <c r="T46" s="33">
        <f t="shared" si="12"/>
        <v>0.75</v>
      </c>
      <c r="U46" s="33">
        <f t="shared" si="7"/>
        <v>1.25</v>
      </c>
      <c r="V46" s="222">
        <f t="shared" si="13"/>
        <v>0.25</v>
      </c>
      <c r="W46" s="35">
        <f t="shared" si="8"/>
        <v>0.918918918918919</v>
      </c>
      <c r="X46" s="33">
        <v>0.7567567567567568</v>
      </c>
      <c r="Y46" s="56">
        <v>1.1081081081081081</v>
      </c>
      <c r="Z46" s="136">
        <v>0.6565824468085106</v>
      </c>
      <c r="AA46" s="137">
        <v>0.6591511936339522</v>
      </c>
      <c r="AB46" s="38">
        <v>0.6581001951854262</v>
      </c>
    </row>
    <row r="47" spans="1:28" s="150" customFormat="1" ht="13.5" customHeight="1">
      <c r="A47" s="370"/>
      <c r="B47" s="139" t="s">
        <v>42</v>
      </c>
      <c r="C47" s="81">
        <v>3</v>
      </c>
      <c r="D47" s="82">
        <v>8</v>
      </c>
      <c r="E47" s="82">
        <v>4</v>
      </c>
      <c r="F47" s="82">
        <v>10</v>
      </c>
      <c r="G47" s="82">
        <v>2</v>
      </c>
      <c r="H47" s="82">
        <v>2</v>
      </c>
      <c r="I47" s="83">
        <v>1</v>
      </c>
      <c r="J47" s="40">
        <f t="shared" si="5"/>
        <v>30</v>
      </c>
      <c r="K47" s="82">
        <v>37</v>
      </c>
      <c r="L47" s="62">
        <v>37</v>
      </c>
      <c r="M47" s="81">
        <v>1969</v>
      </c>
      <c r="N47" s="82">
        <v>1918</v>
      </c>
      <c r="O47" s="45">
        <v>2010</v>
      </c>
      <c r="P47" s="46">
        <f t="shared" si="9"/>
        <v>1</v>
      </c>
      <c r="Q47" s="47">
        <f t="shared" si="6"/>
        <v>1.3333333333333333</v>
      </c>
      <c r="R47" s="47">
        <f t="shared" si="10"/>
        <v>0.8</v>
      </c>
      <c r="S47" s="47">
        <f t="shared" si="11"/>
        <v>0.9090909090909091</v>
      </c>
      <c r="T47" s="47">
        <f t="shared" si="12"/>
        <v>0.5</v>
      </c>
      <c r="U47" s="47">
        <f t="shared" si="7"/>
        <v>0.5</v>
      </c>
      <c r="V47" s="223">
        <f t="shared" si="13"/>
        <v>0.25</v>
      </c>
      <c r="W47" s="49">
        <f t="shared" si="8"/>
        <v>0.8108108108108109</v>
      </c>
      <c r="X47" s="47">
        <v>1</v>
      </c>
      <c r="Y47" s="64">
        <v>1</v>
      </c>
      <c r="Z47" s="141">
        <v>0.6545877659574468</v>
      </c>
      <c r="AA47" s="142">
        <v>0.6359416445623343</v>
      </c>
      <c r="AB47" s="52">
        <v>0.6538711776187378</v>
      </c>
    </row>
    <row r="48" spans="1:28" s="150" customFormat="1" ht="13.5" customHeight="1">
      <c r="A48" s="368">
        <v>11</v>
      </c>
      <c r="B48" s="144" t="s">
        <v>43</v>
      </c>
      <c r="C48" s="85">
        <v>3</v>
      </c>
      <c r="D48" s="86">
        <v>3</v>
      </c>
      <c r="E48" s="86">
        <v>4</v>
      </c>
      <c r="F48" s="86">
        <v>6</v>
      </c>
      <c r="G48" s="86">
        <v>5</v>
      </c>
      <c r="H48" s="86">
        <v>5</v>
      </c>
      <c r="I48" s="87">
        <v>2</v>
      </c>
      <c r="J48" s="218">
        <f t="shared" si="5"/>
        <v>28</v>
      </c>
      <c r="K48" s="86">
        <v>26</v>
      </c>
      <c r="L48" s="68">
        <v>47</v>
      </c>
      <c r="M48" s="85">
        <v>1818</v>
      </c>
      <c r="N48" s="86">
        <v>1812</v>
      </c>
      <c r="O48" s="69">
        <v>1912</v>
      </c>
      <c r="P48" s="88">
        <f t="shared" si="9"/>
        <v>1</v>
      </c>
      <c r="Q48" s="89">
        <f t="shared" si="6"/>
        <v>0.5</v>
      </c>
      <c r="R48" s="89">
        <f t="shared" si="10"/>
        <v>0.8</v>
      </c>
      <c r="S48" s="89">
        <f t="shared" si="11"/>
        <v>0.5454545454545454</v>
      </c>
      <c r="T48" s="89">
        <f t="shared" si="12"/>
        <v>1.25</v>
      </c>
      <c r="U48" s="89">
        <f t="shared" si="7"/>
        <v>1.25</v>
      </c>
      <c r="V48" s="221">
        <f t="shared" si="13"/>
        <v>0.5</v>
      </c>
      <c r="W48" s="91">
        <f t="shared" si="8"/>
        <v>0.7567567567567568</v>
      </c>
      <c r="X48" s="89">
        <v>0.7027027027027027</v>
      </c>
      <c r="Y48" s="71">
        <v>1.2702702702702702</v>
      </c>
      <c r="Z48" s="147">
        <v>0.6066066066066066</v>
      </c>
      <c r="AA48" s="148">
        <v>0.6021934197407777</v>
      </c>
      <c r="AB48" s="59">
        <v>0.6217886178861789</v>
      </c>
    </row>
    <row r="49" spans="1:28" s="150" customFormat="1" ht="13.5" customHeight="1">
      <c r="A49" s="369">
        <v>11</v>
      </c>
      <c r="B49" s="134" t="s">
        <v>44</v>
      </c>
      <c r="C49" s="78">
        <v>2</v>
      </c>
      <c r="D49" s="79">
        <v>4</v>
      </c>
      <c r="E49" s="79">
        <v>8</v>
      </c>
      <c r="F49" s="79">
        <v>10</v>
      </c>
      <c r="G49" s="79">
        <v>2</v>
      </c>
      <c r="H49" s="79">
        <v>1</v>
      </c>
      <c r="I49" s="80">
        <v>3</v>
      </c>
      <c r="J49" s="26">
        <f t="shared" si="5"/>
        <v>30</v>
      </c>
      <c r="K49" s="79">
        <v>37</v>
      </c>
      <c r="L49" s="80">
        <v>39</v>
      </c>
      <c r="M49" s="78">
        <v>2007</v>
      </c>
      <c r="N49" s="79">
        <v>1848</v>
      </c>
      <c r="O49" s="31">
        <v>1950</v>
      </c>
      <c r="P49" s="32">
        <f t="shared" si="9"/>
        <v>0.6666666666666666</v>
      </c>
      <c r="Q49" s="33">
        <f t="shared" si="6"/>
        <v>0.6666666666666666</v>
      </c>
      <c r="R49" s="33">
        <f t="shared" si="10"/>
        <v>1.6</v>
      </c>
      <c r="S49" s="33">
        <f t="shared" si="11"/>
        <v>0.9090909090909091</v>
      </c>
      <c r="T49" s="33">
        <f t="shared" si="12"/>
        <v>0.5</v>
      </c>
      <c r="U49" s="33">
        <f t="shared" si="7"/>
        <v>0.25</v>
      </c>
      <c r="V49" s="34">
        <f t="shared" si="13"/>
        <v>0.75</v>
      </c>
      <c r="W49" s="35">
        <f t="shared" si="8"/>
        <v>0.8108108108108109</v>
      </c>
      <c r="X49" s="33">
        <v>1</v>
      </c>
      <c r="Y49" s="56">
        <v>1.054054054054054</v>
      </c>
      <c r="Z49" s="136">
        <v>0.6647896654521365</v>
      </c>
      <c r="AA49" s="137">
        <v>0.6133421838698971</v>
      </c>
      <c r="AB49" s="38">
        <v>0.6341463414634146</v>
      </c>
    </row>
    <row r="50" spans="1:28" s="150" customFormat="1" ht="13.5" customHeight="1">
      <c r="A50" s="369"/>
      <c r="B50" s="134" t="s">
        <v>45</v>
      </c>
      <c r="C50" s="78">
        <v>3</v>
      </c>
      <c r="D50" s="79">
        <v>11</v>
      </c>
      <c r="E50" s="79">
        <v>5</v>
      </c>
      <c r="F50" s="79">
        <v>13</v>
      </c>
      <c r="G50" s="79">
        <v>2</v>
      </c>
      <c r="H50" s="79">
        <v>4</v>
      </c>
      <c r="I50" s="80">
        <v>2</v>
      </c>
      <c r="J50" s="26">
        <f t="shared" si="5"/>
        <v>40</v>
      </c>
      <c r="K50" s="79">
        <v>32</v>
      </c>
      <c r="L50" s="80">
        <v>39</v>
      </c>
      <c r="M50" s="78">
        <v>1903</v>
      </c>
      <c r="N50" s="79">
        <v>1847</v>
      </c>
      <c r="O50" s="135">
        <v>1927</v>
      </c>
      <c r="P50" s="32">
        <f t="shared" si="9"/>
        <v>1</v>
      </c>
      <c r="Q50" s="33">
        <f t="shared" si="6"/>
        <v>1.8333333333333333</v>
      </c>
      <c r="R50" s="33">
        <f t="shared" si="10"/>
        <v>1</v>
      </c>
      <c r="S50" s="33">
        <f t="shared" si="11"/>
        <v>1.1818181818181819</v>
      </c>
      <c r="T50" s="33">
        <f t="shared" si="12"/>
        <v>0.5</v>
      </c>
      <c r="U50" s="33">
        <f t="shared" si="7"/>
        <v>1</v>
      </c>
      <c r="V50" s="34">
        <f t="shared" si="13"/>
        <v>0.5</v>
      </c>
      <c r="W50" s="35">
        <f t="shared" si="8"/>
        <v>1.0810810810810811</v>
      </c>
      <c r="X50" s="33">
        <v>0.8648648648648649</v>
      </c>
      <c r="Y50" s="56">
        <v>1.054054054054054</v>
      </c>
      <c r="Z50" s="136">
        <v>0.6303411725736999</v>
      </c>
      <c r="AA50" s="137">
        <v>0.6117919841006956</v>
      </c>
      <c r="AB50" s="138">
        <v>0.6274829045913384</v>
      </c>
    </row>
    <row r="51" spans="1:28" s="150" customFormat="1" ht="13.5" customHeight="1">
      <c r="A51" s="369"/>
      <c r="B51" s="134" t="s">
        <v>46</v>
      </c>
      <c r="C51" s="78">
        <v>1</v>
      </c>
      <c r="D51" s="79">
        <v>6</v>
      </c>
      <c r="E51" s="79">
        <v>3</v>
      </c>
      <c r="F51" s="79">
        <v>17</v>
      </c>
      <c r="G51" s="79">
        <v>2</v>
      </c>
      <c r="H51" s="79">
        <v>6</v>
      </c>
      <c r="I51" s="80">
        <v>1</v>
      </c>
      <c r="J51" s="26">
        <f t="shared" si="5"/>
        <v>36</v>
      </c>
      <c r="K51" s="79">
        <v>41</v>
      </c>
      <c r="L51" s="80">
        <v>42</v>
      </c>
      <c r="M51" s="78">
        <v>1831</v>
      </c>
      <c r="N51" s="79">
        <v>1818</v>
      </c>
      <c r="O51" s="135">
        <v>1980</v>
      </c>
      <c r="P51" s="32">
        <f t="shared" si="9"/>
        <v>0.3333333333333333</v>
      </c>
      <c r="Q51" s="33">
        <f t="shared" si="6"/>
        <v>1</v>
      </c>
      <c r="R51" s="33">
        <f t="shared" si="10"/>
        <v>0.6</v>
      </c>
      <c r="S51" s="33">
        <f t="shared" si="11"/>
        <v>1.5454545454545454</v>
      </c>
      <c r="T51" s="33">
        <f t="shared" si="12"/>
        <v>0.5</v>
      </c>
      <c r="U51" s="33">
        <f t="shared" si="7"/>
        <v>1.5</v>
      </c>
      <c r="V51" s="34">
        <f t="shared" si="13"/>
        <v>0.25</v>
      </c>
      <c r="W51" s="35">
        <f t="shared" si="8"/>
        <v>0.972972972972973</v>
      </c>
      <c r="X51" s="33">
        <v>1.1081081081081081</v>
      </c>
      <c r="Y51" s="34">
        <v>1.135135135135135</v>
      </c>
      <c r="Z51" s="136">
        <v>0.605489417989418</v>
      </c>
      <c r="AA51" s="137">
        <v>0.6017874875868917</v>
      </c>
      <c r="AB51" s="138">
        <v>0.6441119063109955</v>
      </c>
    </row>
    <row r="52" spans="1:28" s="150" customFormat="1" ht="13.5" customHeight="1">
      <c r="A52" s="370"/>
      <c r="B52" s="139" t="s">
        <v>47</v>
      </c>
      <c r="C52" s="81">
        <v>2</v>
      </c>
      <c r="D52" s="82">
        <v>7</v>
      </c>
      <c r="E52" s="82">
        <v>6</v>
      </c>
      <c r="F52" s="82">
        <v>4</v>
      </c>
      <c r="G52" s="82">
        <v>6</v>
      </c>
      <c r="H52" s="82">
        <v>6</v>
      </c>
      <c r="I52" s="83">
        <v>3</v>
      </c>
      <c r="J52" s="40">
        <f t="shared" si="5"/>
        <v>34</v>
      </c>
      <c r="K52" s="82">
        <v>36</v>
      </c>
      <c r="L52" s="83">
        <v>38</v>
      </c>
      <c r="M52" s="81">
        <v>1835</v>
      </c>
      <c r="N52" s="82">
        <v>1882</v>
      </c>
      <c r="O52" s="140">
        <v>2029</v>
      </c>
      <c r="P52" s="46">
        <f t="shared" si="9"/>
        <v>0.6666666666666666</v>
      </c>
      <c r="Q52" s="47">
        <f t="shared" si="6"/>
        <v>1.1666666666666667</v>
      </c>
      <c r="R52" s="47">
        <f t="shared" si="10"/>
        <v>1.2</v>
      </c>
      <c r="S52" s="47">
        <f t="shared" si="11"/>
        <v>0.36363636363636365</v>
      </c>
      <c r="T52" s="47">
        <f t="shared" si="12"/>
        <v>1.5</v>
      </c>
      <c r="U52" s="47">
        <f t="shared" si="7"/>
        <v>1.5</v>
      </c>
      <c r="V52" s="48">
        <f t="shared" si="13"/>
        <v>0.75</v>
      </c>
      <c r="W52" s="49">
        <f t="shared" si="8"/>
        <v>0.918918918918919</v>
      </c>
      <c r="X52" s="47">
        <v>0.972972972972973</v>
      </c>
      <c r="Y52" s="48">
        <v>1.027027027027027</v>
      </c>
      <c r="Z52" s="141">
        <v>0.6080185553346588</v>
      </c>
      <c r="AA52" s="142">
        <v>0.6233852268963233</v>
      </c>
      <c r="AB52" s="143">
        <v>0.6598373983739837</v>
      </c>
    </row>
    <row r="53" spans="1:28" s="150" customFormat="1" ht="13.5" customHeight="1">
      <c r="A53" s="368">
        <v>12</v>
      </c>
      <c r="B53" s="134" t="s">
        <v>48</v>
      </c>
      <c r="C53" s="78">
        <v>4</v>
      </c>
      <c r="D53" s="79">
        <v>3</v>
      </c>
      <c r="E53" s="79">
        <v>6</v>
      </c>
      <c r="F53" s="79">
        <v>17</v>
      </c>
      <c r="G53" s="79">
        <v>5</v>
      </c>
      <c r="H53" s="79">
        <v>5</v>
      </c>
      <c r="I53" s="80">
        <v>3</v>
      </c>
      <c r="J53" s="26">
        <f t="shared" si="5"/>
        <v>43</v>
      </c>
      <c r="K53" s="79">
        <v>36</v>
      </c>
      <c r="L53" s="80">
        <v>37</v>
      </c>
      <c r="M53" s="78">
        <v>1861</v>
      </c>
      <c r="N53" s="79">
        <v>1785</v>
      </c>
      <c r="O53" s="135">
        <v>2007</v>
      </c>
      <c r="P53" s="32">
        <f t="shared" si="9"/>
        <v>1.3333333333333333</v>
      </c>
      <c r="Q53" s="33">
        <f t="shared" si="6"/>
        <v>0.5</v>
      </c>
      <c r="R53" s="33">
        <f t="shared" si="10"/>
        <v>1.2</v>
      </c>
      <c r="S53" s="33">
        <f t="shared" si="11"/>
        <v>1.5454545454545454</v>
      </c>
      <c r="T53" s="33">
        <f t="shared" si="12"/>
        <v>1.25</v>
      </c>
      <c r="U53" s="33">
        <f t="shared" si="7"/>
        <v>1.25</v>
      </c>
      <c r="V53" s="222">
        <f t="shared" si="13"/>
        <v>0.75</v>
      </c>
      <c r="W53" s="35">
        <f t="shared" si="8"/>
        <v>1.162162162162162</v>
      </c>
      <c r="X53" s="33">
        <v>0.972972972972973</v>
      </c>
      <c r="Y53" s="34">
        <v>1</v>
      </c>
      <c r="Z53" s="136">
        <v>0.6160211850380669</v>
      </c>
      <c r="AA53" s="137">
        <v>0.5908639523336644</v>
      </c>
      <c r="AB53" s="138">
        <v>0.6531077123332248</v>
      </c>
    </row>
    <row r="54" spans="1:28" s="150" customFormat="1" ht="13.5" customHeight="1">
      <c r="A54" s="369"/>
      <c r="B54" s="134" t="s">
        <v>49</v>
      </c>
      <c r="C54" s="78">
        <v>2</v>
      </c>
      <c r="D54" s="79">
        <v>5</v>
      </c>
      <c r="E54" s="79">
        <v>3</v>
      </c>
      <c r="F54" s="79">
        <v>8</v>
      </c>
      <c r="G54" s="79">
        <v>6</v>
      </c>
      <c r="H54" s="79">
        <v>1</v>
      </c>
      <c r="I54" s="80">
        <v>0</v>
      </c>
      <c r="J54" s="26">
        <f t="shared" si="5"/>
        <v>25</v>
      </c>
      <c r="K54" s="79">
        <v>41</v>
      </c>
      <c r="L54" s="80">
        <v>34</v>
      </c>
      <c r="M54" s="78">
        <v>1827</v>
      </c>
      <c r="N54" s="79">
        <v>1809</v>
      </c>
      <c r="O54" s="135">
        <v>1814</v>
      </c>
      <c r="P54" s="32">
        <f t="shared" si="9"/>
        <v>0.6666666666666666</v>
      </c>
      <c r="Q54" s="33">
        <f t="shared" si="6"/>
        <v>0.8333333333333334</v>
      </c>
      <c r="R54" s="33">
        <f t="shared" si="10"/>
        <v>0.6</v>
      </c>
      <c r="S54" s="33">
        <f t="shared" si="11"/>
        <v>0.7272727272727273</v>
      </c>
      <c r="T54" s="33">
        <f t="shared" si="12"/>
        <v>1.5</v>
      </c>
      <c r="U54" s="33">
        <f t="shared" si="7"/>
        <v>0.25</v>
      </c>
      <c r="V54" s="34">
        <f t="shared" si="13"/>
        <v>0</v>
      </c>
      <c r="W54" s="35">
        <f t="shared" si="8"/>
        <v>0.6756756756756757</v>
      </c>
      <c r="X54" s="33">
        <v>1.1081081081081081</v>
      </c>
      <c r="Y54" s="34">
        <v>0.918918918918919</v>
      </c>
      <c r="Z54" s="136">
        <v>0.6049668874172185</v>
      </c>
      <c r="AA54" s="137">
        <v>0.5980165289256199</v>
      </c>
      <c r="AB54" s="138">
        <v>0.590110605074821</v>
      </c>
    </row>
    <row r="55" spans="1:28" s="150" customFormat="1" ht="13.5" customHeight="1">
      <c r="A55" s="369"/>
      <c r="B55" s="134" t="s">
        <v>50</v>
      </c>
      <c r="C55" s="78">
        <v>0</v>
      </c>
      <c r="D55" s="79">
        <v>6</v>
      </c>
      <c r="E55" s="79">
        <v>3</v>
      </c>
      <c r="F55" s="79">
        <v>5</v>
      </c>
      <c r="G55" s="79">
        <v>5</v>
      </c>
      <c r="H55" s="79">
        <v>1</v>
      </c>
      <c r="I55" s="80">
        <v>1</v>
      </c>
      <c r="J55" s="26">
        <f t="shared" si="5"/>
        <v>21</v>
      </c>
      <c r="K55" s="79">
        <v>44</v>
      </c>
      <c r="L55" s="80">
        <v>34</v>
      </c>
      <c r="M55" s="78">
        <v>1658</v>
      </c>
      <c r="N55" s="79">
        <v>1623</v>
      </c>
      <c r="O55" s="135">
        <v>1675</v>
      </c>
      <c r="P55" s="32">
        <f t="shared" si="9"/>
        <v>0</v>
      </c>
      <c r="Q55" s="33">
        <f t="shared" si="6"/>
        <v>1</v>
      </c>
      <c r="R55" s="33">
        <f t="shared" si="10"/>
        <v>0.6</v>
      </c>
      <c r="S55" s="33">
        <f t="shared" si="11"/>
        <v>0.45454545454545453</v>
      </c>
      <c r="T55" s="33">
        <f t="shared" si="12"/>
        <v>1.25</v>
      </c>
      <c r="U55" s="33">
        <f t="shared" si="7"/>
        <v>0.25</v>
      </c>
      <c r="V55" s="34">
        <f t="shared" si="13"/>
        <v>0.25</v>
      </c>
      <c r="W55" s="35">
        <f t="shared" si="8"/>
        <v>0.5675675675675675</v>
      </c>
      <c r="X55" s="33">
        <v>1.1891891891891893</v>
      </c>
      <c r="Y55" s="34">
        <v>0.918918918918919</v>
      </c>
      <c r="Z55" s="136">
        <v>0.5515635395874917</v>
      </c>
      <c r="AA55" s="137">
        <v>0.5384870603848706</v>
      </c>
      <c r="AB55" s="138">
        <v>0.5459582790091264</v>
      </c>
    </row>
    <row r="56" spans="1:28" s="150" customFormat="1" ht="13.5" customHeight="1">
      <c r="A56" s="369"/>
      <c r="B56" s="134" t="s">
        <v>51</v>
      </c>
      <c r="C56" s="78">
        <v>2</v>
      </c>
      <c r="D56" s="79">
        <v>10</v>
      </c>
      <c r="E56" s="79">
        <v>4</v>
      </c>
      <c r="F56" s="79">
        <v>6</v>
      </c>
      <c r="G56" s="79">
        <v>4</v>
      </c>
      <c r="H56" s="79">
        <v>6</v>
      </c>
      <c r="I56" s="80">
        <v>2</v>
      </c>
      <c r="J56" s="26">
        <f t="shared" si="5"/>
        <v>34</v>
      </c>
      <c r="K56" s="79">
        <v>35</v>
      </c>
      <c r="L56" s="80">
        <v>41</v>
      </c>
      <c r="M56" s="78">
        <v>1508</v>
      </c>
      <c r="N56" s="79">
        <v>1684</v>
      </c>
      <c r="O56" s="135">
        <v>1330</v>
      </c>
      <c r="P56" s="32">
        <f t="shared" si="9"/>
        <v>0.6666666666666666</v>
      </c>
      <c r="Q56" s="33">
        <f t="shared" si="6"/>
        <v>1.6666666666666667</v>
      </c>
      <c r="R56" s="33">
        <f t="shared" si="10"/>
        <v>0.8</v>
      </c>
      <c r="S56" s="33">
        <f t="shared" si="11"/>
        <v>0.5454545454545454</v>
      </c>
      <c r="T56" s="33">
        <f t="shared" si="12"/>
        <v>1</v>
      </c>
      <c r="U56" s="33">
        <f t="shared" si="7"/>
        <v>1.5</v>
      </c>
      <c r="V56" s="34">
        <f t="shared" si="13"/>
        <v>0.5</v>
      </c>
      <c r="W56" s="35">
        <f t="shared" si="8"/>
        <v>0.918918918918919</v>
      </c>
      <c r="X56" s="33">
        <v>0.9459459459459459</v>
      </c>
      <c r="Y56" s="34">
        <v>1.1081081081081081</v>
      </c>
      <c r="Z56" s="136">
        <v>0.5084288604180714</v>
      </c>
      <c r="AA56" s="137">
        <v>0.5704607046070461</v>
      </c>
      <c r="AB56" s="138">
        <v>0.4367816091954023</v>
      </c>
    </row>
    <row r="57" spans="1:28" s="150" customFormat="1" ht="15.75" customHeight="1">
      <c r="A57" s="372" t="s">
        <v>61</v>
      </c>
      <c r="B57" s="373"/>
      <c r="C57" s="92">
        <f aca="true" t="shared" si="14" ref="C57:I57">SUM(C5:C56)</f>
        <v>113</v>
      </c>
      <c r="D57" s="93">
        <f t="shared" si="14"/>
        <v>355</v>
      </c>
      <c r="E57" s="93">
        <f t="shared" si="14"/>
        <v>327</v>
      </c>
      <c r="F57" s="93">
        <f t="shared" si="14"/>
        <v>623</v>
      </c>
      <c r="G57" s="93">
        <f t="shared" si="14"/>
        <v>273</v>
      </c>
      <c r="H57" s="93">
        <f t="shared" si="14"/>
        <v>228</v>
      </c>
      <c r="I57" s="94">
        <f t="shared" si="14"/>
        <v>95</v>
      </c>
      <c r="J57" s="219">
        <f>SUM(C57:I57)</f>
        <v>2014</v>
      </c>
      <c r="K57" s="93">
        <v>1938</v>
      </c>
      <c r="L57" s="94">
        <v>2196</v>
      </c>
      <c r="M57" s="92">
        <f>SUM(M5:M56)</f>
        <v>103270</v>
      </c>
      <c r="N57" s="93">
        <f>SUM(N5:N56)</f>
        <v>103393</v>
      </c>
      <c r="O57" s="151">
        <v>106421</v>
      </c>
      <c r="P57" s="98">
        <f>C57/3</f>
        <v>37.666666666666664</v>
      </c>
      <c r="Q57" s="99">
        <f t="shared" si="6"/>
        <v>59.166666666666664</v>
      </c>
      <c r="R57" s="99">
        <f>E57/5</f>
        <v>65.4</v>
      </c>
      <c r="S57" s="99">
        <f>F57/11</f>
        <v>56.63636363636363</v>
      </c>
      <c r="T57" s="99">
        <f>G57/4</f>
        <v>68.25</v>
      </c>
      <c r="U57" s="99">
        <f t="shared" si="7"/>
        <v>57</v>
      </c>
      <c r="V57" s="152">
        <f>I57/4</f>
        <v>23.75</v>
      </c>
      <c r="W57" s="101">
        <f t="shared" si="8"/>
        <v>54.432432432432435</v>
      </c>
      <c r="X57" s="99">
        <v>52.37837837837838</v>
      </c>
      <c r="Y57" s="100">
        <v>58.73042273042273</v>
      </c>
      <c r="Z57" s="101">
        <f>SUM(Z5:Z56)</f>
        <v>34.38488369454033</v>
      </c>
      <c r="AA57" s="99">
        <f>SUM(AA5:AA56)</f>
        <v>34.317494067233966</v>
      </c>
      <c r="AB57" s="152">
        <v>34.72137030995106</v>
      </c>
    </row>
    <row r="58" spans="2:27" s="10" customFormat="1" ht="13.5" customHeight="1">
      <c r="B58" s="153"/>
      <c r="C58" s="154"/>
      <c r="D58" s="154"/>
      <c r="E58" s="154"/>
      <c r="F58" s="154"/>
      <c r="G58" s="154"/>
      <c r="H58" s="154"/>
      <c r="I58" s="154"/>
      <c r="K58" s="154"/>
      <c r="M58" s="246"/>
      <c r="N58" s="154"/>
      <c r="O58" s="154"/>
      <c r="P58" s="154" t="s">
        <v>115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ht="12">
      <c r="J59" s="246"/>
    </row>
  </sheetData>
  <mergeCells count="21">
    <mergeCell ref="A35:A39"/>
    <mergeCell ref="A40:A43"/>
    <mergeCell ref="A22:A26"/>
    <mergeCell ref="A27:A30"/>
    <mergeCell ref="P2:AB2"/>
    <mergeCell ref="C2:O2"/>
    <mergeCell ref="C3:I3"/>
    <mergeCell ref="J3:L3"/>
    <mergeCell ref="P3:V3"/>
    <mergeCell ref="W3:Y3"/>
    <mergeCell ref="M3:O3"/>
    <mergeCell ref="A44:A47"/>
    <mergeCell ref="A53:A56"/>
    <mergeCell ref="Z3:AB3"/>
    <mergeCell ref="A57:B57"/>
    <mergeCell ref="A48:A52"/>
    <mergeCell ref="A5:A8"/>
    <mergeCell ref="A9:A12"/>
    <mergeCell ref="A13:A17"/>
    <mergeCell ref="A18:A21"/>
    <mergeCell ref="A31:A34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</cp:lastModifiedBy>
  <cp:lastPrinted>2008-09-29T00:57:48Z</cp:lastPrinted>
  <dcterms:created xsi:type="dcterms:W3CDTF">2004-04-12T06:47:10Z</dcterms:created>
  <dcterms:modified xsi:type="dcterms:W3CDTF">2008-10-24T05:47:37Z</dcterms:modified>
  <cp:category/>
  <cp:version/>
  <cp:contentType/>
  <cp:contentStatus/>
</cp:coreProperties>
</file>