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65.21.21\市町振興課nas\41財政係\00_財政状況資料集\R6年度分\03_市町回答(3.13〆)\●ホームページ公表用\"/>
    </mc:Choice>
  </mc:AlternateContent>
  <xr:revisionPtr revIDLastSave="0" documentId="13_ncr:1_{5A363E28-BCDE-4710-B1B3-3314003A0B2D}" xr6:coauthVersionLast="47" xr6:coauthVersionMax="47" xr10:uidLastSave="{00000000-0000-0000-0000-000000000000}"/>
  <bookViews>
    <workbookView xWindow="-120" yWindow="-120" windowWidth="19440" windowHeight="1488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C36" i="10"/>
  <c r="BE35" i="10"/>
  <c r="AM35" i="10"/>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BW34" i="10"/>
  <c r="BW35" i="10" s="1"/>
  <c r="BW36" i="10" s="1"/>
  <c r="BW37" i="10" s="1"/>
  <c r="BW38" i="10" s="1"/>
  <c r="BW39" i="10" s="1"/>
  <c r="BW40" i="10" s="1"/>
  <c r="BW41" i="10" s="1"/>
  <c r="BW42" i="10" s="1"/>
  <c r="BW43" i="10" s="1"/>
  <c r="AM34" i="10"/>
  <c r="CO34" i="10" l="1"/>
  <c r="CO35" i="10" s="1"/>
  <c r="CO36" i="10" s="1"/>
</calcChain>
</file>

<file path=xl/sharedStrings.xml><?xml version="1.0" encoding="utf-8"?>
<sst xmlns="http://schemas.openxmlformats.org/spreadsheetml/2006/main" count="1152" uniqueCount="589">
  <si>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</si>
  <si>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</si>
  <si>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</si>
  <si>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</si>
  <si>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</si>
  <si>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</si>
  <si>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</si>
  <si>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</si>
  <si>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</si>
  <si>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</si>
  <si>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</si>
  <si>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</si>
  <si>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</si>
  <si>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</si>
  <si>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</si>
  <si>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</si>
  <si>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</si>
  <si>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</si>
  <si>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</si>
  <si>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</si>
  <si>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</si>
  <si>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</si>
  <si>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</si>
  <si>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</si>
  <si>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</si>
  <si>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</si>
  <si>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</si>
  <si>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</si>
  <si>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</si>
  <si>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</si>
  <si>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</si>
  <si>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</si>
  <si>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</si>
  <si>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</si>
  <si>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</si>
  <si>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</si>
  <si>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</si>
  <si>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</si>
  <si>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</si>
  <si>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</si>
  <si>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</si>
  <si>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</si>
  <si>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</si>
  <si>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</si>
  <si>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</si>
  <si>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</si>
  <si>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</si>
  <si>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</si>
  <si>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</si>
  <si>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</si>
  <si>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</si>
  <si>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</si>
  <si>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</si>
  <si>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</si>
  <si>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</si>
  <si>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</si>
  <si>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</si>
  <si>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</si>
  <si>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</si>
  <si>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</si>
  <si>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</si>
  <si>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</si>
  <si>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</si>
  <si>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</si>
  <si>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</si>
  <si>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</si>
  <si>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</si>
  <si>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</si>
  <si>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</si>
  <si>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</si>
  <si>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</si>
  <si>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</si>
  <si>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</si>
  <si>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</si>
  <si>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</si>
  <si>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</si>
  <si>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</si>
  <si>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</si>
  <si>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</si>
  <si>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</si>
  <si>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</si>
  <si>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</si>
  <si>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</si>
  <si>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</si>
  <si>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</si>
  <si>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</si>
  <si>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</si>
  <si>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</si>
  <si>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</si>
  <si>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</si>
  <si>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</si>
  <si>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</si>
  <si>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</si>
  <si>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</si>
  <si>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松野町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</si>
  <si>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</si>
  <si>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</si>
  <si>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</si>
  <si>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</si>
  <si>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</si>
  <si>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</si>
  <si>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</si>
  <si>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</si>
  <si>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</si>
  <si>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</si>
  <si>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</si>
  <si>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</si>
  <si>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</si>
  <si>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</si>
  <si>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</si>
  <si>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</si>
  <si>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</si>
  <si>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</si>
  <si>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</si>
  <si>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</si>
  <si>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</si>
  <si>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</si>
  <si>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</si>
  <si>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</si>
  <si>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</si>
  <si>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</si>
  <si>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</si>
  <si>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</si>
  <si>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</si>
  <si>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</si>
  <si>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</si>
  <si>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</si>
  <si>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</si>
  <si>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</si>
  <si>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</si>
  <si>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</si>
  <si>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</si>
  <si>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</si>
  <si>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</si>
  <si>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</si>
  <si>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</si>
  <si>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</si>
  <si>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</si>
  <si>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</si>
  <si>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</si>
  <si>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</si>
  <si>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</si>
  <si>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5"/>
  </si>
  <si>
    <t>うち日本人(％)</t>
    <phoneticPr fontId="5"/>
  </si>
  <si>
    <t>-3.0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</si>
  <si>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</si>
  <si>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</si>
  <si>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</si>
  <si>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</si>
  <si>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</si>
  <si>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</si>
  <si>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</si>
  <si>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</si>
  <si>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</si>
  <si>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</si>
  <si>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</si>
  <si>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</si>
  <si>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</si>
  <si>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</si>
  <si>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</si>
  <si>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</si>
  <si>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</si>
  <si>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</si>
  <si>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</si>
  <si>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</si>
  <si>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</si>
  <si>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</si>
  <si>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</si>
  <si>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</si>
  <si>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</si>
  <si>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</si>
  <si>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</si>
  <si>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</si>
  <si>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</si>
  <si>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</si>
  <si>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</si>
  <si>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</si>
  <si>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</si>
  <si>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</si>
  <si>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</si>
  <si>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</si>
  <si>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</si>
  <si>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</si>
  <si>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</si>
  <si>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</si>
  <si>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</si>
  <si>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</si>
  <si>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</si>
  <si>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</si>
  <si>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</si>
  <si>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</si>
  <si>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</si>
  <si>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</si>
  <si>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</si>
  <si>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</si>
  <si>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</si>
  <si>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</si>
  <si>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</si>
  <si>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</si>
  <si>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</si>
  <si>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</si>
  <si>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</si>
  <si>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</si>
  <si>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愛媛県松野町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</si>
  <si>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</si>
  <si>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</si>
  <si>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</si>
  <si>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</si>
  <si>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</si>
  <si>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</si>
  <si>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</si>
  <si>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</si>
  <si>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</si>
  <si>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</si>
  <si>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</si>
  <si>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</si>
  <si>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</si>
  <si>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</si>
  <si>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</si>
  <si>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</si>
  <si>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</si>
  <si>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</si>
  <si>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</si>
  <si>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</si>
  <si>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</si>
  <si>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</si>
  <si>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</si>
  <si>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</si>
  <si>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</si>
  <si>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</si>
  <si>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</si>
  <si>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</si>
  <si>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</si>
  <si>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</si>
  <si>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</si>
  <si>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</si>
  <si>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</si>
  <si>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</si>
  <si>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</si>
  <si>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</si>
  <si>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</si>
  <si>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</si>
  <si>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</si>
  <si>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</si>
  <si>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</si>
  <si>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</si>
  <si>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</si>
  <si>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</si>
  <si>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</si>
  <si>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</si>
  <si>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</si>
  <si>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</si>
  <si>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</si>
  <si>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</si>
  <si>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</si>
  <si>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</si>
  <si>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</si>
  <si>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</si>
  <si>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</si>
  <si>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</si>
  <si>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</si>
  <si>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</si>
  <si>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</si>
  <si>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</si>
  <si>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</si>
  <si>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</si>
  <si>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</si>
  <si>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</si>
  <si>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</si>
  <si>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</si>
  <si>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</si>
  <si>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</si>
  <si>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</si>
  <si>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</si>
  <si>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</si>
  <si>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</si>
  <si>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</si>
  <si>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</si>
  <si>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</si>
  <si>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</si>
  <si>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</si>
  <si>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</si>
  <si>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</si>
  <si>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</si>
  <si>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</si>
  <si>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</si>
  <si>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</si>
  <si>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</si>
  <si>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</si>
  <si>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</si>
  <si>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</si>
  <si>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</si>
  <si>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</si>
  <si>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</si>
  <si>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</si>
  <si>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</si>
  <si>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</si>
  <si>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</si>
  <si>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</si>
  <si>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</si>
  <si>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</si>
  <si>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</si>
  <si>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</si>
  <si>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</si>
  <si>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</si>
  <si>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</si>
  <si>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</si>
  <si>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</si>
  <si>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</si>
  <si>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</si>
  <si>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</si>
  <si>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</si>
  <si>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</si>
  <si>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</si>
  <si>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</si>
  <si>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</si>
  <si>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</si>
  <si>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</si>
  <si>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</si>
  <si>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</si>
  <si>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</si>
  <si>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</si>
  <si>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</si>
  <si>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</si>
  <si>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</si>
  <si>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</si>
  <si>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</si>
  <si>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</si>
  <si>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</si>
  <si>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</si>
  <si>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</si>
  <si>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</si>
  <si>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</si>
  <si>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</si>
  <si>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</si>
  <si>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</si>
  <si>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</si>
  <si>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</si>
  <si>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</si>
  <si>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</si>
  <si>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</si>
  <si>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</si>
  <si>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</si>
  <si>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</si>
  <si>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</si>
  <si>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</si>
  <si>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</si>
  <si>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</si>
  <si>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</si>
  <si>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</si>
  <si>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</si>
  <si>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</si>
  <si>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</si>
  <si>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</si>
  <si>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愛媛県松野町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</si>
  <si>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</si>
  <si>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</si>
  <si>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</si>
  <si>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</si>
  <si>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</si>
  <si>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</si>
  <si>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</si>
  <si>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</si>
  <si>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</si>
  <si>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</si>
  <si>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</si>
  <si>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</si>
  <si>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</si>
  <si>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</si>
  <si>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</si>
  <si>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</si>
  <si>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</si>
  <si>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</si>
  <si>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</si>
  <si>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</si>
  <si>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</si>
  <si>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</si>
  <si>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</si>
  <si>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</si>
  <si>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</si>
  <si>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</si>
  <si>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</si>
  <si>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</si>
  <si>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</si>
  <si>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</si>
  <si>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</si>
  <si>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</si>
  <si>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</si>
  <si>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</si>
  <si>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</si>
  <si>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国民健康保険中央診療所特別会計</t>
    <phoneticPr fontId="5"/>
  </si>
  <si>
    <t>介護保険特別会計</t>
    <phoneticPr fontId="5"/>
  </si>
  <si>
    <t>後期高齢者医療保険事業特別会計</t>
    <phoneticPr fontId="5"/>
  </si>
  <si>
    <t>簡易水道事業会計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</si>
  <si>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</si>
  <si>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</si>
  <si>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</si>
  <si>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</si>
  <si>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</si>
  <si>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</si>
  <si>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</si>
  <si>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</si>
  <si>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</si>
  <si>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</si>
  <si>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</si>
  <si>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</si>
  <si>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</si>
  <si>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</si>
  <si>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</si>
  <si>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</si>
  <si>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</si>
  <si>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</si>
  <si>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</si>
  <si>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</si>
  <si>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</si>
  <si>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</si>
  <si>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</si>
  <si>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</si>
  <si>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</si>
  <si>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</si>
  <si>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</si>
  <si>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</si>
  <si>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</si>
  <si>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</si>
  <si>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</si>
  <si>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</si>
  <si>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</si>
  <si>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</si>
  <si>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</si>
  <si>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</si>
  <si>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</si>
  <si>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</si>
  <si>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</si>
  <si>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</si>
  <si>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</si>
  <si>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</si>
  <si>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</si>
  <si>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</si>
  <si>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</si>
  <si>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</si>
  <si>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</si>
  <si>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</si>
  <si>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</si>
  <si>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</si>
  <si>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</si>
  <si>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</si>
  <si>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</si>
  <si>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</si>
  <si>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</si>
  <si>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</si>
  <si>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</si>
  <si>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</si>
  <si>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</si>
  <si>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</si>
  <si>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</si>
  <si>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</si>
  <si>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</si>
  <si>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</si>
  <si>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</si>
  <si>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</si>
  <si>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</si>
  <si>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</si>
  <si>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</si>
  <si>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</si>
  <si>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</si>
  <si>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</si>
  <si>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</si>
  <si>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</si>
  <si>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</si>
  <si>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</si>
  <si>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</si>
  <si>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</si>
  <si>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</si>
  <si>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</si>
  <si>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</si>
  <si>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</si>
  <si>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</si>
  <si>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</si>
  <si>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</si>
  <si>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</si>
  <si>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</si>
  <si>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</si>
  <si>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</si>
  <si>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</si>
  <si>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</si>
  <si>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</si>
  <si>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</si>
  <si>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</si>
  <si>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</si>
  <si>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</si>
  <si>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</si>
  <si>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</si>
  <si>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</si>
  <si>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</si>
  <si>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</si>
  <si>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</si>
  <si>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</si>
  <si>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</si>
  <si>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</si>
  <si>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</si>
  <si>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</si>
  <si>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</si>
  <si>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</si>
  <si>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</si>
  <si>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</si>
  <si>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</si>
  <si>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</si>
  <si>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</si>
  <si>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</si>
  <si>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</si>
  <si>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</si>
  <si>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</si>
  <si>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</si>
  <si>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</si>
  <si>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</si>
  <si>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</si>
  <si>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</si>
  <si>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</si>
  <si>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</si>
  <si>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</si>
  <si>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</si>
  <si>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</si>
  <si>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</si>
  <si>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</si>
  <si>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</si>
  <si>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</si>
  <si>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</si>
  <si>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</si>
  <si>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</si>
  <si>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</si>
  <si>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0.06</t>
  </si>
  <si>
    <t>▲ 3.46</t>
  </si>
  <si>
    <t>▲ 3.79</t>
  </si>
  <si>
    <t>▲ 8.39</t>
  </si>
  <si>
    <t>住宅新築資金等貸付事業特別会計</t>
  </si>
  <si>
    <t>▲ 1.86</t>
  </si>
  <si>
    <t>▲ 1.59</t>
  </si>
  <si>
    <t>▲ 1.52</t>
  </si>
  <si>
    <t>▲ 1.43</t>
  </si>
  <si>
    <t>▲ 1.36</t>
  </si>
  <si>
    <t>簡易水道事業会計</t>
  </si>
  <si>
    <t>一般会計</t>
  </si>
  <si>
    <t>介護保険特別会計</t>
  </si>
  <si>
    <t>国民健康保険特別会計</t>
  </si>
  <si>
    <t>国民健康保険中央診療所特別会計</t>
  </si>
  <si>
    <t>後期高齢者医療保険事業特別会計</t>
  </si>
  <si>
    <t>その他会計（赤字）</t>
  </si>
  <si>
    <t>その他会計（黒字）</t>
  </si>
  <si>
    <t>R02</t>
    <phoneticPr fontId="5"/>
  </si>
  <si>
    <t>R03</t>
    <phoneticPr fontId="5"/>
  </si>
  <si>
    <t>R04</t>
    <phoneticPr fontId="5"/>
  </si>
  <si>
    <t>R05</t>
    <phoneticPr fontId="5"/>
  </si>
  <si>
    <t>R06</t>
    <phoneticPr fontId="5"/>
  </si>
  <si>
    <t>株式会社松野町農林公社</t>
  </si>
  <si>
    <t>株式会社まちづくり松野</t>
  </si>
  <si>
    <t>フォレスト株式会社</t>
    <rPh sb="5" eb="7">
      <t>カブシキ</t>
    </rPh>
    <rPh sb="7" eb="9">
      <t>カイシャ</t>
    </rPh>
    <phoneticPr fontId="2"/>
  </si>
  <si>
    <t>地域福祉基金</t>
    <rPh sb="0" eb="2">
      <t>チイキ</t>
    </rPh>
    <rPh sb="2" eb="4">
      <t>フクシ</t>
    </rPh>
    <rPh sb="4" eb="6">
      <t>キキン</t>
    </rPh>
    <phoneticPr fontId="5"/>
  </si>
  <si>
    <t>森林環境譲与税基金</t>
    <rPh sb="0" eb="2">
      <t>シンリン</t>
    </rPh>
    <rPh sb="2" eb="4">
      <t>カンキョウ</t>
    </rPh>
    <rPh sb="4" eb="6">
      <t>ジョウヨ</t>
    </rPh>
    <rPh sb="6" eb="7">
      <t>ゼイ</t>
    </rPh>
    <rPh sb="7" eb="9">
      <t>キキン</t>
    </rPh>
    <phoneticPr fontId="5"/>
  </si>
  <si>
    <t>ふるさと応援基金</t>
    <rPh sb="4" eb="6">
      <t>オウエン</t>
    </rPh>
    <rPh sb="6" eb="8">
      <t>キキン</t>
    </rPh>
    <phoneticPr fontId="5"/>
  </si>
  <si>
    <t>災害対策基金</t>
    <rPh sb="0" eb="2">
      <t>サイガイ</t>
    </rPh>
    <rPh sb="2" eb="4">
      <t>タイサク</t>
    </rPh>
    <rPh sb="4" eb="6">
      <t>キキン</t>
    </rPh>
    <phoneticPr fontId="5"/>
  </si>
  <si>
    <t>人材育成基金</t>
    <rPh sb="0" eb="2">
      <t>ジンザイ</t>
    </rPh>
    <rPh sb="2" eb="4">
      <t>イクセイ</t>
    </rPh>
    <rPh sb="4" eb="6">
      <t>キキン</t>
    </rPh>
    <phoneticPr fontId="5"/>
  </si>
  <si>
    <t>愛媛県市町総合事務組合（退職手当事業分）</t>
  </si>
  <si>
    <t>-</t>
    <phoneticPr fontId="2"/>
  </si>
  <si>
    <t>-</t>
    <phoneticPr fontId="2"/>
  </si>
  <si>
    <t>-</t>
    <phoneticPr fontId="2"/>
  </si>
  <si>
    <t>愛媛県市町総合事務組合（消防補償事業分）</t>
  </si>
  <si>
    <t>-</t>
    <phoneticPr fontId="2"/>
  </si>
  <si>
    <t>-</t>
    <phoneticPr fontId="2"/>
  </si>
  <si>
    <t>-</t>
    <phoneticPr fontId="2"/>
  </si>
  <si>
    <t>愛媛県市町総合事務組合（交通災害事業分）</t>
  </si>
  <si>
    <t>-</t>
    <phoneticPr fontId="38"/>
  </si>
  <si>
    <t>愛媛県市町総合事務組合（自治会館事業分）</t>
  </si>
  <si>
    <t>-</t>
    <phoneticPr fontId="2"/>
  </si>
  <si>
    <t>愛媛県市町総合事務組合（議員公務災害事業分）</t>
  </si>
  <si>
    <t>-</t>
    <phoneticPr fontId="2"/>
  </si>
  <si>
    <t>-</t>
    <phoneticPr fontId="2"/>
  </si>
  <si>
    <t>愛媛県市町総合事務組合（共通経費分）</t>
  </si>
  <si>
    <t>愛媛地方税滞納整理機構（一般会計）</t>
  </si>
  <si>
    <t>-</t>
    <phoneticPr fontId="2"/>
  </si>
  <si>
    <t>-</t>
    <phoneticPr fontId="2"/>
  </si>
  <si>
    <t>愛媛県後期高齢者医療広域連合（一般会計）</t>
  </si>
  <si>
    <t>愛媛県後期高齢者医療広域連合（後期高齢者医療特別会計）</t>
  </si>
  <si>
    <t>宇和島地区広域事務組合（一般会計）</t>
  </si>
  <si>
    <t>宇和島地区広域事務組合（介護保険事業特別会計）</t>
  </si>
  <si>
    <t>法非適用企業</t>
    <phoneticPr fontId="5"/>
  </si>
  <si>
    <t>－</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</si>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</sst>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7" xfId="12" quotePrefix="1" applyNumberFormat="1" applyFont="1" applyBorder="1" applyAlignment="1" applyProtection="1">
      <alignment horizontal="right" vertical="center" shrinkToFit="1"/>
      <protection locked="0"/>
    </xf>
    <xf numFmtId="177" fontId="34" fillId="0" borderId="116" xfId="12" quotePrefix="1"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7E5F-4437-A708-2B0F860660D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186024</c:v>
                </c:pt>
                <c:pt idx="1">
                  <c:v>605110</c:v>
                </c:pt>
                <c:pt idx="2">
                  <c:v>296522</c:v>
                </c:pt>
                <c:pt idx="3">
                  <c:v>246930</c:v>
                </c:pt>
                <c:pt idx="4">
                  <c:v>216495</c:v>
                </c:pt>
              </c:numCache>
            </c:numRef>
          </c:val>
          <c:smooth val="0"/>
          <c:extLst>
            <c:ext xmlns:c16="http://schemas.microsoft.com/office/drawing/2014/chart" uri="{C3380CC4-5D6E-409C-BE32-E72D297353CC}">
              <c16:uniqueId val="{00000001-7E5F-4437-A708-2B0F860660D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2.94</c:v>
                </c:pt>
                <c:pt idx="1">
                  <c:v>9.0500000000000007</c:v>
                </c:pt>
                <c:pt idx="2">
                  <c:v>5.64</c:v>
                </c:pt>
                <c:pt idx="3">
                  <c:v>1.81</c:v>
                </c:pt>
                <c:pt idx="4">
                  <c:v>4.33</c:v>
                </c:pt>
              </c:numCache>
            </c:numRef>
          </c:val>
          <c:extLst>
            <c:ext xmlns:c16="http://schemas.microsoft.com/office/drawing/2014/chart" uri="{C3380CC4-5D6E-409C-BE32-E72D297353CC}">
              <c16:uniqueId val="{00000000-273A-4BAA-9D0E-85F5631D8D2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40.299999999999997</c:v>
                </c:pt>
                <c:pt idx="1">
                  <c:v>38.619999999999997</c:v>
                </c:pt>
                <c:pt idx="2">
                  <c:v>44.46</c:v>
                </c:pt>
                <c:pt idx="3">
                  <c:v>48.06</c:v>
                </c:pt>
                <c:pt idx="4">
                  <c:v>38.369999999999997</c:v>
                </c:pt>
              </c:numCache>
            </c:numRef>
          </c:val>
          <c:extLst>
            <c:ext xmlns:c16="http://schemas.microsoft.com/office/drawing/2014/chart" uri="{C3380CC4-5D6E-409C-BE32-E72D297353CC}">
              <c16:uniqueId val="{00000001-273A-4BAA-9D0E-85F5631D8D2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-0.06</c:v>
                </c:pt>
                <c:pt idx="1">
                  <c:v>6.43</c:v>
                </c:pt>
                <c:pt idx="2">
                  <c:v>-3.46</c:v>
                </c:pt>
                <c:pt idx="3">
                  <c:v>-3.79</c:v>
                </c:pt>
                <c:pt idx="4">
                  <c:v>-8.39</c:v>
                </c:pt>
              </c:numCache>
            </c:numRef>
          </c:val>
          <c:smooth val="0"/>
          <c:extLst>
            <c:ext xmlns:c16="http://schemas.microsoft.com/office/drawing/2014/chart" uri="{C3380CC4-5D6E-409C-BE32-E72D297353CC}">
              <c16:uniqueId val="{00000002-273A-4BAA-9D0E-85F5631D8D2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0.89</c:v>
                </c:pt>
                <c:pt idx="2">
                  <c:v>#N/A</c:v>
                </c:pt>
                <c:pt idx="3">
                  <c:v>0.62</c:v>
                </c:pt>
                <c:pt idx="4">
                  <c:v>#N/A</c:v>
                </c:pt>
                <c:pt idx="5">
                  <c:v>5.26</c:v>
                </c:pt>
                <c:pt idx="6">
                  <c:v>#N/A</c:v>
                </c:pt>
                <c:pt idx="7">
                  <c:v>6.39</c:v>
                </c:pt>
                <c:pt idx="8">
                  <c:v>0</c:v>
                </c:pt>
                <c:pt idx="9">
                  <c:v>0</c:v>
                </c:pt>
              </c:numCache>
            </c:numRef>
          </c:val>
          <c:extLst>
            <c:ext xmlns:c16="http://schemas.microsoft.com/office/drawing/2014/chart" uri="{C3380CC4-5D6E-409C-BE32-E72D297353CC}">
              <c16:uniqueId val="{00000000-7694-4C59-8B88-DA0888188A0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694-4C59-8B88-DA0888188A0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694-4C59-8B88-DA0888188A02}"/>
            </c:ext>
          </c:extLst>
        </c:ser>
        <c:ser>
          <c:idx val="3"/>
          <c:order val="3"/>
          <c:tx>
            <c:strRef>
              <c:f>データシート!$A$30</c:f>
              <c:strCache>
                <c:ptCount val="1"/>
                <c:pt idx="0">
                  <c:v>後期高齢者医療保険事業特別会計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0.06</c:v>
                </c:pt>
                <c:pt idx="2">
                  <c:v>#N/A</c:v>
                </c:pt>
                <c:pt idx="3">
                  <c:v>0.06</c:v>
                </c:pt>
                <c:pt idx="4">
                  <c:v>#N/A</c:v>
                </c:pt>
                <c:pt idx="5">
                  <c:v>0.06</c:v>
                </c:pt>
                <c:pt idx="6">
                  <c:v>#N/A</c:v>
                </c:pt>
                <c:pt idx="7">
                  <c:v>0.06</c:v>
                </c:pt>
                <c:pt idx="8">
                  <c:v>#N/A</c:v>
                </c:pt>
                <c:pt idx="9">
                  <c:v>0.08</c:v>
                </c:pt>
              </c:numCache>
            </c:numRef>
          </c:val>
          <c:extLst>
            <c:ext xmlns:c16="http://schemas.microsoft.com/office/drawing/2014/chart" uri="{C3380CC4-5D6E-409C-BE32-E72D297353CC}">
              <c16:uniqueId val="{00000003-7694-4C59-8B88-DA0888188A02}"/>
            </c:ext>
          </c:extLst>
        </c:ser>
        <c:ser>
          <c:idx val="4"/>
          <c:order val="4"/>
          <c:tx>
            <c:strRef>
              <c:f>データシート!$A$31</c:f>
              <c:strCache>
                <c:ptCount val="1"/>
                <c:pt idx="0">
                  <c:v>国民健康保険中央診療所特別会計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0.34</c:v>
                </c:pt>
                <c:pt idx="2">
                  <c:v>#N/A</c:v>
                </c:pt>
                <c:pt idx="3">
                  <c:v>0.24</c:v>
                </c:pt>
                <c:pt idx="4">
                  <c:v>#N/A</c:v>
                </c:pt>
                <c:pt idx="5">
                  <c:v>0.15</c:v>
                </c:pt>
                <c:pt idx="6">
                  <c:v>#N/A</c:v>
                </c:pt>
                <c:pt idx="7">
                  <c:v>0.34</c:v>
                </c:pt>
                <c:pt idx="8">
                  <c:v>#N/A</c:v>
                </c:pt>
                <c:pt idx="9">
                  <c:v>0.38</c:v>
                </c:pt>
              </c:numCache>
            </c:numRef>
          </c:val>
          <c:extLst>
            <c:ext xmlns:c16="http://schemas.microsoft.com/office/drawing/2014/chart" uri="{C3380CC4-5D6E-409C-BE32-E72D297353CC}">
              <c16:uniqueId val="{00000004-7694-4C59-8B88-DA0888188A02}"/>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1.45</c:v>
                </c:pt>
                <c:pt idx="2">
                  <c:v>#N/A</c:v>
                </c:pt>
                <c:pt idx="3">
                  <c:v>0.94</c:v>
                </c:pt>
                <c:pt idx="4">
                  <c:v>#N/A</c:v>
                </c:pt>
                <c:pt idx="5">
                  <c:v>1.56</c:v>
                </c:pt>
                <c:pt idx="6">
                  <c:v>#N/A</c:v>
                </c:pt>
                <c:pt idx="7">
                  <c:v>0.81</c:v>
                </c:pt>
                <c:pt idx="8">
                  <c:v>#N/A</c:v>
                </c:pt>
                <c:pt idx="9">
                  <c:v>0.44</c:v>
                </c:pt>
              </c:numCache>
            </c:numRef>
          </c:val>
          <c:extLst>
            <c:ext xmlns:c16="http://schemas.microsoft.com/office/drawing/2014/chart" uri="{C3380CC4-5D6E-409C-BE32-E72D297353CC}">
              <c16:uniqueId val="{00000005-7694-4C59-8B88-DA0888188A0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1.41</c:v>
                </c:pt>
                <c:pt idx="2">
                  <c:v>#N/A</c:v>
                </c:pt>
                <c:pt idx="3">
                  <c:v>1.05</c:v>
                </c:pt>
                <c:pt idx="4">
                  <c:v>#N/A</c:v>
                </c:pt>
                <c:pt idx="5">
                  <c:v>2.08</c:v>
                </c:pt>
                <c:pt idx="6">
                  <c:v>#N/A</c:v>
                </c:pt>
                <c:pt idx="7">
                  <c:v>2.4700000000000002</c:v>
                </c:pt>
                <c:pt idx="8">
                  <c:v>#N/A</c:v>
                </c:pt>
                <c:pt idx="9">
                  <c:v>1.75</c:v>
                </c:pt>
              </c:numCache>
            </c:numRef>
          </c:val>
          <c:extLst>
            <c:ext xmlns:c16="http://schemas.microsoft.com/office/drawing/2014/chart" uri="{C3380CC4-5D6E-409C-BE32-E72D297353CC}">
              <c16:uniqueId val="{00000006-7694-4C59-8B88-DA0888188A0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4.8</c:v>
                </c:pt>
                <c:pt idx="2">
                  <c:v>#N/A</c:v>
                </c:pt>
                <c:pt idx="3">
                  <c:v>10.64</c:v>
                </c:pt>
                <c:pt idx="4">
                  <c:v>#N/A</c:v>
                </c:pt>
                <c:pt idx="5">
                  <c:v>7.16</c:v>
                </c:pt>
                <c:pt idx="6">
                  <c:v>#N/A</c:v>
                </c:pt>
                <c:pt idx="7">
                  <c:v>3.24</c:v>
                </c:pt>
                <c:pt idx="8">
                  <c:v>#N/A</c:v>
                </c:pt>
                <c:pt idx="9">
                  <c:v>5.69</c:v>
                </c:pt>
              </c:numCache>
            </c:numRef>
          </c:val>
          <c:extLst>
            <c:ext xmlns:c16="http://schemas.microsoft.com/office/drawing/2014/chart" uri="{C3380CC4-5D6E-409C-BE32-E72D297353CC}">
              <c16:uniqueId val="{00000007-7694-4C59-8B88-DA0888188A02}"/>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7.47</c:v>
                </c:pt>
              </c:numCache>
            </c:numRef>
          </c:val>
          <c:extLst>
            <c:ext xmlns:c16="http://schemas.microsoft.com/office/drawing/2014/chart" uri="{C3380CC4-5D6E-409C-BE32-E72D297353CC}">
              <c16:uniqueId val="{00000008-7694-4C59-8B88-DA0888188A02}"/>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1.86</c:v>
                </c:pt>
                <c:pt idx="1">
                  <c:v>#N/A</c:v>
                </c:pt>
                <c:pt idx="2">
                  <c:v>1.59</c:v>
                </c:pt>
                <c:pt idx="3">
                  <c:v>#N/A</c:v>
                </c:pt>
                <c:pt idx="4">
                  <c:v>1.52</c:v>
                </c:pt>
                <c:pt idx="5">
                  <c:v>#N/A</c:v>
                </c:pt>
                <c:pt idx="6">
                  <c:v>1.43</c:v>
                </c:pt>
                <c:pt idx="7">
                  <c:v>#N/A</c:v>
                </c:pt>
                <c:pt idx="8">
                  <c:v>1.36</c:v>
                </c:pt>
                <c:pt idx="9">
                  <c:v>#N/A</c:v>
                </c:pt>
              </c:numCache>
            </c:numRef>
          </c:val>
          <c:extLst>
            <c:ext xmlns:c16="http://schemas.microsoft.com/office/drawing/2014/chart" uri="{C3380CC4-5D6E-409C-BE32-E72D297353CC}">
              <c16:uniqueId val="{00000009-7694-4C59-8B88-DA0888188A0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356</c:v>
                </c:pt>
                <c:pt idx="5">
                  <c:v>419</c:v>
                </c:pt>
                <c:pt idx="8">
                  <c:v>430</c:v>
                </c:pt>
                <c:pt idx="11">
                  <c:v>436</c:v>
                </c:pt>
                <c:pt idx="14">
                  <c:v>434</c:v>
                </c:pt>
              </c:numCache>
            </c:numRef>
          </c:val>
          <c:extLst>
            <c:ext xmlns:c16="http://schemas.microsoft.com/office/drawing/2014/chart" uri="{C3380CC4-5D6E-409C-BE32-E72D297353CC}">
              <c16:uniqueId val="{00000000-4823-4C8C-B4FF-EF5C5D4D0B5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823-4C8C-B4FF-EF5C5D4D0B5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c:v>
                </c:pt>
                <c:pt idx="3">
                  <c:v>2</c:v>
                </c:pt>
                <c:pt idx="6">
                  <c:v>1</c:v>
                </c:pt>
                <c:pt idx="9">
                  <c:v>1</c:v>
                </c:pt>
                <c:pt idx="12">
                  <c:v>1</c:v>
                </c:pt>
              </c:numCache>
            </c:numRef>
          </c:val>
          <c:extLst>
            <c:ext xmlns:c16="http://schemas.microsoft.com/office/drawing/2014/chart" uri="{C3380CC4-5D6E-409C-BE32-E72D297353CC}">
              <c16:uniqueId val="{00000002-4823-4C8C-B4FF-EF5C5D4D0B5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c:v>
                </c:pt>
                <c:pt idx="3">
                  <c:v>11</c:v>
                </c:pt>
                <c:pt idx="6">
                  <c:v>15</c:v>
                </c:pt>
                <c:pt idx="9">
                  <c:v>15</c:v>
                </c:pt>
                <c:pt idx="12">
                  <c:v>14</c:v>
                </c:pt>
              </c:numCache>
            </c:numRef>
          </c:val>
          <c:extLst>
            <c:ext xmlns:c16="http://schemas.microsoft.com/office/drawing/2014/chart" uri="{C3380CC4-5D6E-409C-BE32-E72D297353CC}">
              <c16:uniqueId val="{00000003-4823-4C8C-B4FF-EF5C5D4D0B5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c:v>
                </c:pt>
                <c:pt idx="3">
                  <c:v>13</c:v>
                </c:pt>
                <c:pt idx="6">
                  <c:v>19</c:v>
                </c:pt>
                <c:pt idx="9">
                  <c:v>36</c:v>
                </c:pt>
                <c:pt idx="12">
                  <c:v>38</c:v>
                </c:pt>
              </c:numCache>
            </c:numRef>
          </c:val>
          <c:extLst>
            <c:ext xmlns:c16="http://schemas.microsoft.com/office/drawing/2014/chart" uri="{C3380CC4-5D6E-409C-BE32-E72D297353CC}">
              <c16:uniqueId val="{00000004-4823-4C8C-B4FF-EF5C5D4D0B5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823-4C8C-B4FF-EF5C5D4D0B5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823-4C8C-B4FF-EF5C5D4D0B5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439</c:v>
                </c:pt>
                <c:pt idx="3">
                  <c:v>518</c:v>
                </c:pt>
                <c:pt idx="6">
                  <c:v>536</c:v>
                </c:pt>
                <c:pt idx="9">
                  <c:v>548</c:v>
                </c:pt>
                <c:pt idx="12">
                  <c:v>547</c:v>
                </c:pt>
              </c:numCache>
            </c:numRef>
          </c:val>
          <c:extLst>
            <c:ext xmlns:c16="http://schemas.microsoft.com/office/drawing/2014/chart" uri="{C3380CC4-5D6E-409C-BE32-E72D297353CC}">
              <c16:uniqueId val="{00000007-4823-4C8C-B4FF-EF5C5D4D0B5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113</c:v>
                </c:pt>
                <c:pt idx="2">
                  <c:v>#N/A</c:v>
                </c:pt>
                <c:pt idx="3">
                  <c:v>#N/A</c:v>
                </c:pt>
                <c:pt idx="4">
                  <c:v>125</c:v>
                </c:pt>
                <c:pt idx="5">
                  <c:v>#N/A</c:v>
                </c:pt>
                <c:pt idx="6">
                  <c:v>#N/A</c:v>
                </c:pt>
                <c:pt idx="7">
                  <c:v>141</c:v>
                </c:pt>
                <c:pt idx="8">
                  <c:v>#N/A</c:v>
                </c:pt>
                <c:pt idx="9">
                  <c:v>#N/A</c:v>
                </c:pt>
                <c:pt idx="10">
                  <c:v>164</c:v>
                </c:pt>
                <c:pt idx="11">
                  <c:v>#N/A</c:v>
                </c:pt>
                <c:pt idx="12">
                  <c:v>#N/A</c:v>
                </c:pt>
                <c:pt idx="13">
                  <c:v>166</c:v>
                </c:pt>
                <c:pt idx="14">
                  <c:v>#N/A</c:v>
                </c:pt>
              </c:numCache>
            </c:numRef>
          </c:val>
          <c:smooth val="0"/>
          <c:extLst>
            <c:ext xmlns:c16="http://schemas.microsoft.com/office/drawing/2014/chart" uri="{C3380CC4-5D6E-409C-BE32-E72D297353CC}">
              <c16:uniqueId val="{00000008-4823-4C8C-B4FF-EF5C5D4D0B5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3526</c:v>
                </c:pt>
                <c:pt idx="5">
                  <c:v>3935</c:v>
                </c:pt>
                <c:pt idx="8">
                  <c:v>4046</c:v>
                </c:pt>
                <c:pt idx="11">
                  <c:v>4069</c:v>
                </c:pt>
                <c:pt idx="14">
                  <c:v>4273</c:v>
                </c:pt>
              </c:numCache>
            </c:numRef>
          </c:val>
          <c:extLst>
            <c:ext xmlns:c16="http://schemas.microsoft.com/office/drawing/2014/chart" uri="{C3380CC4-5D6E-409C-BE32-E72D297353CC}">
              <c16:uniqueId val="{00000000-E0EB-4F43-86AE-984D55D895A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c:v>
                </c:pt>
                <c:pt idx="5">
                  <c:v>128</c:v>
                </c:pt>
                <c:pt idx="8">
                  <c:v>124</c:v>
                </c:pt>
                <c:pt idx="11">
                  <c:v>78</c:v>
                </c:pt>
                <c:pt idx="14">
                  <c:v>62</c:v>
                </c:pt>
              </c:numCache>
            </c:numRef>
          </c:val>
          <c:extLst>
            <c:ext xmlns:c16="http://schemas.microsoft.com/office/drawing/2014/chart" uri="{C3380CC4-5D6E-409C-BE32-E72D297353CC}">
              <c16:uniqueId val="{00000001-E0EB-4F43-86AE-984D55D895A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1670</c:v>
                </c:pt>
                <c:pt idx="5">
                  <c:v>1598</c:v>
                </c:pt>
                <c:pt idx="8">
                  <c:v>1717</c:v>
                </c:pt>
                <c:pt idx="11">
                  <c:v>1846</c:v>
                </c:pt>
                <c:pt idx="14">
                  <c:v>1638</c:v>
                </c:pt>
              </c:numCache>
            </c:numRef>
          </c:val>
          <c:extLst>
            <c:ext xmlns:c16="http://schemas.microsoft.com/office/drawing/2014/chart" uri="{C3380CC4-5D6E-409C-BE32-E72D297353CC}">
              <c16:uniqueId val="{00000002-E0EB-4F43-86AE-984D55D895A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0EB-4F43-86AE-984D55D895A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0EB-4F43-86AE-984D55D895A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0EB-4F43-86AE-984D55D895A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649</c:v>
                </c:pt>
                <c:pt idx="3">
                  <c:v>612</c:v>
                </c:pt>
                <c:pt idx="6">
                  <c:v>608</c:v>
                </c:pt>
                <c:pt idx="9">
                  <c:v>577</c:v>
                </c:pt>
                <c:pt idx="12">
                  <c:v>559</c:v>
                </c:pt>
              </c:numCache>
            </c:numRef>
          </c:val>
          <c:extLst>
            <c:ext xmlns:c16="http://schemas.microsoft.com/office/drawing/2014/chart" uri="{C3380CC4-5D6E-409C-BE32-E72D297353CC}">
              <c16:uniqueId val="{00000006-E0EB-4F43-86AE-984D55D895A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116</c:v>
                </c:pt>
                <c:pt idx="3">
                  <c:v>106</c:v>
                </c:pt>
                <c:pt idx="6">
                  <c:v>92</c:v>
                </c:pt>
                <c:pt idx="9">
                  <c:v>79</c:v>
                </c:pt>
                <c:pt idx="12">
                  <c:v>67</c:v>
                </c:pt>
              </c:numCache>
            </c:numRef>
          </c:val>
          <c:extLst>
            <c:ext xmlns:c16="http://schemas.microsoft.com/office/drawing/2014/chart" uri="{C3380CC4-5D6E-409C-BE32-E72D297353CC}">
              <c16:uniqueId val="{00000007-E0EB-4F43-86AE-984D55D895A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60</c:v>
                </c:pt>
                <c:pt idx="3">
                  <c:v>71</c:v>
                </c:pt>
                <c:pt idx="6">
                  <c:v>99</c:v>
                </c:pt>
                <c:pt idx="9">
                  <c:v>90</c:v>
                </c:pt>
                <c:pt idx="12">
                  <c:v>104</c:v>
                </c:pt>
              </c:numCache>
            </c:numRef>
          </c:val>
          <c:extLst>
            <c:ext xmlns:c16="http://schemas.microsoft.com/office/drawing/2014/chart" uri="{C3380CC4-5D6E-409C-BE32-E72D297353CC}">
              <c16:uniqueId val="{00000008-E0EB-4F43-86AE-984D55D895A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c:v>
                </c:pt>
                <c:pt idx="3">
                  <c:v>7</c:v>
                </c:pt>
                <c:pt idx="6">
                  <c:v>5</c:v>
                </c:pt>
                <c:pt idx="9">
                  <c:v>3</c:v>
                </c:pt>
                <c:pt idx="12">
                  <c:v>2</c:v>
                </c:pt>
              </c:numCache>
            </c:numRef>
          </c:val>
          <c:extLst>
            <c:ext xmlns:c16="http://schemas.microsoft.com/office/drawing/2014/chart" uri="{C3380CC4-5D6E-409C-BE32-E72D297353CC}">
              <c16:uniqueId val="{00000009-E0EB-4F43-86AE-984D55D895A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4451</c:v>
                </c:pt>
                <c:pt idx="3">
                  <c:v>5521</c:v>
                </c:pt>
                <c:pt idx="6">
                  <c:v>5761</c:v>
                </c:pt>
                <c:pt idx="9">
                  <c:v>5863</c:v>
                </c:pt>
                <c:pt idx="12">
                  <c:v>5801</c:v>
                </c:pt>
              </c:numCache>
            </c:numRef>
          </c:val>
          <c:extLst>
            <c:ext xmlns:c16="http://schemas.microsoft.com/office/drawing/2014/chart" uri="{C3380CC4-5D6E-409C-BE32-E72D297353CC}">
              <c16:uniqueId val="{0000000A-E0EB-4F43-86AE-984D55D895A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88</c:v>
                </c:pt>
                <c:pt idx="2">
                  <c:v>#N/A</c:v>
                </c:pt>
                <c:pt idx="3">
                  <c:v>#N/A</c:v>
                </c:pt>
                <c:pt idx="4">
                  <c:v>655</c:v>
                </c:pt>
                <c:pt idx="5">
                  <c:v>#N/A</c:v>
                </c:pt>
                <c:pt idx="6">
                  <c:v>#N/A</c:v>
                </c:pt>
                <c:pt idx="7">
                  <c:v>679</c:v>
                </c:pt>
                <c:pt idx="8">
                  <c:v>#N/A</c:v>
                </c:pt>
                <c:pt idx="9">
                  <c:v>#N/A</c:v>
                </c:pt>
                <c:pt idx="10">
                  <c:v>620</c:v>
                </c:pt>
                <c:pt idx="11">
                  <c:v>#N/A</c:v>
                </c:pt>
                <c:pt idx="12">
                  <c:v>#N/A</c:v>
                </c:pt>
                <c:pt idx="13">
                  <c:v>561</c:v>
                </c:pt>
                <c:pt idx="14">
                  <c:v>#N/A</c:v>
                </c:pt>
              </c:numCache>
            </c:numRef>
          </c:val>
          <c:smooth val="0"/>
          <c:extLst>
            <c:ext xmlns:c16="http://schemas.microsoft.com/office/drawing/2014/chart" uri="{C3380CC4-5D6E-409C-BE32-E72D297353CC}">
              <c16:uniqueId val="{0000000B-E0EB-4F43-86AE-984D55D895A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1101</c:v>
                </c:pt>
                <c:pt idx="1">
                  <c:v>1192</c:v>
                </c:pt>
                <c:pt idx="2">
                  <c:v>960</c:v>
                </c:pt>
              </c:numCache>
            </c:numRef>
          </c:val>
          <c:extLst>
            <c:ext xmlns:c16="http://schemas.microsoft.com/office/drawing/2014/chart" uri="{C3380CC4-5D6E-409C-BE32-E72D297353CC}">
              <c16:uniqueId val="{00000000-C9A0-4F6D-A6F4-91A2DB70C88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115</c:v>
                </c:pt>
                <c:pt idx="1">
                  <c:v>124</c:v>
                </c:pt>
                <c:pt idx="2">
                  <c:v>134</c:v>
                </c:pt>
              </c:numCache>
            </c:numRef>
          </c:val>
          <c:extLst>
            <c:ext xmlns:c16="http://schemas.microsoft.com/office/drawing/2014/chart" uri="{C3380CC4-5D6E-409C-BE32-E72D297353CC}">
              <c16:uniqueId val="{00000001-C9A0-4F6D-A6F4-91A2DB70C88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268</c:v>
                </c:pt>
                <c:pt idx="1">
                  <c:v>273</c:v>
                </c:pt>
                <c:pt idx="2">
                  <c:v>268</c:v>
                </c:pt>
              </c:numCache>
            </c:numRef>
          </c:val>
          <c:extLst>
            <c:ext xmlns:c16="http://schemas.microsoft.com/office/drawing/2014/chart" uri="{C3380CC4-5D6E-409C-BE32-E72D297353CC}">
              <c16:uniqueId val="{00000002-C9A0-4F6D-A6F4-91A2DB70C88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100" b="0">
              <a:solidFill>
                <a:schemeClr val="tx1"/>
              </a:solidFill>
              <a:effectLst/>
              <a:latin typeface="+mn-lt"/>
              <a:ea typeface="+mn-ea"/>
              <a:cs typeface="+mn-cs"/>
            </a:rPr>
            <a:t>　</a:t>
          </a:r>
          <a:r>
            <a:rPr lang="ja-JP" altLang="ja-JP" sz="1100">
              <a:solidFill>
                <a:schemeClr val="dk1"/>
              </a:solidFill>
              <a:effectLst/>
              <a:latin typeface="+mn-lt"/>
              <a:ea typeface="+mn-ea"/>
              <a:cs typeface="+mn-cs"/>
            </a:rPr>
            <a:t>分子の構造を見ると、その大部分を占める「元利償還金」が約</a:t>
          </a:r>
          <a:r>
            <a:rPr lang="en-US" altLang="ja-JP" sz="1100">
              <a:solidFill>
                <a:schemeClr val="dk1"/>
              </a:solidFill>
              <a:effectLst/>
              <a:latin typeface="+mn-lt"/>
              <a:ea typeface="+mn-ea"/>
              <a:cs typeface="+mn-cs"/>
            </a:rPr>
            <a:t>5.5</a:t>
          </a:r>
          <a:r>
            <a:rPr lang="ja-JP" altLang="ja-JP" sz="1100">
              <a:solidFill>
                <a:schemeClr val="dk1"/>
              </a:solidFill>
              <a:effectLst/>
              <a:latin typeface="+mn-lt"/>
              <a:ea typeface="+mn-ea"/>
              <a:cs typeface="+mn-cs"/>
            </a:rPr>
            <a:t>億円となっており、過去に実施した普通建設事業等に係る地方債の償還が高止まりしていることが主な要因である。</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今後も過去の大型事業に係る元利償還が続くことが見込まれるため、実質公債費比率は当面の間、同水準で推移すると予測される。将来負担を軽減するため、公共施設等総合管理計画に基づく施設の長寿命化や統廃合を計画的に進め、新規起債の発行にあたっては、緊急性や必要性を精査し、地方交付税措置率の高い有利な起債に厳選して発行を抑制する。あわせて、公営企業会計の経営健全化を図り、一般会計からの繰入金の縮減に努める。</a:t>
          </a:r>
          <a:endParaRPr lang="ja-JP" altLang="ja-JP" sz="1100">
            <a:solidFill>
              <a:schemeClr val="tx1"/>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該当無し</a:t>
          </a:r>
          <a:endParaRPr lang="ja-JP" altLang="ja-JP" sz="1000">
            <a:solidFill>
              <a:schemeClr val="tx1"/>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000" b="0">
              <a:solidFill>
                <a:schemeClr val="tx1"/>
              </a:solidFill>
              <a:effectLst/>
              <a:latin typeface="+mn-lt"/>
              <a:ea typeface="+mn-ea"/>
              <a:cs typeface="+mn-cs"/>
            </a:rPr>
            <a:t>　</a:t>
          </a:r>
          <a:r>
            <a:rPr lang="ja-JP" altLang="ja-JP" sz="1000">
              <a:solidFill>
                <a:schemeClr val="dk1"/>
              </a:solidFill>
              <a:effectLst/>
              <a:latin typeface="+mn-lt"/>
              <a:ea typeface="+mn-ea"/>
              <a:cs typeface="+mn-cs"/>
            </a:rPr>
            <a:t>将来負担比率は</a:t>
          </a:r>
          <a:r>
            <a:rPr lang="en-US" altLang="ja-JP" sz="1000">
              <a:solidFill>
                <a:schemeClr val="dk1"/>
              </a:solidFill>
              <a:effectLst/>
              <a:latin typeface="+mn-lt"/>
              <a:ea typeface="+mn-ea"/>
              <a:cs typeface="+mn-cs"/>
            </a:rPr>
            <a:t>26.9</a:t>
          </a:r>
          <a:r>
            <a:rPr lang="ja-JP" altLang="ja-JP" sz="1000">
              <a:solidFill>
                <a:schemeClr val="dk1"/>
              </a:solidFill>
              <a:effectLst/>
              <a:latin typeface="+mn-lt"/>
              <a:ea typeface="+mn-ea"/>
              <a:cs typeface="+mn-cs"/>
            </a:rPr>
            <a:t>％となり、前年度から</a:t>
          </a:r>
          <a:r>
            <a:rPr lang="en-US" altLang="ja-JP" sz="1000">
              <a:solidFill>
                <a:schemeClr val="dk1"/>
              </a:solidFill>
              <a:effectLst/>
              <a:latin typeface="+mn-lt"/>
              <a:ea typeface="+mn-ea"/>
              <a:cs typeface="+mn-cs"/>
            </a:rPr>
            <a:t>3.2</a:t>
          </a:r>
          <a:r>
            <a:rPr lang="ja-JP" altLang="ja-JP" sz="1000">
              <a:solidFill>
                <a:schemeClr val="dk1"/>
              </a:solidFill>
              <a:effectLst/>
              <a:latin typeface="+mn-lt"/>
              <a:ea typeface="+mn-ea"/>
              <a:cs typeface="+mn-cs"/>
            </a:rPr>
            <a:t>ポイント低下（改善）した。早期健全化基準（</a:t>
          </a:r>
          <a:r>
            <a:rPr lang="en-US" altLang="ja-JP" sz="1000">
              <a:solidFill>
                <a:schemeClr val="dk1"/>
              </a:solidFill>
              <a:effectLst/>
              <a:latin typeface="+mn-lt"/>
              <a:ea typeface="+mn-ea"/>
              <a:cs typeface="+mn-cs"/>
            </a:rPr>
            <a:t>350.0</a:t>
          </a:r>
          <a:r>
            <a:rPr lang="ja-JP" altLang="ja-JP" sz="1000">
              <a:solidFill>
                <a:schemeClr val="dk1"/>
              </a:solidFill>
              <a:effectLst/>
              <a:latin typeface="+mn-lt"/>
              <a:ea typeface="+mn-ea"/>
              <a:cs typeface="+mn-cs"/>
            </a:rPr>
            <a:t>％）を大きく下回る健全な水準を維持している。</a:t>
          </a:r>
        </a:p>
        <a:p>
          <a:r>
            <a:rPr lang="ja-JP" altLang="en-US" sz="1000">
              <a:solidFill>
                <a:schemeClr val="dk1"/>
              </a:solidFill>
              <a:effectLst/>
              <a:latin typeface="+mn-lt"/>
              <a:ea typeface="+mn-ea"/>
              <a:cs typeface="+mn-cs"/>
            </a:rPr>
            <a:t>　</a:t>
          </a:r>
          <a:r>
            <a:rPr lang="ja-JP" altLang="ja-JP" sz="1000">
              <a:solidFill>
                <a:schemeClr val="dk1"/>
              </a:solidFill>
              <a:effectLst/>
              <a:latin typeface="+mn-lt"/>
              <a:ea typeface="+mn-ea"/>
              <a:cs typeface="+mn-cs"/>
            </a:rPr>
            <a:t>分子である将来負担額の総額は約</a:t>
          </a:r>
          <a:r>
            <a:rPr lang="en-US" altLang="ja-JP" sz="1000">
              <a:solidFill>
                <a:schemeClr val="dk1"/>
              </a:solidFill>
              <a:effectLst/>
              <a:latin typeface="+mn-lt"/>
              <a:ea typeface="+mn-ea"/>
              <a:cs typeface="+mn-cs"/>
            </a:rPr>
            <a:t>65.3</a:t>
          </a:r>
          <a:r>
            <a:rPr lang="ja-JP" altLang="ja-JP" sz="1000">
              <a:solidFill>
                <a:schemeClr val="dk1"/>
              </a:solidFill>
              <a:effectLst/>
              <a:latin typeface="+mn-lt"/>
              <a:ea typeface="+mn-ea"/>
              <a:cs typeface="+mn-cs"/>
            </a:rPr>
            <a:t>億円となり、前年度から減少した。その構造を見ると、大部分（約</a:t>
          </a:r>
          <a:r>
            <a:rPr lang="en-US" altLang="ja-JP" sz="1000">
              <a:solidFill>
                <a:schemeClr val="dk1"/>
              </a:solidFill>
              <a:effectLst/>
              <a:latin typeface="+mn-lt"/>
              <a:ea typeface="+mn-ea"/>
              <a:cs typeface="+mn-cs"/>
            </a:rPr>
            <a:t>97</a:t>
          </a:r>
          <a:r>
            <a:rPr lang="ja-JP" altLang="ja-JP" sz="1000">
              <a:solidFill>
                <a:schemeClr val="dk1"/>
              </a:solidFill>
              <a:effectLst/>
              <a:latin typeface="+mn-lt"/>
              <a:ea typeface="+mn-ea"/>
              <a:cs typeface="+mn-cs"/>
            </a:rPr>
            <a:t>％）を占める「一般会計等に係る地方債の現在高」が、過去の建設事業債等の償還が進んだことにより約</a:t>
          </a:r>
          <a:r>
            <a:rPr lang="en-US" altLang="ja-JP" sz="1000">
              <a:solidFill>
                <a:schemeClr val="dk1"/>
              </a:solidFill>
              <a:effectLst/>
              <a:latin typeface="+mn-lt"/>
              <a:ea typeface="+mn-ea"/>
              <a:cs typeface="+mn-cs"/>
            </a:rPr>
            <a:t>58.0</a:t>
          </a:r>
          <a:r>
            <a:rPr lang="ja-JP" altLang="ja-JP" sz="1000">
              <a:solidFill>
                <a:schemeClr val="dk1"/>
              </a:solidFill>
              <a:effectLst/>
              <a:latin typeface="+mn-lt"/>
              <a:ea typeface="+mn-ea"/>
              <a:cs typeface="+mn-cs"/>
            </a:rPr>
            <a:t>億円となったことが最大の減少要因である。また、「退職手当負担見込額」が減少したことも分子を押し下げる要因となった。これらに加え、地方債の元利償還に対する交付税措置が増加したことが、比率の改善に大きく寄与している。</a:t>
          </a:r>
        </a:p>
        <a:p>
          <a:r>
            <a:rPr lang="ja-JP" altLang="en-US" sz="1000">
              <a:solidFill>
                <a:schemeClr val="dk1"/>
              </a:solidFill>
              <a:effectLst/>
              <a:latin typeface="+mn-lt"/>
              <a:ea typeface="+mn-ea"/>
              <a:cs typeface="+mn-cs"/>
            </a:rPr>
            <a:t>　</a:t>
          </a:r>
          <a:r>
            <a:rPr lang="ja-JP" altLang="ja-JP" sz="1000">
              <a:solidFill>
                <a:schemeClr val="dk1"/>
              </a:solidFill>
              <a:effectLst/>
              <a:latin typeface="+mn-lt"/>
              <a:ea typeface="+mn-ea"/>
              <a:cs typeface="+mn-cs"/>
            </a:rPr>
            <a:t>今後も、過去に発行した地方債の償還が順調に進むことで、将来負担比率は低下傾向で推移すると見込まれる。しかし、依然として地方債現在高が将来負担額の大部分を占めていることから、公共施設等総合管理計画に基づく施設の長寿命化や統廃合を計画的に進め、新規起債の発行にあたっては、緊急性や必要性を精査し、地方交付税措置率の高い有利な起債に厳選することで、将来世代への負担軽減に努める。あわせて、将来の負担軽減に充当可能な特定目的基金等の計画的な確保を図る。</a:t>
          </a:r>
          <a:endParaRPr lang="ja-JP" altLang="ja-JP" sz="1100">
            <a:solidFill>
              <a:schemeClr val="tx1"/>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愛媛県松野町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200" b="0">
              <a:solidFill>
                <a:schemeClr val="tx1"/>
              </a:solidFill>
              <a:effectLst/>
              <a:latin typeface="+mn-lt"/>
              <a:ea typeface="+mn-ea"/>
              <a:cs typeface="+mn-cs"/>
            </a:rPr>
            <a:t>（増減理由）</a:t>
          </a:r>
          <a:endParaRPr lang="ja-JP" altLang="ja-JP" sz="1200">
            <a:solidFill>
              <a:schemeClr val="tx1"/>
            </a:solidFill>
            <a:effectLst/>
          </a:endParaRPr>
        </a:p>
        <a:p>
          <a:r>
            <a:rPr lang="en-US" altLang="ja-JP" sz="1200" b="0">
              <a:solidFill>
                <a:schemeClr val="tx1"/>
              </a:solidFill>
              <a:effectLst/>
              <a:latin typeface="+mn-lt"/>
              <a:ea typeface="+mn-ea"/>
              <a:cs typeface="+mn-cs"/>
            </a:rPr>
            <a:t>　</a:t>
          </a:r>
          <a:r>
            <a:rPr lang="ja-JP" altLang="ja-JP" sz="1200">
              <a:solidFill>
                <a:schemeClr val="dk1"/>
              </a:solidFill>
              <a:effectLst/>
              <a:latin typeface="+mn-lt"/>
              <a:ea typeface="+mn-ea"/>
              <a:cs typeface="+mn-cs"/>
            </a:rPr>
            <a:t>令和</a:t>
          </a:r>
          <a:r>
            <a:rPr lang="ja-JP" altLang="en-US" sz="1200">
              <a:solidFill>
                <a:schemeClr val="dk1"/>
              </a:solidFill>
              <a:effectLst/>
              <a:latin typeface="+mn-lt"/>
              <a:ea typeface="+mn-ea"/>
              <a:cs typeface="+mn-cs"/>
            </a:rPr>
            <a:t>６</a:t>
          </a:r>
          <a:r>
            <a:rPr lang="ja-JP" altLang="ja-JP" sz="1200">
              <a:solidFill>
                <a:schemeClr val="dk1"/>
              </a:solidFill>
              <a:effectLst/>
              <a:latin typeface="+mn-lt"/>
              <a:ea typeface="+mn-ea"/>
              <a:cs typeface="+mn-cs"/>
            </a:rPr>
            <a:t>年度末の基金残高合計は約</a:t>
          </a:r>
          <a:r>
            <a:rPr lang="en-US" altLang="ja-JP" sz="1200">
              <a:solidFill>
                <a:schemeClr val="dk1"/>
              </a:solidFill>
              <a:effectLst/>
              <a:latin typeface="+mn-lt"/>
              <a:ea typeface="+mn-ea"/>
              <a:cs typeface="+mn-cs"/>
            </a:rPr>
            <a:t>13.6</a:t>
          </a:r>
          <a:r>
            <a:rPr lang="ja-JP" altLang="ja-JP" sz="1200">
              <a:solidFill>
                <a:schemeClr val="dk1"/>
              </a:solidFill>
              <a:effectLst/>
              <a:latin typeface="+mn-lt"/>
              <a:ea typeface="+mn-ea"/>
              <a:cs typeface="+mn-cs"/>
            </a:rPr>
            <a:t>億円となり、前年度末から約</a:t>
          </a:r>
          <a:r>
            <a:rPr lang="en-US" altLang="ja-JP" sz="1200">
              <a:solidFill>
                <a:schemeClr val="dk1"/>
              </a:solidFill>
              <a:effectLst/>
              <a:latin typeface="+mn-lt"/>
              <a:ea typeface="+mn-ea"/>
              <a:cs typeface="+mn-cs"/>
            </a:rPr>
            <a:t>2.3</a:t>
          </a:r>
          <a:r>
            <a:rPr lang="ja-JP" altLang="ja-JP" sz="1200">
              <a:solidFill>
                <a:schemeClr val="dk1"/>
              </a:solidFill>
              <a:effectLst/>
              <a:latin typeface="+mn-lt"/>
              <a:ea typeface="+mn-ea"/>
              <a:cs typeface="+mn-cs"/>
            </a:rPr>
            <a:t>億円の大幅な減少となった。</a:t>
          </a:r>
        </a:p>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この減少の最大の要因は、基金全体の約</a:t>
          </a:r>
          <a:r>
            <a:rPr lang="ja-JP" altLang="en-US" sz="1200">
              <a:solidFill>
                <a:schemeClr val="dk1"/>
              </a:solidFill>
              <a:effectLst/>
              <a:latin typeface="+mn-lt"/>
              <a:ea typeface="+mn-ea"/>
              <a:cs typeface="+mn-cs"/>
            </a:rPr>
            <a:t>８</a:t>
          </a:r>
          <a:r>
            <a:rPr lang="ja-JP" altLang="ja-JP" sz="1200">
              <a:solidFill>
                <a:schemeClr val="dk1"/>
              </a:solidFill>
              <a:effectLst/>
              <a:latin typeface="+mn-lt"/>
              <a:ea typeface="+mn-ea"/>
              <a:cs typeface="+mn-cs"/>
            </a:rPr>
            <a:t>割を占める「財政調整基金」において、物価高騰対策や各種事業の財源として約</a:t>
          </a:r>
          <a:r>
            <a:rPr lang="en-US" altLang="ja-JP" sz="1200">
              <a:solidFill>
                <a:schemeClr val="dk1"/>
              </a:solidFill>
              <a:effectLst/>
              <a:latin typeface="+mn-lt"/>
              <a:ea typeface="+mn-ea"/>
              <a:cs typeface="+mn-cs"/>
            </a:rPr>
            <a:t>2.7</a:t>
          </a:r>
          <a:r>
            <a:rPr lang="ja-JP" altLang="ja-JP" sz="1200">
              <a:solidFill>
                <a:schemeClr val="dk1"/>
              </a:solidFill>
              <a:effectLst/>
              <a:latin typeface="+mn-lt"/>
              <a:ea typeface="+mn-ea"/>
              <a:cs typeface="+mn-cs"/>
            </a:rPr>
            <a:t>億円の取崩しを行ったことによるものである。一方で、「その他特定目的基金」の総額は約</a:t>
          </a:r>
          <a:r>
            <a:rPr lang="en-US" altLang="ja-JP" sz="1200">
              <a:solidFill>
                <a:schemeClr val="dk1"/>
              </a:solidFill>
              <a:effectLst/>
              <a:latin typeface="+mn-lt"/>
              <a:ea typeface="+mn-ea"/>
              <a:cs typeface="+mn-cs"/>
            </a:rPr>
            <a:t>2.7</a:t>
          </a:r>
          <a:r>
            <a:rPr lang="ja-JP" altLang="ja-JP" sz="1200">
              <a:solidFill>
                <a:schemeClr val="dk1"/>
              </a:solidFill>
              <a:effectLst/>
              <a:latin typeface="+mn-lt"/>
              <a:ea typeface="+mn-ea"/>
              <a:cs typeface="+mn-cs"/>
            </a:rPr>
            <a:t>億円と前年度からほぼ横ばいで推移している。</a:t>
          </a:r>
          <a:endParaRPr lang="en-US" altLang="ja-JP" sz="1200">
            <a:solidFill>
              <a:schemeClr val="dk1"/>
            </a:solidFill>
            <a:effectLst/>
            <a:latin typeface="+mn-lt"/>
            <a:ea typeface="+mn-ea"/>
            <a:cs typeface="+mn-cs"/>
          </a:endParaRPr>
        </a:p>
        <a:p>
          <a:r>
            <a:rPr lang="en-US" altLang="ja-JP" sz="1200" b="0">
              <a:solidFill>
                <a:schemeClr val="tx1"/>
              </a:solidFill>
              <a:effectLst/>
              <a:latin typeface="+mn-lt"/>
              <a:ea typeface="+mn-ea"/>
              <a:cs typeface="+mn-cs"/>
            </a:rPr>
            <a:t>（今後の方針）</a:t>
          </a:r>
          <a:endParaRPr lang="ja-JP" altLang="ja-JP" sz="1200">
            <a:solidFill>
              <a:schemeClr val="tx1"/>
            </a:solidFill>
            <a:effectLst/>
          </a:endParaRPr>
        </a:p>
        <a:p>
          <a:r>
            <a:rPr lang="en-US" altLang="ja-JP" sz="1200" b="0">
              <a:solidFill>
                <a:schemeClr val="tx1"/>
              </a:solidFill>
              <a:effectLst/>
              <a:latin typeface="+mn-lt"/>
              <a:ea typeface="+mn-ea"/>
              <a:cs typeface="+mn-cs"/>
            </a:rPr>
            <a:t>　</a:t>
          </a:r>
          <a:r>
            <a:rPr lang="ja-JP" altLang="ja-JP" sz="1200">
              <a:solidFill>
                <a:schemeClr val="dk1"/>
              </a:solidFill>
              <a:effectLst/>
              <a:latin typeface="+mn-lt"/>
              <a:ea typeface="+mn-ea"/>
              <a:cs typeface="+mn-cs"/>
            </a:rPr>
            <a:t>現在の基金残高は標準財政規模（約</a:t>
          </a:r>
          <a:r>
            <a:rPr lang="en-US" altLang="ja-JP" sz="1200">
              <a:solidFill>
                <a:schemeClr val="dk1"/>
              </a:solidFill>
              <a:effectLst/>
              <a:latin typeface="+mn-lt"/>
              <a:ea typeface="+mn-ea"/>
              <a:cs typeface="+mn-cs"/>
            </a:rPr>
            <a:t>25</a:t>
          </a:r>
          <a:r>
            <a:rPr lang="ja-JP" altLang="ja-JP" sz="1200">
              <a:solidFill>
                <a:schemeClr val="dk1"/>
              </a:solidFill>
              <a:effectLst/>
              <a:latin typeface="+mn-lt"/>
              <a:ea typeface="+mn-ea"/>
              <a:cs typeface="+mn-cs"/>
            </a:rPr>
            <a:t>億円）に対して一定の規模（約</a:t>
          </a:r>
          <a:r>
            <a:rPr lang="en-US" altLang="ja-JP" sz="1200">
              <a:solidFill>
                <a:schemeClr val="dk1"/>
              </a:solidFill>
              <a:effectLst/>
              <a:latin typeface="+mn-lt"/>
              <a:ea typeface="+mn-ea"/>
              <a:cs typeface="+mn-cs"/>
            </a:rPr>
            <a:t>5</a:t>
          </a:r>
          <a:r>
            <a:rPr lang="ja-JP" altLang="ja-JP" sz="1200">
              <a:solidFill>
                <a:schemeClr val="dk1"/>
              </a:solidFill>
              <a:effectLst/>
              <a:latin typeface="+mn-lt"/>
              <a:ea typeface="+mn-ea"/>
              <a:cs typeface="+mn-cs"/>
            </a:rPr>
            <a:t>割）を保っているものの、基金の取崩しに依存した財政運営は持続可能ではない。今後は、第</a:t>
          </a:r>
          <a:r>
            <a:rPr lang="ja-JP" altLang="en-US" sz="1200">
              <a:solidFill>
                <a:schemeClr val="dk1"/>
              </a:solidFill>
              <a:effectLst/>
              <a:latin typeface="+mn-lt"/>
              <a:ea typeface="+mn-ea"/>
              <a:cs typeface="+mn-cs"/>
            </a:rPr>
            <a:t>５</a:t>
          </a:r>
          <a:r>
            <a:rPr lang="ja-JP" altLang="ja-JP" sz="1200">
              <a:solidFill>
                <a:schemeClr val="dk1"/>
              </a:solidFill>
              <a:effectLst/>
              <a:latin typeface="+mn-lt"/>
              <a:ea typeface="+mn-ea"/>
              <a:cs typeface="+mn-cs"/>
            </a:rPr>
            <a:t>次行財政改革大綱に基づき、既存の事務事業の抜本的な見直し</a:t>
          </a:r>
          <a:r>
            <a:rPr lang="ja-JP" altLang="en-US" sz="1200">
              <a:solidFill>
                <a:schemeClr val="dk1"/>
              </a:solidFill>
              <a:effectLst/>
              <a:latin typeface="+mn-lt"/>
              <a:ea typeface="+mn-ea"/>
              <a:cs typeface="+mn-cs"/>
            </a:rPr>
            <a:t>や</a:t>
          </a:r>
          <a:r>
            <a:rPr lang="ja-JP" altLang="ja-JP" sz="1200">
              <a:solidFill>
                <a:schemeClr val="dk1"/>
              </a:solidFill>
              <a:effectLst/>
              <a:latin typeface="+mn-lt"/>
              <a:ea typeface="+mn-ea"/>
              <a:cs typeface="+mn-cs"/>
            </a:rPr>
            <a:t>経常経費の削減を徹底し、実質単年度収支の黒字化を目指す。あわせて、将来の不測の事態や公共施設等の更新需要に備えるため、財政調整基金及び特定目的基金の計画的な積立と取崩しの抑制に努め、健全で弾力的な財政基盤の維持を図る。</a:t>
          </a:r>
          <a:endParaRPr lang="ja-JP" altLang="ja-JP" sz="1200">
            <a:solidFill>
              <a:schemeClr val="tx1"/>
            </a:solidFill>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200" b="0">
              <a:solidFill>
                <a:schemeClr val="tx1"/>
              </a:solidFill>
              <a:effectLst/>
              <a:latin typeface="+mn-lt"/>
              <a:ea typeface="+mn-ea"/>
              <a:cs typeface="+mn-cs"/>
            </a:rPr>
            <a:t>（基金の使途）</a:t>
          </a:r>
          <a:endParaRPr lang="ja-JP" altLang="ja-JP" sz="1200">
            <a:solidFill>
              <a:schemeClr val="tx1"/>
            </a:solidFill>
            <a:effectLst/>
          </a:endParaRPr>
        </a:p>
        <a:p>
          <a:r>
            <a:rPr lang="en-US" altLang="ja-JP" sz="1200" b="0">
              <a:solidFill>
                <a:schemeClr val="tx1"/>
              </a:solidFill>
              <a:effectLst/>
              <a:latin typeface="+mn-lt"/>
              <a:ea typeface="+mn-ea"/>
              <a:cs typeface="+mn-cs"/>
            </a:rPr>
            <a:t>　○主な基金</a:t>
          </a:r>
          <a:endParaRPr lang="ja-JP" altLang="ja-JP" sz="1200">
            <a:solidFill>
              <a:schemeClr val="tx1"/>
            </a:solidFill>
            <a:effectLst/>
          </a:endParaRPr>
        </a:p>
        <a:p>
          <a:r>
            <a:rPr lang="en-US" altLang="ja-JP" sz="1200" b="0">
              <a:solidFill>
                <a:schemeClr val="tx1"/>
              </a:solidFill>
              <a:effectLst/>
              <a:latin typeface="+mn-lt"/>
              <a:ea typeface="+mn-ea"/>
              <a:cs typeface="+mn-cs"/>
            </a:rPr>
            <a:t>　　・地域福祉基金　</a:t>
          </a:r>
          <a:r>
            <a:rPr lang="ja-JP" altLang="ja-JP" sz="1200" b="0">
              <a:solidFill>
                <a:schemeClr val="tx1"/>
              </a:solidFill>
              <a:effectLst/>
              <a:latin typeface="+mn-lt"/>
              <a:ea typeface="+mn-ea"/>
              <a:cs typeface="+mn-cs"/>
            </a:rPr>
            <a:t>　</a:t>
          </a:r>
          <a:r>
            <a:rPr lang="en-US" altLang="ja-JP" sz="1200" b="0">
              <a:solidFill>
                <a:schemeClr val="tx1"/>
              </a:solidFill>
              <a:effectLst/>
              <a:latin typeface="+mn-lt"/>
              <a:ea typeface="+mn-ea"/>
              <a:cs typeface="+mn-cs"/>
            </a:rPr>
            <a:t>　：地域福祉の推進に必要な財源を確保するため</a:t>
          </a:r>
          <a:endParaRPr lang="ja-JP" altLang="ja-JP" sz="1200">
            <a:solidFill>
              <a:schemeClr val="tx1"/>
            </a:solidFill>
            <a:effectLst/>
          </a:endParaRPr>
        </a:p>
        <a:p>
          <a:r>
            <a:rPr lang="en-US" altLang="ja-JP" sz="1200" b="0">
              <a:solidFill>
                <a:schemeClr val="tx1"/>
              </a:solidFill>
              <a:effectLst/>
              <a:latin typeface="+mn-lt"/>
              <a:ea typeface="+mn-ea"/>
              <a:cs typeface="+mn-cs"/>
            </a:rPr>
            <a:t>　　・ふるさと応援基金</a:t>
          </a:r>
          <a:r>
            <a:rPr lang="ja-JP" altLang="ja-JP" sz="1200" b="0">
              <a:solidFill>
                <a:schemeClr val="tx1"/>
              </a:solidFill>
              <a:effectLst/>
              <a:latin typeface="+mn-lt"/>
              <a:ea typeface="+mn-ea"/>
              <a:cs typeface="+mn-cs"/>
            </a:rPr>
            <a:t>　</a:t>
          </a:r>
          <a:r>
            <a:rPr lang="en-US" altLang="ja-JP" sz="1200" b="0">
              <a:solidFill>
                <a:schemeClr val="tx1"/>
              </a:solidFill>
              <a:effectLst/>
              <a:latin typeface="+mn-lt"/>
              <a:ea typeface="+mn-ea"/>
              <a:cs typeface="+mn-cs"/>
            </a:rPr>
            <a:t>：松野町を応援しようとする個人又は団体から広く寄附金を募り、この寄附金を財源として協働のふるさとづくりを推進</a:t>
          </a:r>
          <a:endParaRPr lang="ja-JP" altLang="ja-JP" sz="1200">
            <a:solidFill>
              <a:schemeClr val="tx1"/>
            </a:solidFill>
            <a:effectLst/>
          </a:endParaRPr>
        </a:p>
        <a:p>
          <a:r>
            <a:rPr lang="ja-JP" altLang="ja-JP" sz="1200" b="0">
              <a:solidFill>
                <a:schemeClr val="tx1"/>
              </a:solidFill>
              <a:effectLst/>
              <a:latin typeface="+mn-lt"/>
              <a:ea typeface="+mn-ea"/>
              <a:cs typeface="+mn-cs"/>
            </a:rPr>
            <a:t>　　　　　　　　　　　　</a:t>
          </a:r>
          <a:r>
            <a:rPr lang="en-US" altLang="ja-JP" sz="1200" b="0">
              <a:solidFill>
                <a:schemeClr val="tx1"/>
              </a:solidFill>
              <a:effectLst/>
              <a:latin typeface="+mn-lt"/>
              <a:ea typeface="+mn-ea"/>
              <a:cs typeface="+mn-cs"/>
            </a:rPr>
            <a:t>するため</a:t>
          </a:r>
          <a:endParaRPr lang="ja-JP" altLang="ja-JP" sz="1200">
            <a:solidFill>
              <a:schemeClr val="tx1"/>
            </a:solidFill>
            <a:effectLst/>
          </a:endParaRPr>
        </a:p>
        <a:p>
          <a:r>
            <a:rPr lang="ja-JP" altLang="ja-JP" sz="1200" b="0">
              <a:solidFill>
                <a:schemeClr val="tx1"/>
              </a:solidFill>
              <a:effectLst/>
              <a:latin typeface="+mn-lt"/>
              <a:ea typeface="+mn-ea"/>
              <a:cs typeface="+mn-cs"/>
            </a:rPr>
            <a:t>　　・</a:t>
          </a:r>
          <a:r>
            <a:rPr lang="en-US" altLang="ja-JP" sz="1200" b="0">
              <a:solidFill>
                <a:schemeClr val="tx1"/>
              </a:solidFill>
              <a:effectLst/>
              <a:latin typeface="+mn-lt"/>
              <a:ea typeface="+mn-ea"/>
              <a:cs typeface="+mn-cs"/>
            </a:rPr>
            <a:t>災害対策基金　　</a:t>
          </a:r>
          <a:r>
            <a:rPr lang="ja-JP" altLang="ja-JP" sz="1200" b="0">
              <a:solidFill>
                <a:schemeClr val="tx1"/>
              </a:solidFill>
              <a:effectLst/>
              <a:latin typeface="+mn-lt"/>
              <a:ea typeface="+mn-ea"/>
              <a:cs typeface="+mn-cs"/>
            </a:rPr>
            <a:t>　</a:t>
          </a:r>
          <a:r>
            <a:rPr lang="en-US" altLang="ja-JP" sz="1200" b="0">
              <a:solidFill>
                <a:schemeClr val="tx1"/>
              </a:solidFill>
              <a:effectLst/>
              <a:latin typeface="+mn-lt"/>
              <a:ea typeface="+mn-ea"/>
              <a:cs typeface="+mn-cs"/>
            </a:rPr>
            <a:t>：地震や風水害等の自然災害から、町民の生命と財産を守るべく、その予防対策、復旧対策、復興対策等の推進に必要</a:t>
          </a:r>
          <a:endParaRPr lang="ja-JP" altLang="ja-JP" sz="1200">
            <a:solidFill>
              <a:schemeClr val="tx1"/>
            </a:solidFill>
            <a:effectLst/>
          </a:endParaRPr>
        </a:p>
        <a:p>
          <a:r>
            <a:rPr lang="ja-JP" altLang="ja-JP" sz="1200" b="0">
              <a:solidFill>
                <a:schemeClr val="tx1"/>
              </a:solidFill>
              <a:effectLst/>
              <a:latin typeface="+mn-lt"/>
              <a:ea typeface="+mn-ea"/>
              <a:cs typeface="+mn-cs"/>
            </a:rPr>
            <a:t>　　　　　　　　　　　　</a:t>
          </a:r>
          <a:r>
            <a:rPr lang="en-US" altLang="ja-JP" sz="1200" b="0">
              <a:solidFill>
                <a:schemeClr val="tx1"/>
              </a:solidFill>
              <a:effectLst/>
              <a:latin typeface="+mn-lt"/>
              <a:ea typeface="+mn-ea"/>
              <a:cs typeface="+mn-cs"/>
            </a:rPr>
            <a:t>な財源を確保するため</a:t>
          </a:r>
          <a:endParaRPr lang="ja-JP" altLang="ja-JP" sz="1200">
            <a:solidFill>
              <a:schemeClr val="tx1"/>
            </a:solidFill>
            <a:effectLst/>
          </a:endParaRPr>
        </a:p>
        <a:p>
          <a:r>
            <a:rPr lang="ja-JP" altLang="ja-JP" sz="1200">
              <a:solidFill>
                <a:schemeClr val="tx1"/>
              </a:solidFill>
              <a:effectLst/>
              <a:latin typeface="+mn-lt"/>
              <a:ea typeface="+mn-ea"/>
              <a:cs typeface="+mn-cs"/>
            </a:rPr>
            <a:t>　　・森林環境譲与税基金：森林の整備及びその促進に必要な財源を確保するため</a:t>
          </a:r>
          <a:endParaRPr lang="ja-JP" altLang="ja-JP" sz="1200">
            <a:solidFill>
              <a:schemeClr val="tx1"/>
            </a:solidFill>
            <a:effectLst/>
          </a:endParaRPr>
        </a:p>
        <a:p>
          <a:r>
            <a:rPr lang="en-US" altLang="ja-JP" sz="1200" b="0">
              <a:solidFill>
                <a:schemeClr val="tx1"/>
              </a:solidFill>
              <a:effectLst/>
              <a:latin typeface="+mn-lt"/>
              <a:ea typeface="+mn-ea"/>
              <a:cs typeface="+mn-cs"/>
            </a:rPr>
            <a:t>　　・人材育成基金</a:t>
          </a:r>
          <a:r>
            <a:rPr lang="ja-JP" altLang="ja-JP" sz="1200" b="0">
              <a:solidFill>
                <a:schemeClr val="tx1"/>
              </a:solidFill>
              <a:effectLst/>
              <a:latin typeface="+mn-lt"/>
              <a:ea typeface="+mn-ea"/>
              <a:cs typeface="+mn-cs"/>
            </a:rPr>
            <a:t>　　</a:t>
          </a:r>
          <a:r>
            <a:rPr lang="en-US" altLang="ja-JP" sz="1200" b="0">
              <a:solidFill>
                <a:schemeClr val="tx1"/>
              </a:solidFill>
              <a:effectLst/>
              <a:latin typeface="+mn-lt"/>
              <a:ea typeface="+mn-ea"/>
              <a:cs typeface="+mn-cs"/>
            </a:rPr>
            <a:t>　：国内外の修学奨励、研修その他広範囲の有為な人材育成事業に対し、予算の範囲内で奨学金貸付け又は研修助成を行うため</a:t>
          </a:r>
          <a:endParaRPr lang="ja-JP" altLang="ja-JP" sz="1200">
            <a:solidFill>
              <a:schemeClr val="tx1"/>
            </a:solidFill>
            <a:effectLst/>
          </a:endParaRPr>
        </a:p>
        <a:p>
          <a:pPr eaLnBrk="1" fontAlgn="auto" latinLnBrk="0" hangingPunct="1"/>
          <a:r>
            <a:rPr kumimoji="1" lang="ja-JP" altLang="ja-JP" sz="1200">
              <a:solidFill>
                <a:schemeClr val="tx1"/>
              </a:solidFill>
              <a:effectLst/>
              <a:latin typeface="+mn-lt"/>
              <a:ea typeface="+mn-ea"/>
              <a:cs typeface="+mn-cs"/>
            </a:rPr>
            <a:t>（増減理由）</a:t>
          </a:r>
          <a:endParaRPr lang="ja-JP" altLang="ja-JP" sz="1200">
            <a:solidFill>
              <a:schemeClr val="tx1"/>
            </a:solidFill>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effectLst/>
              <a:latin typeface="+mn-lt"/>
              <a:ea typeface="+mn-ea"/>
              <a:cs typeface="+mn-cs"/>
            </a:rPr>
            <a:t>　</a:t>
          </a:r>
          <a:r>
            <a:rPr kumimoji="1" lang="ja-JP" altLang="en-US" sz="1200">
              <a:solidFill>
                <a:schemeClr val="tx1"/>
              </a:solidFill>
              <a:effectLst/>
              <a:latin typeface="+mn-lt"/>
              <a:ea typeface="+mn-ea"/>
              <a:cs typeface="+mn-cs"/>
            </a:rPr>
            <a:t>　</a:t>
          </a:r>
          <a:r>
            <a:rPr kumimoji="1" lang="ja-JP" altLang="ja-JP" sz="1200">
              <a:solidFill>
                <a:schemeClr val="tx1"/>
              </a:solidFill>
              <a:effectLst/>
              <a:latin typeface="+mn-lt"/>
              <a:ea typeface="+mn-ea"/>
              <a:cs typeface="+mn-cs"/>
            </a:rPr>
            <a:t>・森林環境譲与税基金：国からの配分額の増加に伴い、</a:t>
          </a:r>
          <a:r>
            <a:rPr lang="ja-JP" altLang="ja-JP" sz="1200" b="0">
              <a:solidFill>
                <a:schemeClr val="tx1"/>
              </a:solidFill>
              <a:effectLst/>
              <a:latin typeface="+mn-lt"/>
              <a:ea typeface="+mn-ea"/>
              <a:cs typeface="+mn-cs"/>
            </a:rPr>
            <a:t>６百万円増加している。</a:t>
          </a:r>
          <a:endParaRPr lang="ja-JP" altLang="ja-JP" sz="1200">
            <a:solidFill>
              <a:schemeClr val="tx1"/>
            </a:solidFill>
            <a:effectLst/>
          </a:endParaRPr>
        </a:p>
        <a:p>
          <a:r>
            <a:rPr kumimoji="1" lang="ja-JP" altLang="ja-JP" sz="1200">
              <a:solidFill>
                <a:schemeClr val="tx1"/>
              </a:solidFill>
              <a:effectLst/>
              <a:latin typeface="+mn-lt"/>
              <a:ea typeface="+mn-ea"/>
              <a:cs typeface="+mn-cs"/>
            </a:rPr>
            <a:t>　</a:t>
          </a:r>
          <a:r>
            <a:rPr kumimoji="1" lang="ja-JP" altLang="en-US" sz="1200">
              <a:solidFill>
                <a:schemeClr val="tx1"/>
              </a:solidFill>
              <a:effectLst/>
              <a:latin typeface="+mn-lt"/>
              <a:ea typeface="+mn-ea"/>
              <a:cs typeface="+mn-cs"/>
            </a:rPr>
            <a:t>　・ふるさと応援基金　：寄附目的メニューへの充当に伴い、９百万円減額している。</a:t>
          </a:r>
          <a:endParaRPr kumimoji="1" lang="en-US" altLang="ja-JP" sz="1200">
            <a:solidFill>
              <a:schemeClr val="tx1"/>
            </a:solidFill>
            <a:effectLst/>
            <a:latin typeface="+mn-lt"/>
            <a:ea typeface="+mn-ea"/>
            <a:cs typeface="+mn-cs"/>
          </a:endParaRPr>
        </a:p>
        <a:p>
          <a:r>
            <a:rPr kumimoji="1" lang="ja-JP" altLang="en-US" sz="1200">
              <a:solidFill>
                <a:schemeClr val="tx1"/>
              </a:solidFill>
              <a:effectLst/>
              <a:latin typeface="+mn-lt"/>
              <a:ea typeface="+mn-ea"/>
              <a:cs typeface="+mn-cs"/>
            </a:rPr>
            <a:t>　　</a:t>
          </a:r>
          <a:r>
            <a:rPr lang="ja-JP" altLang="en-US" sz="1200" b="0">
              <a:solidFill>
                <a:schemeClr val="tx1"/>
              </a:solidFill>
              <a:effectLst/>
              <a:latin typeface="+mn-lt"/>
              <a:ea typeface="+mn-ea"/>
              <a:cs typeface="+mn-cs"/>
            </a:rPr>
            <a:t>・人材育成基金　　　：人材育成事業に活用したことにより２百万円減額している。</a:t>
          </a:r>
          <a:endParaRPr lang="ja-JP" altLang="ja-JP" sz="1200">
            <a:solidFill>
              <a:schemeClr val="tx1"/>
            </a:solidFill>
            <a:effectLst/>
          </a:endParaRPr>
        </a:p>
        <a:p>
          <a:r>
            <a:rPr lang="ja-JP" altLang="ja-JP" sz="1200" b="0">
              <a:solidFill>
                <a:schemeClr val="tx1"/>
              </a:solidFill>
              <a:effectLst/>
              <a:latin typeface="+mn-lt"/>
              <a:ea typeface="+mn-ea"/>
              <a:cs typeface="+mn-cs"/>
            </a:rPr>
            <a:t>　　・その他　　　　　　：上記の災害対策基金及び森林環境譲与税基金以外は、預金利子等のみで大きな増減はない。</a:t>
          </a:r>
          <a:endParaRPr lang="ja-JP" altLang="ja-JP" sz="1200">
            <a:solidFill>
              <a:schemeClr val="tx1"/>
            </a:solidFill>
            <a:effectLst/>
          </a:endParaRPr>
        </a:p>
        <a:p>
          <a:r>
            <a:rPr lang="en-US" altLang="ja-JP" sz="1200" b="0">
              <a:solidFill>
                <a:schemeClr val="tx1"/>
              </a:solidFill>
              <a:effectLst/>
              <a:latin typeface="+mn-lt"/>
              <a:ea typeface="+mn-ea"/>
              <a:cs typeface="+mn-cs"/>
            </a:rPr>
            <a:t>（今後の方針）</a:t>
          </a:r>
          <a:endParaRPr lang="ja-JP" altLang="ja-JP" sz="1200">
            <a:solidFill>
              <a:schemeClr val="tx1"/>
            </a:solidFill>
            <a:effectLst/>
          </a:endParaRPr>
        </a:p>
        <a:p>
          <a:r>
            <a:rPr lang="en-US" altLang="ja-JP" sz="1200" b="0">
              <a:solidFill>
                <a:schemeClr val="tx1"/>
              </a:solidFill>
              <a:effectLst/>
              <a:latin typeface="+mn-lt"/>
              <a:ea typeface="+mn-ea"/>
              <a:cs typeface="+mn-cs"/>
            </a:rPr>
            <a:t>　それぞれ基金の事業目的に応じて、今後の計画に基づき対応することとしている。</a:t>
          </a:r>
          <a:endParaRPr lang="ja-JP" altLang="ja-JP" sz="1200">
            <a:solidFill>
              <a:schemeClr val="tx1"/>
            </a:solidFill>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200" b="0">
              <a:solidFill>
                <a:schemeClr val="tx1"/>
              </a:solidFill>
              <a:effectLst/>
              <a:latin typeface="+mn-lt"/>
              <a:ea typeface="+mn-ea"/>
              <a:cs typeface="+mn-cs"/>
            </a:rPr>
            <a:t>（増減理由）</a:t>
          </a:r>
          <a:endParaRPr lang="ja-JP" altLang="ja-JP" sz="1200">
            <a:solidFill>
              <a:schemeClr val="tx1"/>
            </a:solidFill>
            <a:effectLst/>
          </a:endParaRPr>
        </a:p>
        <a:p>
          <a:r>
            <a:rPr lang="en-US" altLang="ja-JP" sz="1200" b="0">
              <a:solidFill>
                <a:schemeClr val="tx1"/>
              </a:solidFill>
              <a:effectLst/>
              <a:latin typeface="+mn-lt"/>
              <a:ea typeface="+mn-ea"/>
              <a:cs typeface="+mn-cs"/>
            </a:rPr>
            <a:t>　</a:t>
          </a:r>
          <a:r>
            <a:rPr lang="ja-JP" altLang="ja-JP" sz="1200">
              <a:solidFill>
                <a:schemeClr val="dk1"/>
              </a:solidFill>
              <a:effectLst/>
              <a:latin typeface="+mn-lt"/>
              <a:ea typeface="+mn-ea"/>
              <a:cs typeface="+mn-cs"/>
            </a:rPr>
            <a:t>令和</a:t>
          </a:r>
          <a:r>
            <a:rPr lang="ja-JP" altLang="en-US" sz="1200">
              <a:solidFill>
                <a:schemeClr val="dk1"/>
              </a:solidFill>
              <a:effectLst/>
              <a:latin typeface="+mn-lt"/>
              <a:ea typeface="+mn-ea"/>
              <a:cs typeface="+mn-cs"/>
            </a:rPr>
            <a:t>６</a:t>
          </a:r>
          <a:r>
            <a:rPr lang="ja-JP" altLang="ja-JP" sz="1200">
              <a:solidFill>
                <a:schemeClr val="dk1"/>
              </a:solidFill>
              <a:effectLst/>
              <a:latin typeface="+mn-lt"/>
              <a:ea typeface="+mn-ea"/>
              <a:cs typeface="+mn-cs"/>
            </a:rPr>
            <a:t>年度末の財政調整基金残高は約</a:t>
          </a:r>
          <a:r>
            <a:rPr lang="en-US" altLang="ja-JP" sz="1200">
              <a:solidFill>
                <a:schemeClr val="dk1"/>
              </a:solidFill>
              <a:effectLst/>
              <a:latin typeface="+mn-lt"/>
              <a:ea typeface="+mn-ea"/>
              <a:cs typeface="+mn-cs"/>
            </a:rPr>
            <a:t>9.6</a:t>
          </a:r>
          <a:r>
            <a:rPr lang="ja-JP" altLang="ja-JP" sz="1200">
              <a:solidFill>
                <a:schemeClr val="dk1"/>
              </a:solidFill>
              <a:effectLst/>
              <a:latin typeface="+mn-lt"/>
              <a:ea typeface="+mn-ea"/>
              <a:cs typeface="+mn-cs"/>
            </a:rPr>
            <a:t>億円となり、前年度末から約</a:t>
          </a:r>
          <a:r>
            <a:rPr lang="en-US" altLang="ja-JP" sz="1200">
              <a:solidFill>
                <a:schemeClr val="dk1"/>
              </a:solidFill>
              <a:effectLst/>
              <a:latin typeface="+mn-lt"/>
              <a:ea typeface="+mn-ea"/>
              <a:cs typeface="+mn-cs"/>
            </a:rPr>
            <a:t>2.3</a:t>
          </a:r>
          <a:r>
            <a:rPr lang="ja-JP" altLang="ja-JP" sz="1200">
              <a:solidFill>
                <a:schemeClr val="dk1"/>
              </a:solidFill>
              <a:effectLst/>
              <a:latin typeface="+mn-lt"/>
              <a:ea typeface="+mn-ea"/>
              <a:cs typeface="+mn-cs"/>
            </a:rPr>
            <a:t>億円減少した。</a:t>
          </a:r>
        </a:p>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減少の要因は、実質単年度収支の赤字（▲約</a:t>
          </a:r>
          <a:r>
            <a:rPr lang="en-US" altLang="ja-JP" sz="1200">
              <a:solidFill>
                <a:schemeClr val="dk1"/>
              </a:solidFill>
              <a:effectLst/>
              <a:latin typeface="+mn-lt"/>
              <a:ea typeface="+mn-ea"/>
              <a:cs typeface="+mn-cs"/>
            </a:rPr>
            <a:t>2.1</a:t>
          </a:r>
          <a:r>
            <a:rPr lang="ja-JP" altLang="ja-JP" sz="1200">
              <a:solidFill>
                <a:schemeClr val="dk1"/>
              </a:solidFill>
              <a:effectLst/>
              <a:latin typeface="+mn-lt"/>
              <a:ea typeface="+mn-ea"/>
              <a:cs typeface="+mn-cs"/>
            </a:rPr>
            <a:t>億円）を補填するため、物価高騰対策や各種事業の財源として約</a:t>
          </a:r>
          <a:r>
            <a:rPr lang="en-US" altLang="ja-JP" sz="1200">
              <a:solidFill>
                <a:schemeClr val="dk1"/>
              </a:solidFill>
              <a:effectLst/>
              <a:latin typeface="+mn-lt"/>
              <a:ea typeface="+mn-ea"/>
              <a:cs typeface="+mn-cs"/>
            </a:rPr>
            <a:t>2.7</a:t>
          </a:r>
          <a:r>
            <a:rPr lang="ja-JP" altLang="ja-JP" sz="1200">
              <a:solidFill>
                <a:schemeClr val="dk1"/>
              </a:solidFill>
              <a:effectLst/>
              <a:latin typeface="+mn-lt"/>
              <a:ea typeface="+mn-ea"/>
              <a:cs typeface="+mn-cs"/>
            </a:rPr>
            <a:t>億円を大きく取り崩したことによるものである。</a:t>
          </a:r>
          <a:endParaRPr lang="ja-JP" altLang="ja-JP" sz="1200">
            <a:solidFill>
              <a:schemeClr val="tx1"/>
            </a:solidFill>
            <a:effectLst/>
          </a:endParaRPr>
        </a:p>
        <a:p>
          <a:r>
            <a:rPr lang="en-US" altLang="ja-JP" sz="1200" b="0">
              <a:solidFill>
                <a:schemeClr val="tx1"/>
              </a:solidFill>
              <a:effectLst/>
              <a:latin typeface="+mn-lt"/>
              <a:ea typeface="+mn-ea"/>
              <a:cs typeface="+mn-cs"/>
            </a:rPr>
            <a:t>（今後の方針）</a:t>
          </a:r>
          <a:endParaRPr lang="ja-JP" altLang="ja-JP" sz="1200">
            <a:solidFill>
              <a:schemeClr val="tx1"/>
            </a:solidFill>
            <a:effectLst/>
          </a:endParaRPr>
        </a:p>
        <a:p>
          <a:r>
            <a:rPr lang="en-US" altLang="ja-JP" sz="1200" b="0">
              <a:solidFill>
                <a:schemeClr val="tx1"/>
              </a:solidFill>
              <a:effectLst/>
              <a:latin typeface="+mn-lt"/>
              <a:ea typeface="+mn-ea"/>
              <a:cs typeface="+mn-cs"/>
            </a:rPr>
            <a:t>　</a:t>
          </a:r>
          <a:r>
            <a:rPr lang="ja-JP" altLang="ja-JP" sz="1200">
              <a:solidFill>
                <a:schemeClr val="dk1"/>
              </a:solidFill>
              <a:effectLst/>
              <a:latin typeface="+mn-lt"/>
              <a:ea typeface="+mn-ea"/>
              <a:cs typeface="+mn-cs"/>
            </a:rPr>
            <a:t>財政調整基金は、災害等の不測の事態や経済事情の変動による減収等に備えるための重要な「貯金」である。現在の残高は標準財政規模の約</a:t>
          </a:r>
          <a:r>
            <a:rPr lang="en-US" altLang="ja-JP" sz="1200">
              <a:solidFill>
                <a:schemeClr val="dk1"/>
              </a:solidFill>
              <a:effectLst/>
              <a:latin typeface="+mn-lt"/>
              <a:ea typeface="+mn-ea"/>
              <a:cs typeface="+mn-cs"/>
            </a:rPr>
            <a:t>4</a:t>
          </a:r>
          <a:r>
            <a:rPr lang="ja-JP" altLang="ja-JP" sz="1200">
              <a:solidFill>
                <a:schemeClr val="dk1"/>
              </a:solidFill>
              <a:effectLst/>
              <a:latin typeface="+mn-lt"/>
              <a:ea typeface="+mn-ea"/>
              <a:cs typeface="+mn-cs"/>
            </a:rPr>
            <a:t>割を確保しているものの、取崩し超過の状態が続けば財政の硬直化を招く恐れがある。今後は、事務事業の見直し等による歳出削減や、ふるさと納税等の自主財源の確保に努め、決算剰余金の計画的な積立（積立目標額の設定等）を行うことで、残高の維持・回復を図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200" b="0">
              <a:solidFill>
                <a:schemeClr val="tx1"/>
              </a:solidFill>
              <a:effectLst/>
              <a:latin typeface="+mn-lt"/>
              <a:ea typeface="+mn-ea"/>
              <a:cs typeface="+mn-cs"/>
            </a:rPr>
            <a:t>（増減理由）</a:t>
          </a:r>
          <a:endParaRPr lang="ja-JP" altLang="ja-JP" sz="1200">
            <a:solidFill>
              <a:schemeClr val="tx1"/>
            </a:solidFill>
            <a:effectLst/>
          </a:endParaRPr>
        </a:p>
        <a:p>
          <a:pPr eaLnBrk="1" fontAlgn="auto" latinLnBrk="0" hangingPunct="1"/>
          <a:r>
            <a:rPr lang="en-US" altLang="ja-JP" sz="1200" b="0">
              <a:solidFill>
                <a:schemeClr val="tx1"/>
              </a:solidFill>
              <a:effectLst/>
              <a:latin typeface="+mn-lt"/>
              <a:ea typeface="+mn-ea"/>
              <a:cs typeface="+mn-cs"/>
            </a:rPr>
            <a:t>　</a:t>
          </a:r>
          <a:r>
            <a:rPr lang="ja-JP" altLang="ja-JP" sz="1200" b="0">
              <a:solidFill>
                <a:schemeClr val="tx1"/>
              </a:solidFill>
              <a:effectLst/>
              <a:latin typeface="+mn-lt"/>
              <a:ea typeface="+mn-ea"/>
              <a:cs typeface="+mn-cs"/>
            </a:rPr>
            <a:t>令和</a:t>
          </a:r>
          <a:r>
            <a:rPr lang="ja-JP" altLang="en-US" sz="1200" b="0">
              <a:solidFill>
                <a:schemeClr val="tx1"/>
              </a:solidFill>
              <a:effectLst/>
              <a:latin typeface="+mn-lt"/>
              <a:ea typeface="+mn-ea"/>
              <a:cs typeface="+mn-cs"/>
            </a:rPr>
            <a:t>６</a:t>
          </a:r>
          <a:r>
            <a:rPr lang="ja-JP" altLang="ja-JP" sz="1200" b="0">
              <a:solidFill>
                <a:schemeClr val="tx1"/>
              </a:solidFill>
              <a:effectLst/>
              <a:latin typeface="+mn-lt"/>
              <a:ea typeface="+mn-ea"/>
              <a:cs typeface="+mn-cs"/>
            </a:rPr>
            <a:t>年度には、</a:t>
          </a:r>
          <a:r>
            <a:rPr lang="ja-JP" altLang="ja-JP" sz="1200" b="0" i="0" baseline="0">
              <a:solidFill>
                <a:schemeClr val="tx1"/>
              </a:solidFill>
              <a:effectLst/>
              <a:latin typeface="+mn-lt"/>
              <a:ea typeface="+mn-ea"/>
              <a:cs typeface="+mn-cs"/>
            </a:rPr>
            <a:t>普通交付税で、臨時財政対策債を償還するための基金の積立に要する経費として</a:t>
          </a:r>
          <a:r>
            <a:rPr lang="en-US" altLang="ja-JP" sz="1200" b="0" i="0" baseline="0">
              <a:solidFill>
                <a:schemeClr val="tx1"/>
              </a:solidFill>
              <a:effectLst/>
              <a:latin typeface="+mn-lt"/>
              <a:ea typeface="+mn-ea"/>
              <a:cs typeface="+mn-cs"/>
            </a:rPr>
            <a:t>10,306</a:t>
          </a:r>
          <a:r>
            <a:rPr lang="ja-JP" altLang="ja-JP" sz="1200" b="0" i="0" baseline="0">
              <a:solidFill>
                <a:schemeClr val="tx1"/>
              </a:solidFill>
              <a:effectLst/>
              <a:latin typeface="+mn-lt"/>
              <a:ea typeface="+mn-ea"/>
              <a:cs typeface="+mn-cs"/>
            </a:rPr>
            <a:t>千円が算定されたことに伴い積立を行っている。	</a:t>
          </a:r>
          <a:endParaRPr lang="ja-JP" altLang="ja-JP" sz="1200">
            <a:solidFill>
              <a:schemeClr val="tx1"/>
            </a:solidFill>
            <a:effectLst/>
          </a:endParaRPr>
        </a:p>
        <a:p>
          <a:pPr eaLnBrk="1" fontAlgn="auto" latinLnBrk="0" hangingPunct="1"/>
          <a:r>
            <a:rPr lang="ja-JP" altLang="ja-JP" sz="1200" b="0">
              <a:solidFill>
                <a:schemeClr val="tx1"/>
              </a:solidFill>
              <a:effectLst/>
              <a:latin typeface="+mn-lt"/>
              <a:ea typeface="+mn-ea"/>
              <a:cs typeface="+mn-cs"/>
            </a:rPr>
            <a:t>（</a:t>
          </a:r>
          <a:r>
            <a:rPr lang="en-US" altLang="ja-JP" sz="1200" b="0">
              <a:solidFill>
                <a:schemeClr val="tx1"/>
              </a:solidFill>
              <a:effectLst/>
              <a:latin typeface="+mn-lt"/>
              <a:ea typeface="+mn-ea"/>
              <a:cs typeface="+mn-cs"/>
            </a:rPr>
            <a:t>今後の方針）</a:t>
          </a:r>
          <a:endParaRPr lang="ja-JP" altLang="ja-JP" sz="1200">
            <a:solidFill>
              <a:schemeClr val="tx1"/>
            </a:solidFill>
            <a:effectLst/>
          </a:endParaRPr>
        </a:p>
        <a:p>
          <a:r>
            <a:rPr lang="en-US" altLang="ja-JP" sz="1200" b="0">
              <a:solidFill>
                <a:schemeClr val="tx1"/>
              </a:solidFill>
              <a:effectLst/>
              <a:latin typeface="+mn-lt"/>
              <a:ea typeface="+mn-ea"/>
              <a:cs typeface="+mn-cs"/>
            </a:rPr>
            <a:t>　将来の公債費負担の増加に備えるため、</a:t>
          </a:r>
          <a:r>
            <a:rPr lang="ja-JP" altLang="ja-JP" sz="1200" b="0">
              <a:solidFill>
                <a:schemeClr val="tx1"/>
              </a:solidFill>
              <a:effectLst/>
              <a:latin typeface="+mn-lt"/>
              <a:ea typeface="+mn-ea"/>
              <a:cs typeface="+mn-cs"/>
            </a:rPr>
            <a:t>平成</a:t>
          </a:r>
          <a:r>
            <a:rPr lang="en-US" altLang="ja-JP" sz="1200" b="0">
              <a:solidFill>
                <a:schemeClr val="tx1"/>
              </a:solidFill>
              <a:effectLst/>
              <a:latin typeface="+mn-lt"/>
              <a:ea typeface="+mn-ea"/>
              <a:cs typeface="+mn-cs"/>
            </a:rPr>
            <a:t>27年度に35百万円、</a:t>
          </a:r>
          <a:r>
            <a:rPr lang="ja-JP" altLang="ja-JP" sz="1200" b="0">
              <a:solidFill>
                <a:schemeClr val="tx1"/>
              </a:solidFill>
              <a:effectLst/>
              <a:latin typeface="+mn-lt"/>
              <a:ea typeface="+mn-ea"/>
              <a:cs typeface="+mn-cs"/>
            </a:rPr>
            <a:t>平成</a:t>
          </a:r>
          <a:r>
            <a:rPr lang="en-US" altLang="ja-JP" sz="1200" b="0">
              <a:solidFill>
                <a:schemeClr val="tx1"/>
              </a:solidFill>
              <a:effectLst/>
              <a:latin typeface="+mn-lt"/>
              <a:ea typeface="+mn-ea"/>
              <a:cs typeface="+mn-cs"/>
            </a:rPr>
            <a:t>28年度に30百万円</a:t>
          </a:r>
          <a:r>
            <a:rPr lang="ja-JP" altLang="ja-JP" sz="1200" b="0">
              <a:solidFill>
                <a:schemeClr val="tx1"/>
              </a:solidFill>
              <a:effectLst/>
              <a:latin typeface="+mn-lt"/>
              <a:ea typeface="+mn-ea"/>
              <a:cs typeface="+mn-cs"/>
            </a:rPr>
            <a:t>、令和３年度に</a:t>
          </a:r>
          <a:r>
            <a:rPr lang="en-US" altLang="ja-JP" sz="1200" b="0">
              <a:solidFill>
                <a:schemeClr val="tx1"/>
              </a:solidFill>
              <a:effectLst/>
              <a:latin typeface="+mn-lt"/>
              <a:ea typeface="+mn-ea"/>
              <a:cs typeface="+mn-cs"/>
            </a:rPr>
            <a:t>50</a:t>
          </a:r>
          <a:r>
            <a:rPr lang="ja-JP" altLang="ja-JP" sz="1200" b="0">
              <a:solidFill>
                <a:schemeClr val="tx1"/>
              </a:solidFill>
              <a:effectLst/>
              <a:latin typeface="+mn-lt"/>
              <a:ea typeface="+mn-ea"/>
              <a:cs typeface="+mn-cs"/>
            </a:rPr>
            <a:t>百万円、令和５年度に</a:t>
          </a:r>
          <a:r>
            <a:rPr lang="en-US" altLang="ja-JP" sz="1200" b="0">
              <a:solidFill>
                <a:schemeClr val="tx1"/>
              </a:solidFill>
              <a:effectLst/>
              <a:latin typeface="+mn-lt"/>
              <a:ea typeface="+mn-ea"/>
              <a:cs typeface="+mn-cs"/>
            </a:rPr>
            <a:t>8</a:t>
          </a:r>
          <a:r>
            <a:rPr lang="ja-JP" altLang="ja-JP" sz="1200" b="0">
              <a:solidFill>
                <a:schemeClr val="tx1"/>
              </a:solidFill>
              <a:effectLst/>
              <a:latin typeface="+mn-lt"/>
              <a:ea typeface="+mn-ea"/>
              <a:cs typeface="+mn-cs"/>
            </a:rPr>
            <a:t>百万円</a:t>
          </a:r>
          <a:r>
            <a:rPr lang="ja-JP" altLang="en-US" sz="1200" b="0">
              <a:solidFill>
                <a:schemeClr val="tx1"/>
              </a:solidFill>
              <a:effectLst/>
              <a:latin typeface="+mn-lt"/>
              <a:ea typeface="+mn-ea"/>
              <a:cs typeface="+mn-cs"/>
            </a:rPr>
            <a:t>、令和６年度に</a:t>
          </a:r>
          <a:r>
            <a:rPr lang="en-US" altLang="ja-JP" sz="1200" b="0">
              <a:solidFill>
                <a:schemeClr val="tx1"/>
              </a:solidFill>
              <a:effectLst/>
              <a:latin typeface="+mn-lt"/>
              <a:ea typeface="+mn-ea"/>
              <a:cs typeface="+mn-cs"/>
            </a:rPr>
            <a:t>10</a:t>
          </a:r>
          <a:r>
            <a:rPr lang="ja-JP" altLang="en-US" sz="1200" b="0">
              <a:solidFill>
                <a:schemeClr val="tx1"/>
              </a:solidFill>
              <a:effectLst/>
              <a:latin typeface="+mn-lt"/>
              <a:ea typeface="+mn-ea"/>
              <a:cs typeface="+mn-cs"/>
            </a:rPr>
            <a:t>百万円</a:t>
          </a:r>
          <a:r>
            <a:rPr lang="en-US" altLang="ja-JP" sz="1200" b="0">
              <a:solidFill>
                <a:schemeClr val="tx1"/>
              </a:solidFill>
              <a:effectLst/>
              <a:latin typeface="+mn-lt"/>
              <a:ea typeface="+mn-ea"/>
              <a:cs typeface="+mn-cs"/>
            </a:rPr>
            <a:t>を積み立てたところである。</a:t>
          </a:r>
          <a:endParaRPr lang="ja-JP" altLang="ja-JP" sz="1200">
            <a:solidFill>
              <a:schemeClr val="tx1"/>
            </a:solidFill>
            <a:effectLst/>
          </a:endParaRPr>
        </a:p>
        <a:p>
          <a:r>
            <a:rPr lang="en-US" altLang="ja-JP" sz="1200" b="0">
              <a:solidFill>
                <a:schemeClr val="tx1"/>
              </a:solidFill>
              <a:effectLst/>
              <a:latin typeface="+mn-lt"/>
              <a:ea typeface="+mn-ea"/>
              <a:cs typeface="+mn-cs"/>
            </a:rPr>
            <a:t>　</a:t>
          </a:r>
          <a:r>
            <a:rPr lang="ja-JP" altLang="ja-JP" sz="1200" b="0">
              <a:solidFill>
                <a:schemeClr val="tx1"/>
              </a:solidFill>
              <a:effectLst/>
              <a:latin typeface="+mn-lt"/>
              <a:ea typeface="+mn-ea"/>
              <a:cs typeface="+mn-cs"/>
            </a:rPr>
            <a:t>今後は、</a:t>
          </a:r>
          <a:r>
            <a:rPr lang="en-US" altLang="ja-JP" sz="1200" b="0">
              <a:solidFill>
                <a:schemeClr val="tx1"/>
              </a:solidFill>
              <a:effectLst/>
              <a:latin typeface="+mn-lt"/>
              <a:ea typeface="+mn-ea"/>
              <a:cs typeface="+mn-cs"/>
            </a:rPr>
            <a:t>庁舎建設事業</a:t>
          </a:r>
          <a:r>
            <a:rPr lang="ja-JP" altLang="ja-JP" sz="1200" b="0">
              <a:solidFill>
                <a:schemeClr val="tx1"/>
              </a:solidFill>
              <a:effectLst/>
              <a:latin typeface="+mn-lt"/>
              <a:ea typeface="+mn-ea"/>
              <a:cs typeface="+mn-cs"/>
            </a:rPr>
            <a:t>をはじめとした</a:t>
          </a:r>
          <a:r>
            <a:rPr lang="en-US" altLang="ja-JP" sz="1200" b="0">
              <a:solidFill>
                <a:schemeClr val="tx1"/>
              </a:solidFill>
              <a:effectLst/>
              <a:latin typeface="+mn-lt"/>
              <a:ea typeface="+mn-ea"/>
              <a:cs typeface="+mn-cs"/>
            </a:rPr>
            <a:t>大型建設事業の実施により、公債費が増加傾向で推移する見通しであるため、事業の厳選や行財政改革の推進により健全財政を堅持しなければならないが、状況によっては財源不足に対応するため、減債基金からの繰入も必要に応じて行うものである。</a:t>
          </a:r>
          <a:endPar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3,484
3,428
98.45
4,183,377
4,060,301
108,318
2,503,060
5,801,482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a:solidFill>
                <a:schemeClr val="tx1"/>
              </a:solidFill>
              <a:effectLst/>
              <a:latin typeface="+mn-lt"/>
              <a:ea typeface="+mn-ea"/>
              <a:cs typeface="+mn-cs"/>
            </a:rPr>
            <a:t>　</a:t>
          </a:r>
          <a:r>
            <a:rPr lang="ja-JP" altLang="ja-JP" sz="1100">
              <a:solidFill>
                <a:schemeClr val="dk1"/>
              </a:solidFill>
              <a:effectLst/>
              <a:latin typeface="+mn-lt"/>
              <a:ea typeface="+mn-ea"/>
              <a:cs typeface="+mn-cs"/>
            </a:rPr>
            <a:t>少子高齢化の進行により人口が減少傾向で推移している中、基幹産業である農林業の低迷や他に主要となる産業がないことなどから、構造的に財政基盤が弱く、財政力指数は</a:t>
          </a:r>
          <a:r>
            <a:rPr lang="en-US" altLang="ja-JP" sz="1100">
              <a:solidFill>
                <a:schemeClr val="dk1"/>
              </a:solidFill>
              <a:effectLst/>
              <a:latin typeface="+mn-lt"/>
              <a:ea typeface="+mn-ea"/>
              <a:cs typeface="+mn-cs"/>
            </a:rPr>
            <a:t>0.15</a:t>
          </a:r>
          <a:r>
            <a:rPr lang="ja-JP" altLang="ja-JP" sz="1100">
              <a:solidFill>
                <a:schemeClr val="dk1"/>
              </a:solidFill>
              <a:effectLst/>
              <a:latin typeface="+mn-lt"/>
              <a:ea typeface="+mn-ea"/>
              <a:cs typeface="+mn-cs"/>
            </a:rPr>
            <a:t>と類似団体平均を依然として下回っている。</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引き続き</a:t>
          </a:r>
          <a:r>
            <a:rPr lang="ja-JP" altLang="ja-JP" sz="1100">
              <a:solidFill>
                <a:schemeClr val="dk1"/>
              </a:solidFill>
              <a:effectLst/>
              <a:latin typeface="+mn-lt"/>
              <a:ea typeface="+mn-ea"/>
              <a:cs typeface="+mn-cs"/>
            </a:rPr>
            <a:t>、第</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次行財政改革大綱及び推進プランに基づく徹底した行財政改革の継続や行政の効率化に努め、自主財源の確保と財政の健全化を図る。</a:t>
          </a:r>
          <a:endParaRPr lang="ja-JP" altLang="ja-JP" sz="1400">
            <a:solidFill>
              <a:schemeClr val="tx1"/>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20320</xdr:rowOff>
    </xdr:from>
    <xdr:to>
      <xdr:col>23</xdr:col>
      <xdr:colOff>133350</xdr:colOff>
      <xdr:row>44</xdr:row>
      <xdr:rowOff>20320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564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10668</xdr:rowOff>
    </xdr:from>
    <xdr:to>
      <xdr:col>19</xdr:col>
      <xdr:colOff>133350</xdr:colOff>
      <xdr:row>44</xdr:row>
      <xdr:rowOff>20320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5446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10668</xdr:rowOff>
    </xdr:from>
    <xdr:to>
      <xdr:col>15</xdr:col>
      <xdr:colOff>82550</xdr:colOff>
      <xdr:row>44</xdr:row>
      <xdr:rowOff>10668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54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1016</xdr:rowOff>
    </xdr:from>
    <xdr:to>
      <xdr:col>11</xdr:col>
      <xdr:colOff>31750</xdr:colOff>
      <xdr:row>44</xdr:row>
      <xdr:rowOff>10668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5448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140970</xdr:rowOff>
    </xdr:from>
    <xdr:to>
      <xdr:col>23</xdr:col>
      <xdr:colOff>184150</xdr:colOff>
      <xdr:row>44</xdr:row>
      <xdr:rowOff>71120</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42435</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1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140970</xdr:rowOff>
    </xdr:from>
    <xdr:to>
      <xdr:col>19</xdr:col>
      <xdr:colOff>184150</xdr:colOff>
      <xdr:row>44</xdr:row>
      <xdr:rowOff>71120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55897</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59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131318</xdr:rowOff>
    </xdr:from>
    <xdr:to>
      <xdr:col>15</xdr:col>
      <xdr:colOff>133350</xdr:colOff>
      <xdr:row>44</xdr:row>
      <xdr:rowOff>61468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46245</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131318</xdr:rowOff>
    </xdr:from>
    <xdr:to>
      <xdr:col>11</xdr:col>
      <xdr:colOff>82550</xdr:colOff>
      <xdr:row>44</xdr:row>
      <xdr:rowOff>61468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46245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121666</xdr:rowOff>
    </xdr:from>
    <xdr:to>
      <xdr:col>7</xdr:col>
      <xdr:colOff>31750</xdr:colOff>
      <xdr:row>44</xdr:row>
      <xdr:rowOff>51816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36593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a:solidFill>
                <a:schemeClr val="tx1"/>
              </a:solidFill>
              <a:effectLst/>
              <a:latin typeface="+mn-lt"/>
              <a:ea typeface="+mn-ea"/>
              <a:cs typeface="+mn-cs"/>
            </a:rPr>
            <a:t>　</a:t>
          </a:r>
          <a:r>
            <a:rPr lang="ja-JP" altLang="ja-JP" sz="1100">
              <a:solidFill>
                <a:schemeClr val="dk1"/>
              </a:solidFill>
              <a:effectLst/>
              <a:latin typeface="+mn-lt"/>
              <a:ea typeface="+mn-ea"/>
              <a:cs typeface="+mn-cs"/>
            </a:rPr>
            <a:t>経常収支比率は</a:t>
          </a:r>
          <a:r>
            <a:rPr lang="en-US" altLang="ja-JP" sz="1100">
              <a:solidFill>
                <a:schemeClr val="dk1"/>
              </a:solidFill>
              <a:effectLst/>
              <a:latin typeface="+mn-lt"/>
              <a:ea typeface="+mn-ea"/>
              <a:cs typeface="+mn-cs"/>
            </a:rPr>
            <a:t>86.2</a:t>
          </a:r>
          <a:r>
            <a:rPr lang="ja-JP" altLang="ja-JP" sz="1100">
              <a:solidFill>
                <a:schemeClr val="dk1"/>
              </a:solidFill>
              <a:effectLst/>
              <a:latin typeface="+mn-lt"/>
              <a:ea typeface="+mn-ea"/>
              <a:cs typeface="+mn-cs"/>
            </a:rPr>
            <a:t>％となり、対前年度比で</a:t>
          </a:r>
          <a:r>
            <a:rPr lang="en-US" altLang="ja-JP" sz="1100">
              <a:solidFill>
                <a:schemeClr val="dk1"/>
              </a:solidFill>
              <a:effectLst/>
              <a:latin typeface="+mn-lt"/>
              <a:ea typeface="+mn-ea"/>
              <a:cs typeface="+mn-cs"/>
            </a:rPr>
            <a:t>2.1</a:t>
          </a:r>
          <a:r>
            <a:rPr lang="ja-JP" altLang="ja-JP" sz="1100">
              <a:solidFill>
                <a:schemeClr val="dk1"/>
              </a:solidFill>
              <a:effectLst/>
              <a:latin typeface="+mn-lt"/>
              <a:ea typeface="+mn-ea"/>
              <a:cs typeface="+mn-cs"/>
            </a:rPr>
            <a:t>ポイント低下した。</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今後も事務の効率化等による人件費の抑制に努めるとともに、公共施設等総合管理計画等に基づいた公共施設の適正化を図る中で起債の発行を抑制し、より弾力的な財政構造の構築に向けた取組を継続する。</a:t>
          </a:r>
          <a:endParaRPr lang="ja-JP" altLang="ja-JP" sz="1400">
            <a:solidFill>
              <a:schemeClr val="tx1"/>
            </a:solidFill>
            <a:effectLst/>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118321</xdr:rowOff>
    </xdr:from>
    <xdr:to>
      <xdr:col>23</xdr:col>
      <xdr:colOff>133350</xdr:colOff>
      <xdr:row>63</xdr:row>
      <xdr:rowOff>160549</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919671"/>
          <a:ext cx="8382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41609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4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90170</xdr:rowOff>
    </xdr:from>
    <xdr:to>
      <xdr:col>19</xdr:col>
      <xdr:colOff>133350</xdr:colOff>
      <xdr:row>63</xdr:row>
      <xdr:rowOff>160549</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91520"/>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31856</xdr:rowOff>
    </xdr:from>
    <xdr:to>
      <xdr:col>15</xdr:col>
      <xdr:colOff>82550</xdr:colOff>
      <xdr:row>63</xdr:row>
      <xdr:rowOff>90170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833206"/>
          <a:ext cx="889000" cy="5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31856</xdr:rowOff>
    </xdr:from>
    <xdr:to>
      <xdr:col>11</xdr:col>
      <xdr:colOff>31750</xdr:colOff>
      <xdr:row>63</xdr:row>
      <xdr:rowOff>86148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33206"/>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67521</xdr:rowOff>
    </xdr:from>
    <xdr:to>
      <xdr:col>23</xdr:col>
      <xdr:colOff>184150</xdr:colOff>
      <xdr:row>63</xdr:row>
      <xdr:rowOff>169121</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6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84048</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713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109749</xdr:rowOff>
    </xdr:from>
    <xdr:to>
      <xdr:col>19</xdr:col>
      <xdr:colOff>184150</xdr:colOff>
      <xdr:row>64</xdr:row>
      <xdr:rowOff>39899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1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24676</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9974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39370</xdr:rowOff>
    </xdr:from>
    <xdr:to>
      <xdr:col>15</xdr:col>
      <xdr:colOff>133350</xdr:colOff>
      <xdr:row>63</xdr:row>
      <xdr:rowOff>140970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125747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152506</xdr:rowOff>
    </xdr:from>
    <xdr:to>
      <xdr:col>11</xdr:col>
      <xdr:colOff>82550</xdr:colOff>
      <xdr:row>63</xdr:row>
      <xdr:rowOff>82656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8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67433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86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35348</xdr:rowOff>
    </xdr:from>
    <xdr:to>
      <xdr:col>7</xdr:col>
      <xdr:colOff>31750</xdr:colOff>
      <xdr:row>63</xdr:row>
      <xdr:rowOff>136948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147125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60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[411,643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a:solidFill>
                <a:schemeClr val="tx1"/>
              </a:solidFill>
              <a:effectLst/>
              <a:latin typeface="+mn-lt"/>
              <a:ea typeface="+mn-ea"/>
              <a:cs typeface="+mn-cs"/>
            </a:rPr>
            <a:t>　</a:t>
          </a:r>
          <a:r>
            <a:rPr lang="ja-JP" altLang="ja-JP" sz="1100">
              <a:solidFill>
                <a:schemeClr val="dk1"/>
              </a:solidFill>
              <a:effectLst/>
              <a:latin typeface="+mn-lt"/>
              <a:ea typeface="+mn-ea"/>
              <a:cs typeface="+mn-cs"/>
            </a:rPr>
            <a:t>人口</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人当たりの決算額は</a:t>
          </a:r>
          <a:r>
            <a:rPr lang="en-US" altLang="ja-JP" sz="1100">
              <a:solidFill>
                <a:schemeClr val="dk1"/>
              </a:solidFill>
              <a:effectLst/>
              <a:latin typeface="+mn-lt"/>
              <a:ea typeface="+mn-ea"/>
              <a:cs typeface="+mn-cs"/>
            </a:rPr>
            <a:t>411,643</a:t>
          </a:r>
          <a:r>
            <a:rPr lang="ja-JP" altLang="ja-JP" sz="1100">
              <a:solidFill>
                <a:schemeClr val="dk1"/>
              </a:solidFill>
              <a:effectLst/>
              <a:latin typeface="+mn-lt"/>
              <a:ea typeface="+mn-ea"/>
              <a:cs typeface="+mn-cs"/>
            </a:rPr>
            <a:t>円となり、物件費等の増や人口減少の影響により前年度</a:t>
          </a:r>
          <a:r>
            <a:rPr lang="en-US" altLang="ja-JP" sz="1100">
              <a:solidFill>
                <a:schemeClr val="dk1"/>
              </a:solidFill>
              <a:effectLst/>
              <a:latin typeface="+mn-lt"/>
              <a:ea typeface="+mn-ea"/>
              <a:cs typeface="+mn-cs"/>
            </a:rPr>
            <a:t>55,866</a:t>
          </a:r>
          <a:r>
            <a:rPr lang="ja-JP" altLang="en-US" sz="1100">
              <a:solidFill>
                <a:schemeClr val="dk1"/>
              </a:solidFill>
              <a:effectLst/>
              <a:latin typeface="+mn-lt"/>
              <a:ea typeface="+mn-ea"/>
              <a:cs typeface="+mn-cs"/>
            </a:rPr>
            <a:t>円</a:t>
          </a:r>
          <a:r>
            <a:rPr lang="ja-JP" altLang="ja-JP" sz="1100">
              <a:solidFill>
                <a:schemeClr val="dk1"/>
              </a:solidFill>
              <a:effectLst/>
              <a:latin typeface="+mn-lt"/>
              <a:ea typeface="+mn-ea"/>
              <a:cs typeface="+mn-cs"/>
            </a:rPr>
            <a:t>増加したものの、類似団体平均と比べて低い水準を維持している。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これは、議員定数や報酬額の削減、行政委員の報酬削減、特別職給与の削減などに継続して取り組んできたことによるものである。今後も事務事業の見直し等により、経費の抑制に努める。</a:t>
          </a:r>
          <a:endParaRPr lang="ja-JP" altLang="ja-JP" sz="1400">
            <a:solidFill>
              <a:schemeClr val="tx1"/>
            </a:solidFill>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56299</xdr:rowOff>
    </xdr:from>
    <xdr:to>
      <xdr:col>23</xdr:col>
      <xdr:colOff>133350</xdr:colOff>
      <xdr:row>81</xdr:row>
      <xdr:rowOff>78766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43749"/>
          <a:ext cx="838200" cy="2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94575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82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56299</xdr:rowOff>
    </xdr:from>
    <xdr:to>
      <xdr:col>19</xdr:col>
      <xdr:colOff>133350</xdr:colOff>
      <xdr:row>81</xdr:row>
      <xdr:rowOff>56603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3943749"/>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15454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7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49732</xdr:rowOff>
    </xdr:from>
    <xdr:to>
      <xdr:col>15</xdr:col>
      <xdr:colOff>82550</xdr:colOff>
      <xdr:row>81</xdr:row>
      <xdr:rowOff>56603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37182"/>
          <a:ext cx="889000" cy="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59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42597</xdr:rowOff>
    </xdr:from>
    <xdr:to>
      <xdr:col>11</xdr:col>
      <xdr:colOff>31750</xdr:colOff>
      <xdr:row>81</xdr:row>
      <xdr:rowOff>49732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30047"/>
          <a:ext cx="889000" cy="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152001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156069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27966</xdr:rowOff>
    </xdr:from>
    <xdr:to>
      <xdr:col>23</xdr:col>
      <xdr:colOff>184150</xdr:colOff>
      <xdr:row>81</xdr:row>
      <xdr:rowOff>129566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1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120693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3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5499</xdr:rowOff>
    </xdr:from>
    <xdr:to>
      <xdr:col>19</xdr:col>
      <xdr:colOff>184150</xdr:colOff>
      <xdr:row>81</xdr:row>
      <xdr:rowOff>107099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89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117276</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661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5803</xdr:rowOff>
    </xdr:from>
    <xdr:to>
      <xdr:col>15</xdr:col>
      <xdr:colOff>133350</xdr:colOff>
      <xdr:row>81</xdr:row>
      <xdr:rowOff>107403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89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117580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62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170382</xdr:rowOff>
    </xdr:from>
    <xdr:to>
      <xdr:col>11</xdr:col>
      <xdr:colOff>82550</xdr:colOff>
      <xdr:row>81</xdr:row>
      <xdr:rowOff>100532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8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110709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55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163247</xdr:rowOff>
    </xdr:from>
    <xdr:to>
      <xdr:col>7</xdr:col>
      <xdr:colOff>31750</xdr:colOff>
      <xdr:row>81</xdr:row>
      <xdr:rowOff>93397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7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103574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48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a:solidFill>
                <a:schemeClr val="dk1"/>
              </a:solidFill>
              <a:effectLst/>
              <a:latin typeface="+mn-lt"/>
              <a:ea typeface="+mn-ea"/>
              <a:cs typeface="+mn-cs"/>
            </a:rPr>
            <a:t>　</a:t>
          </a:r>
          <a:r>
            <a:rPr lang="ja-JP" altLang="ja-JP" sz="1100">
              <a:solidFill>
                <a:schemeClr val="dk1"/>
              </a:solidFill>
              <a:effectLst/>
              <a:latin typeface="+mn-lt"/>
              <a:ea typeface="+mn-ea"/>
              <a:cs typeface="+mn-cs"/>
            </a:rPr>
            <a:t>ラスパイレス指数は</a:t>
          </a:r>
          <a:r>
            <a:rPr lang="en-US" altLang="ja-JP" sz="1100">
              <a:solidFill>
                <a:schemeClr val="dk1"/>
              </a:solidFill>
              <a:effectLst/>
              <a:latin typeface="+mn-lt"/>
              <a:ea typeface="+mn-ea"/>
              <a:cs typeface="+mn-cs"/>
            </a:rPr>
            <a:t>93.0</a:t>
          </a:r>
          <a:r>
            <a:rPr lang="ja-JP" altLang="ja-JP" sz="1100">
              <a:solidFill>
                <a:schemeClr val="dk1"/>
              </a:solidFill>
              <a:effectLst/>
              <a:latin typeface="+mn-lt"/>
              <a:ea typeface="+mn-ea"/>
              <a:cs typeface="+mn-cs"/>
            </a:rPr>
            <a:t>となり、対前年度比で</a:t>
          </a:r>
          <a:r>
            <a:rPr lang="en-US" altLang="ja-JP" sz="1100">
              <a:solidFill>
                <a:schemeClr val="dk1"/>
              </a:solidFill>
              <a:effectLst/>
              <a:latin typeface="+mn-lt"/>
              <a:ea typeface="+mn-ea"/>
              <a:cs typeface="+mn-cs"/>
            </a:rPr>
            <a:t>0.5</a:t>
          </a:r>
          <a:r>
            <a:rPr lang="ja-JP" altLang="ja-JP" sz="1100">
              <a:solidFill>
                <a:schemeClr val="dk1"/>
              </a:solidFill>
              <a:effectLst/>
              <a:latin typeface="+mn-lt"/>
              <a:ea typeface="+mn-ea"/>
              <a:cs typeface="+mn-cs"/>
            </a:rPr>
            <a:t>ポイント低下し、類似団体平均を下回る水準となっている。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これは、特別昇給を廃止するなど町独自の給与削減対策を行っていることによるものであり、今後も国や他団体の動向を注視しつつ、適正な給与水準の維持に努める。</a:t>
          </a:r>
          <a:endParaRPr lang="ja-JP" altLang="ja-JP" sz="11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41275</xdr:rowOff>
    </xdr:from>
    <xdr:to>
      <xdr:col>81</xdr:col>
      <xdr:colOff>44450</xdr:colOff>
      <xdr:row>86</xdr:row>
      <xdr:rowOff>71438</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785975"/>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53040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79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71438</xdr:rowOff>
    </xdr:from>
    <xdr:to>
      <xdr:col>77</xdr:col>
      <xdr:colOff>44450</xdr:colOff>
      <xdr:row>86</xdr:row>
      <xdr:rowOff>125730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816138"/>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131145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7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125730</xdr:rowOff>
    </xdr:from>
    <xdr:to>
      <xdr:col>72</xdr:col>
      <xdr:colOff>203200</xdr:colOff>
      <xdr:row>87</xdr:row>
      <xdr:rowOff>2539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870430"/>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83502</xdr:rowOff>
    </xdr:from>
    <xdr:to>
      <xdr:col>68</xdr:col>
      <xdr:colOff>152400</xdr:colOff>
      <xdr:row>87</xdr:row>
      <xdr:rowOff>2539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828202"/>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27322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144479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7002</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58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20638</xdr:rowOff>
    </xdr:from>
    <xdr:to>
      <xdr:col>77</xdr:col>
      <xdr:colOff>95250</xdr:colOff>
      <xdr:row>86</xdr:row>
      <xdr:rowOff>122238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132415</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534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74930</xdr:rowOff>
    </xdr:from>
    <xdr:to>
      <xdr:col>73</xdr:col>
      <xdr:colOff>44450</xdr:colOff>
      <xdr:row>87</xdr:row>
      <xdr:rowOff>5080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15257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58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123189</xdr:rowOff>
    </xdr:from>
    <xdr:to>
      <xdr:col>68</xdr:col>
      <xdr:colOff>203200</xdr:colOff>
      <xdr:row>87</xdr:row>
      <xdr:rowOff>53339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38116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77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119079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a:solidFill>
                <a:schemeClr val="tx1"/>
              </a:solidFill>
              <a:effectLst/>
              <a:latin typeface="+mn-lt"/>
              <a:ea typeface="+mn-ea"/>
              <a:cs typeface="+mn-cs"/>
            </a:rPr>
            <a:t>　人口1,000人当たりの職員数は、過去からの新規採用抑制策により、類似団体平均を下回って</a:t>
          </a:r>
          <a:r>
            <a:rPr lang="ja-JP" altLang="ja-JP" sz="1100" b="0">
              <a:solidFill>
                <a:schemeClr val="tx1"/>
              </a:solidFill>
              <a:effectLst/>
              <a:latin typeface="+mn-lt"/>
              <a:ea typeface="+mn-ea"/>
              <a:cs typeface="+mn-cs"/>
            </a:rPr>
            <a:t>いるが、令和</a:t>
          </a:r>
          <a:r>
            <a:rPr lang="ja-JP" altLang="en-US" sz="1100" b="0">
              <a:solidFill>
                <a:schemeClr val="tx1"/>
              </a:solidFill>
              <a:effectLst/>
              <a:latin typeface="+mn-lt"/>
              <a:ea typeface="+mn-ea"/>
              <a:cs typeface="+mn-cs"/>
            </a:rPr>
            <a:t>６</a:t>
          </a:r>
          <a:r>
            <a:rPr lang="ja-JP" altLang="ja-JP" sz="1100" b="0">
              <a:solidFill>
                <a:schemeClr val="tx1"/>
              </a:solidFill>
              <a:effectLst/>
              <a:latin typeface="+mn-lt"/>
              <a:ea typeface="+mn-ea"/>
              <a:cs typeface="+mn-cs"/>
            </a:rPr>
            <a:t>年度は、前年度比で</a:t>
          </a:r>
          <a:r>
            <a:rPr lang="en-US" altLang="ja-JP" sz="1100" b="0">
              <a:solidFill>
                <a:schemeClr val="tx1"/>
              </a:solidFill>
              <a:effectLst/>
              <a:latin typeface="+mn-lt"/>
              <a:ea typeface="+mn-ea"/>
              <a:cs typeface="+mn-cs"/>
            </a:rPr>
            <a:t>1.4</a:t>
          </a:r>
          <a:r>
            <a:rPr lang="ja-JP" altLang="ja-JP" sz="1100" b="0">
              <a:solidFill>
                <a:schemeClr val="tx1"/>
              </a:solidFill>
              <a:effectLst/>
              <a:latin typeface="+mn-lt"/>
              <a:ea typeface="+mn-ea"/>
              <a:cs typeface="+mn-cs"/>
            </a:rPr>
            <a:t>ポイント高くなっている。</a:t>
          </a:r>
          <a:endParaRPr lang="ja-JP" altLang="ja-JP" sz="1400">
            <a:solidFill>
              <a:schemeClr val="tx1"/>
            </a:solidFill>
            <a:effectLst/>
          </a:endParaRPr>
        </a:p>
        <a:p>
          <a:r>
            <a:rPr lang="ja-JP" altLang="ja-JP" sz="1100" b="0">
              <a:solidFill>
                <a:schemeClr val="tx1"/>
              </a:solidFill>
              <a:effectLst/>
              <a:latin typeface="+mn-lt"/>
              <a:ea typeface="+mn-ea"/>
              <a:cs typeface="+mn-cs"/>
            </a:rPr>
            <a:t>　</a:t>
          </a:r>
          <a:r>
            <a:rPr lang="en-US" altLang="ja-JP" sz="1100" b="0">
              <a:solidFill>
                <a:schemeClr val="tx1"/>
              </a:solidFill>
              <a:effectLst/>
              <a:latin typeface="+mn-lt"/>
              <a:ea typeface="+mn-ea"/>
              <a:cs typeface="+mn-cs"/>
            </a:rPr>
            <a:t>今後は住民サービスの向上を図りながら、</a:t>
          </a:r>
          <a:r>
            <a:rPr lang="ja-JP" altLang="ja-JP" sz="1100" b="0">
              <a:solidFill>
                <a:schemeClr val="tx1"/>
              </a:solidFill>
              <a:effectLst/>
              <a:latin typeface="+mn-lt"/>
              <a:ea typeface="+mn-ea"/>
              <a:cs typeface="+mn-cs"/>
            </a:rPr>
            <a:t>さらなる</a:t>
          </a:r>
          <a:r>
            <a:rPr lang="en-US" altLang="ja-JP" sz="1100" b="0">
              <a:solidFill>
                <a:schemeClr val="tx1"/>
              </a:solidFill>
              <a:effectLst/>
              <a:latin typeface="+mn-lt"/>
              <a:ea typeface="+mn-ea"/>
              <a:cs typeface="+mn-cs"/>
            </a:rPr>
            <a:t>事務の効率化等にも取り組む必要がある。</a:t>
          </a:r>
          <a:endParaRPr lang="ja-JP" altLang="ja-JP" sz="1400">
            <a:solidFill>
              <a:schemeClr val="tx1"/>
            </a:solidFill>
            <a:effectLst/>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39086</xdr:rowOff>
    </xdr:from>
    <xdr:to>
      <xdr:col>81</xdr:col>
      <xdr:colOff>44450</xdr:colOff>
      <xdr:row>59</xdr:row>
      <xdr:rowOff>55173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154636"/>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40681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1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34260</xdr:rowOff>
    </xdr:from>
    <xdr:to>
      <xdr:col>77</xdr:col>
      <xdr:colOff>44450</xdr:colOff>
      <xdr:row>59</xdr:row>
      <xdr:rowOff>39086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14981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158198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27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23114</xdr:rowOff>
    </xdr:from>
    <xdr:to>
      <xdr:col>72</xdr:col>
      <xdr:colOff>203200</xdr:colOff>
      <xdr:row>59</xdr:row>
      <xdr:rowOff>34260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138664"/>
          <a:ext cx="889000" cy="1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141308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25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19552</xdr:rowOff>
    </xdr:from>
    <xdr:to>
      <xdr:col>68</xdr:col>
      <xdr:colOff>152400</xdr:colOff>
      <xdr:row>59</xdr:row>
      <xdr:rowOff>23114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135102"/>
          <a:ext cx="889000" cy="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129817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135448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25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4373</xdr:rowOff>
    </xdr:from>
    <xdr:to>
      <xdr:col>81</xdr:col>
      <xdr:colOff>95250</xdr:colOff>
      <xdr:row>59</xdr:row>
      <xdr:rowOff>105973</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11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20900</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9965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159736</xdr:rowOff>
    </xdr:from>
    <xdr:to>
      <xdr:col>77</xdr:col>
      <xdr:colOff>95250</xdr:colOff>
      <xdr:row>59</xdr:row>
      <xdr:rowOff>89886</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10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100063</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9872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154910</xdr:rowOff>
    </xdr:from>
    <xdr:to>
      <xdr:col>73</xdr:col>
      <xdr:colOff>44450</xdr:colOff>
      <xdr:row>59</xdr:row>
      <xdr:rowOff>85060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09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95237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986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143764</xdr:rowOff>
    </xdr:from>
    <xdr:to>
      <xdr:col>68</xdr:col>
      <xdr:colOff>203200</xdr:colOff>
      <xdr:row>59</xdr:row>
      <xdr:rowOff>73914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08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84091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985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140202</xdr:rowOff>
    </xdr:from>
    <xdr:to>
      <xdr:col>64</xdr:col>
      <xdr:colOff>152400</xdr:colOff>
      <xdr:row>59</xdr:row>
      <xdr:rowOff>70352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08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80529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9853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a:solidFill>
                <a:schemeClr val="tx1"/>
              </a:solidFill>
              <a:effectLst/>
              <a:latin typeface="+mn-lt"/>
              <a:ea typeface="+mn-ea"/>
              <a:cs typeface="+mn-cs"/>
            </a:rPr>
            <a:t>　</a:t>
          </a:r>
          <a:r>
            <a:rPr lang="ja-JP" altLang="ja-JP" sz="1100" b="0">
              <a:solidFill>
                <a:schemeClr val="tx1"/>
              </a:solidFill>
              <a:effectLst/>
              <a:latin typeface="+mn-lt"/>
              <a:ea typeface="+mn-ea"/>
              <a:cs typeface="+mn-cs"/>
            </a:rPr>
            <a:t>中学校建設事業、汚泥再生処理センター建設事業及び熱回収施設等建設事業などの</a:t>
          </a:r>
          <a:r>
            <a:rPr lang="en-US" altLang="ja-JP" sz="1100" b="0">
              <a:solidFill>
                <a:schemeClr val="tx1"/>
              </a:solidFill>
              <a:effectLst/>
              <a:latin typeface="+mn-lt"/>
              <a:ea typeface="+mn-ea"/>
              <a:cs typeface="+mn-cs"/>
            </a:rPr>
            <a:t>近年の大型建設事業の実施により、令和元年度には悪化に転じ</a:t>
          </a:r>
          <a:r>
            <a:rPr lang="ja-JP" altLang="ja-JP" sz="1100" b="0">
              <a:solidFill>
                <a:schemeClr val="tx1"/>
              </a:solidFill>
              <a:effectLst/>
              <a:latin typeface="+mn-lt"/>
              <a:ea typeface="+mn-ea"/>
              <a:cs typeface="+mn-cs"/>
            </a:rPr>
            <a:t>、令和</a:t>
          </a:r>
          <a:r>
            <a:rPr lang="ja-JP" altLang="en-US" sz="1100" b="0">
              <a:solidFill>
                <a:schemeClr val="tx1"/>
              </a:solidFill>
              <a:effectLst/>
              <a:latin typeface="+mn-lt"/>
              <a:ea typeface="+mn-ea"/>
              <a:cs typeface="+mn-cs"/>
            </a:rPr>
            <a:t>６</a:t>
          </a:r>
          <a:r>
            <a:rPr lang="ja-JP" altLang="ja-JP" sz="1100" b="0">
              <a:solidFill>
                <a:schemeClr val="tx1"/>
              </a:solidFill>
              <a:effectLst/>
              <a:latin typeface="+mn-lt"/>
              <a:ea typeface="+mn-ea"/>
              <a:cs typeface="+mn-cs"/>
            </a:rPr>
            <a:t>年度においても対前年度比で</a:t>
          </a:r>
          <a:r>
            <a:rPr lang="en-US" altLang="ja-JP" sz="1100" b="0">
              <a:solidFill>
                <a:schemeClr val="tx1"/>
              </a:solidFill>
              <a:effectLst/>
              <a:latin typeface="+mn-lt"/>
              <a:ea typeface="+mn-ea"/>
              <a:cs typeface="+mn-cs"/>
            </a:rPr>
            <a:t>0.6</a:t>
          </a:r>
          <a:r>
            <a:rPr lang="ja-JP" altLang="ja-JP" sz="1100" b="0">
              <a:solidFill>
                <a:schemeClr val="tx1"/>
              </a:solidFill>
              <a:effectLst/>
              <a:latin typeface="+mn-lt"/>
              <a:ea typeface="+mn-ea"/>
              <a:cs typeface="+mn-cs"/>
            </a:rPr>
            <a:t>ポイント悪化している。</a:t>
          </a:r>
          <a:endParaRPr lang="ja-JP" altLang="ja-JP" sz="1400">
            <a:solidFill>
              <a:schemeClr val="tx1"/>
            </a:solidFill>
            <a:effectLst/>
          </a:endParaRPr>
        </a:p>
        <a:p>
          <a:r>
            <a:rPr lang="ja-JP" altLang="ja-JP" sz="1100" b="0">
              <a:solidFill>
                <a:schemeClr val="tx1"/>
              </a:solidFill>
              <a:effectLst/>
              <a:latin typeface="+mn-lt"/>
              <a:ea typeface="+mn-ea"/>
              <a:cs typeface="+mn-cs"/>
            </a:rPr>
            <a:t>　</a:t>
          </a:r>
          <a:r>
            <a:rPr lang="en-US" altLang="ja-JP" sz="1100" b="0">
              <a:solidFill>
                <a:schemeClr val="tx1"/>
              </a:solidFill>
              <a:effectLst/>
              <a:latin typeface="+mn-lt"/>
              <a:ea typeface="+mn-ea"/>
              <a:cs typeface="+mn-cs"/>
            </a:rPr>
            <a:t>今後は、</a:t>
          </a:r>
          <a:r>
            <a:rPr lang="ja-JP" altLang="ja-JP" sz="1100" b="0">
              <a:solidFill>
                <a:schemeClr val="tx1"/>
              </a:solidFill>
              <a:effectLst/>
              <a:latin typeface="+mn-lt"/>
              <a:ea typeface="+mn-ea"/>
              <a:cs typeface="+mn-cs"/>
            </a:rPr>
            <a:t>庁舎建設事業の元金償還が開始されると実質公債費比率はさらに悪化する見込みであることから、更なる</a:t>
          </a:r>
          <a:r>
            <a:rPr lang="en-US" altLang="ja-JP" sz="1100" b="0">
              <a:solidFill>
                <a:schemeClr val="tx1"/>
              </a:solidFill>
              <a:effectLst/>
              <a:latin typeface="+mn-lt"/>
              <a:ea typeface="+mn-ea"/>
              <a:cs typeface="+mn-cs"/>
            </a:rPr>
            <a:t>事業の厳選を</a:t>
          </a:r>
          <a:r>
            <a:rPr lang="ja-JP" altLang="ja-JP" sz="1100" b="0">
              <a:solidFill>
                <a:schemeClr val="tx1"/>
              </a:solidFill>
              <a:effectLst/>
              <a:latin typeface="+mn-lt"/>
              <a:ea typeface="+mn-ea"/>
              <a:cs typeface="+mn-cs"/>
            </a:rPr>
            <a:t>行う</a:t>
          </a:r>
          <a:r>
            <a:rPr lang="en-US" altLang="ja-JP" sz="1100" b="0">
              <a:solidFill>
                <a:schemeClr val="tx1"/>
              </a:solidFill>
              <a:effectLst/>
              <a:latin typeface="+mn-lt"/>
              <a:ea typeface="+mn-ea"/>
              <a:cs typeface="+mn-cs"/>
            </a:rPr>
            <a:t>必要がある。</a:t>
          </a:r>
          <a:endParaRPr lang="ja-JP" altLang="ja-JP" sz="1400">
            <a:solidFill>
              <a:schemeClr val="tx1"/>
            </a:solidFill>
            <a:effectLst/>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108373</xdr:rowOff>
    </xdr:from>
    <xdr:to>
      <xdr:col>81</xdr:col>
      <xdr:colOff>44450</xdr:colOff>
      <xdr:row>41</xdr:row>
      <xdr:rowOff>156633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137823"/>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52070</xdr:rowOff>
    </xdr:from>
    <xdr:to>
      <xdr:col>77</xdr:col>
      <xdr:colOff>44450</xdr:colOff>
      <xdr:row>41</xdr:row>
      <xdr:rowOff>108373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08152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52070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0332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143087</xdr:rowOff>
    </xdr:from>
    <xdr:to>
      <xdr:col>68</xdr:col>
      <xdr:colOff>152400</xdr:colOff>
      <xdr:row>41</xdr:row>
      <xdr:rowOff>3810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700108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77910</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57573</xdr:rowOff>
    </xdr:from>
    <xdr:to>
      <xdr:col>77</xdr:col>
      <xdr:colOff>95250</xdr:colOff>
      <xdr:row>41</xdr:row>
      <xdr:rowOff>159173</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169350</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855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92287</xdr:rowOff>
    </xdr:from>
    <xdr:to>
      <xdr:col>64</xdr:col>
      <xdr:colOff>152400</xdr:colOff>
      <xdr:row>41</xdr:row>
      <xdr:rowOff>22437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32614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a:solidFill>
                <a:schemeClr val="tx1"/>
              </a:solidFill>
              <a:effectLst/>
              <a:latin typeface="+mn-lt"/>
              <a:ea typeface="+mn-ea"/>
              <a:cs typeface="+mn-cs"/>
            </a:rPr>
            <a:t>　平成30年度</a:t>
          </a:r>
          <a:r>
            <a:rPr lang="ja-JP" altLang="ja-JP" sz="1100" b="0">
              <a:solidFill>
                <a:schemeClr val="tx1"/>
              </a:solidFill>
              <a:effectLst/>
              <a:latin typeface="+mn-lt"/>
              <a:ea typeface="+mn-ea"/>
              <a:cs typeface="+mn-cs"/>
            </a:rPr>
            <a:t>以降算定され始めた将来負担比率は、令和３年度において対前年度比</a:t>
          </a:r>
          <a:r>
            <a:rPr lang="en-US" altLang="ja-JP" sz="1100" b="0">
              <a:solidFill>
                <a:schemeClr val="tx1"/>
              </a:solidFill>
              <a:effectLst/>
              <a:latin typeface="+mn-lt"/>
              <a:ea typeface="+mn-ea"/>
              <a:cs typeface="+mn-cs"/>
            </a:rPr>
            <a:t>26.7</a:t>
          </a:r>
          <a:r>
            <a:rPr lang="ja-JP" altLang="ja-JP" sz="1100" b="0">
              <a:solidFill>
                <a:schemeClr val="tx1"/>
              </a:solidFill>
              <a:effectLst/>
              <a:latin typeface="+mn-lt"/>
              <a:ea typeface="+mn-ea"/>
              <a:cs typeface="+mn-cs"/>
            </a:rPr>
            <a:t>ポイント大幅に上昇し、令和</a:t>
          </a:r>
          <a:r>
            <a:rPr lang="ja-JP" altLang="en-US" sz="1100" b="0">
              <a:solidFill>
                <a:schemeClr val="tx1"/>
              </a:solidFill>
              <a:effectLst/>
              <a:latin typeface="+mn-lt"/>
              <a:ea typeface="+mn-ea"/>
              <a:cs typeface="+mn-cs"/>
            </a:rPr>
            <a:t>６</a:t>
          </a:r>
          <a:r>
            <a:rPr lang="ja-JP" altLang="ja-JP" sz="1100" b="0">
              <a:solidFill>
                <a:schemeClr val="tx1"/>
              </a:solidFill>
              <a:effectLst/>
              <a:latin typeface="+mn-lt"/>
              <a:ea typeface="+mn-ea"/>
              <a:cs typeface="+mn-cs"/>
            </a:rPr>
            <a:t>年度においても</a:t>
          </a:r>
          <a:r>
            <a:rPr lang="ja-JP" altLang="en-US" sz="1100" b="0">
              <a:solidFill>
                <a:schemeClr val="tx1"/>
              </a:solidFill>
              <a:effectLst/>
              <a:latin typeface="+mn-lt"/>
              <a:ea typeface="+mn-ea"/>
              <a:cs typeface="+mn-cs"/>
            </a:rPr>
            <a:t>高い水準で推移している。</a:t>
          </a:r>
          <a:r>
            <a:rPr lang="ja-JP" altLang="ja-JP" sz="1100" b="0">
              <a:solidFill>
                <a:schemeClr val="tx1"/>
              </a:solidFill>
              <a:effectLst/>
              <a:latin typeface="+mn-lt"/>
              <a:ea typeface="+mn-ea"/>
              <a:cs typeface="+mn-cs"/>
            </a:rPr>
            <a:t>これは令和元年度から着手している庁舎建設事業において多額の地方債を発行したことを主な要因とするものである。</a:t>
          </a:r>
          <a:endParaRPr lang="ja-JP" altLang="ja-JP" sz="1400">
            <a:solidFill>
              <a:schemeClr val="tx1"/>
            </a:solidFill>
            <a:effectLst/>
          </a:endParaRPr>
        </a:p>
        <a:p>
          <a:r>
            <a:rPr lang="ja-JP" altLang="ja-JP" sz="1100" b="0">
              <a:solidFill>
                <a:schemeClr val="tx1"/>
              </a:solidFill>
              <a:effectLst/>
              <a:latin typeface="+mn-lt"/>
              <a:ea typeface="+mn-ea"/>
              <a:cs typeface="+mn-cs"/>
            </a:rPr>
            <a:t>　庁舎建設事業が４年度で完了した後は、</a:t>
          </a:r>
          <a:r>
            <a:rPr lang="en-US" altLang="ja-JP" sz="1100" b="0">
              <a:solidFill>
                <a:schemeClr val="tx1"/>
              </a:solidFill>
              <a:effectLst/>
              <a:latin typeface="+mn-lt"/>
              <a:ea typeface="+mn-ea"/>
              <a:cs typeface="+mn-cs"/>
            </a:rPr>
            <a:t>公共施設等総合管理計画に基づ</a:t>
          </a:r>
          <a:r>
            <a:rPr lang="ja-JP" altLang="ja-JP" sz="1100" b="0">
              <a:solidFill>
                <a:schemeClr val="tx1"/>
              </a:solidFill>
              <a:effectLst/>
              <a:latin typeface="+mn-lt"/>
              <a:ea typeface="+mn-ea"/>
              <a:cs typeface="+mn-cs"/>
            </a:rPr>
            <a:t>く</a:t>
          </a:r>
          <a:r>
            <a:rPr lang="en-US" altLang="ja-JP" sz="1100" b="0">
              <a:solidFill>
                <a:schemeClr val="tx1"/>
              </a:solidFill>
              <a:effectLst/>
              <a:latin typeface="+mn-lt"/>
              <a:ea typeface="+mn-ea"/>
              <a:cs typeface="+mn-cs"/>
            </a:rPr>
            <a:t>事業の厳選</a:t>
          </a:r>
          <a:r>
            <a:rPr lang="ja-JP" altLang="ja-JP" sz="1100" b="0">
              <a:solidFill>
                <a:schemeClr val="tx1"/>
              </a:solidFill>
              <a:effectLst/>
              <a:latin typeface="+mn-lt"/>
              <a:ea typeface="+mn-ea"/>
              <a:cs typeface="+mn-cs"/>
            </a:rPr>
            <a:t>等</a:t>
          </a:r>
          <a:r>
            <a:rPr lang="en-US" altLang="ja-JP" sz="1100" b="0">
              <a:solidFill>
                <a:schemeClr val="tx1"/>
              </a:solidFill>
              <a:effectLst/>
              <a:latin typeface="+mn-lt"/>
              <a:ea typeface="+mn-ea"/>
              <a:cs typeface="+mn-cs"/>
            </a:rPr>
            <a:t>により、</a:t>
          </a:r>
          <a:r>
            <a:rPr lang="ja-JP" altLang="ja-JP" sz="1100" b="0">
              <a:solidFill>
                <a:schemeClr val="tx1"/>
              </a:solidFill>
              <a:effectLst/>
              <a:latin typeface="+mn-lt"/>
              <a:ea typeface="+mn-ea"/>
              <a:cs typeface="+mn-cs"/>
            </a:rPr>
            <a:t>地方債の発行</a:t>
          </a:r>
          <a:r>
            <a:rPr lang="en-US" altLang="ja-JP" sz="1100" b="0">
              <a:solidFill>
                <a:schemeClr val="tx1"/>
              </a:solidFill>
              <a:effectLst/>
              <a:latin typeface="+mn-lt"/>
              <a:ea typeface="+mn-ea"/>
              <a:cs typeface="+mn-cs"/>
            </a:rPr>
            <a:t>抑制に努める必要がある。</a:t>
          </a:r>
          <a:endParaRPr lang="ja-JP" altLang="ja-JP" sz="1400">
            <a:solidFill>
              <a:schemeClr val="tx1"/>
            </a:solidFill>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15282</xdr:rowOff>
    </xdr:from>
    <xdr:to>
      <xdr:col>81</xdr:col>
      <xdr:colOff>44450</xdr:colOff>
      <xdr:row>15</xdr:row>
      <xdr:rowOff>41021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6179800" y="2587032"/>
          <a:ext cx="838200" cy="2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41021</xdr:rowOff>
    </xdr:from>
    <xdr:to>
      <xdr:col>77</xdr:col>
      <xdr:colOff>44450</xdr:colOff>
      <xdr:row>15</xdr:row>
      <xdr:rowOff>63542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5290800" y="2612771"/>
          <a:ext cx="889000" cy="2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50673</xdr:rowOff>
    </xdr:from>
    <xdr:to>
      <xdr:col>72</xdr:col>
      <xdr:colOff>203200</xdr:colOff>
      <xdr:row>15</xdr:row>
      <xdr:rowOff>63542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4401800" y="2622423"/>
          <a:ext cx="8890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7366</xdr:rowOff>
    </xdr:from>
    <xdr:to>
      <xdr:col>68</xdr:col>
      <xdr:colOff>152400</xdr:colOff>
      <xdr:row>15</xdr:row>
      <xdr:rowOff>50673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3512800" y="2407666"/>
          <a:ext cx="889000" cy="21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135932</xdr:rowOff>
    </xdr:from>
    <xdr:to>
      <xdr:col>81</xdr:col>
      <xdr:colOff>95250</xdr:colOff>
      <xdr:row>15</xdr:row>
      <xdr:rowOff>66082</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6967200" y="253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108009</xdr:rowOff>
    </xdr:from>
    <xdr:ext cx="762000" cy="259045"/>
    <xdr:sp macro="" textlink="">
      <xdr:nvSpPr>
        <xdr:cNvPr id="456" name="将来負担の状況該当値テキスト">
          <a:extLst>
            <a:ext uri="{FF2B5EF4-FFF2-40B4-BE49-F238E27FC236}">
              <a16:creationId xmlns:a16="http://schemas.microsoft.com/office/drawing/2014/main" id="{00000000-0008-0000-0300-0000C8010000}"/>
            </a:ext>
          </a:extLst>
        </xdr:cNvPr>
        <xdr:cNvSpPr txBox="1"/>
      </xdr:nvSpPr>
      <xdr:spPr>
        <a:xfrm>
          <a:off x="17106900" y="250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161671</xdr:rowOff>
    </xdr:from>
    <xdr:to>
      <xdr:col>77</xdr:col>
      <xdr:colOff>95250</xdr:colOff>
      <xdr:row>15</xdr:row>
      <xdr:rowOff>91821</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129000" y="256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76598</xdr:rowOff>
    </xdr:from>
    <xdr:ext cx="7366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798800" y="2648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12742</xdr:rowOff>
    </xdr:from>
    <xdr:to>
      <xdr:col>73</xdr:col>
      <xdr:colOff>44450</xdr:colOff>
      <xdr:row>15</xdr:row>
      <xdr:rowOff>114342</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5240000" y="258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99119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67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171323</xdr:rowOff>
    </xdr:from>
    <xdr:to>
      <xdr:col>68</xdr:col>
      <xdr:colOff>203200</xdr:colOff>
      <xdr:row>15</xdr:row>
      <xdr:rowOff>101473</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57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86250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65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128016</xdr:rowOff>
    </xdr:from>
    <xdr:to>
      <xdr:col>64</xdr:col>
      <xdr:colOff>152400</xdr:colOff>
      <xdr:row>14</xdr:row>
      <xdr:rowOff>58166</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35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42943</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44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3,484
3,428
98.45
4,183,377
4,060,301
108,318
2,503,060
5,801,482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a:solidFill>
                <a:schemeClr val="tx1"/>
              </a:solidFill>
              <a:effectLst/>
              <a:latin typeface="+mn-lt"/>
              <a:ea typeface="+mn-ea"/>
              <a:cs typeface="+mn-cs"/>
            </a:rPr>
            <a:t>　</a:t>
          </a:r>
          <a:r>
            <a:rPr lang="ja-JP" altLang="ja-JP" sz="1100">
              <a:solidFill>
                <a:schemeClr val="dk1"/>
              </a:solidFill>
              <a:effectLst/>
              <a:latin typeface="+mn-lt"/>
              <a:ea typeface="+mn-ea"/>
              <a:cs typeface="+mn-cs"/>
            </a:rPr>
            <a:t>人件費及び人件費に準ずる費用については、定年引上げに伴う影響や職員数の増、人事院勧告に準じた給与改定等により、前年度と比較して増加している。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今後も厳しい財政状況が続くことが見込まれるため、第</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次行財政改革大綱に基づき、</a:t>
          </a:r>
          <a:r>
            <a:rPr lang="ja-JP" altLang="en-US" sz="1100">
              <a:solidFill>
                <a:schemeClr val="dk1"/>
              </a:solidFill>
              <a:effectLst/>
              <a:latin typeface="+mn-lt"/>
              <a:ea typeface="+mn-ea"/>
              <a:cs typeface="+mn-cs"/>
            </a:rPr>
            <a:t>ＡＩ</a:t>
          </a:r>
          <a:r>
            <a:rPr lang="ja-JP" altLang="ja-JP" sz="1100">
              <a:solidFill>
                <a:schemeClr val="dk1"/>
              </a:solidFill>
              <a:effectLst/>
              <a:latin typeface="+mn-lt"/>
              <a:ea typeface="+mn-ea"/>
              <a:cs typeface="+mn-cs"/>
            </a:rPr>
            <a:t>の活用や事務事業の見直しによる業務の効率化を図るとともに、適正な定員管理に努め、実質的な人件費の抑制を図る。</a:t>
          </a:r>
          <a:endParaRPr lang="ja-JP" altLang="ja-JP" sz="1400">
            <a:solidFill>
              <a:schemeClr val="tx1"/>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130810</xdr:rowOff>
    </xdr:from>
    <xdr:to>
      <xdr:col>24</xdr:col>
      <xdr:colOff>25400</xdr:colOff>
      <xdr:row>37</xdr:row>
      <xdr:rowOff>46990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0301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81280</xdr:rowOff>
    </xdr:from>
    <xdr:to>
      <xdr:col>19</xdr:col>
      <xdr:colOff>187325</xdr:colOff>
      <xdr:row>36</xdr:row>
      <xdr:rowOff>130810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5348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62230</xdr:rowOff>
    </xdr:from>
    <xdr:to>
      <xdr:col>15</xdr:col>
      <xdr:colOff>98425</xdr:colOff>
      <xdr:row>36</xdr:row>
      <xdr:rowOff>81280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344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62230</xdr:rowOff>
    </xdr:from>
    <xdr:to>
      <xdr:col>11</xdr:col>
      <xdr:colOff>9525</xdr:colOff>
      <xdr:row>36</xdr:row>
      <xdr:rowOff>149860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3443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80010</xdr:rowOff>
    </xdr:from>
    <xdr:to>
      <xdr:col>20</xdr:col>
      <xdr:colOff>38100</xdr:colOff>
      <xdr:row>37</xdr:row>
      <xdr:rowOff>10160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166387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38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30480</xdr:rowOff>
    </xdr:from>
    <xdr:to>
      <xdr:col>15</xdr:col>
      <xdr:colOff>149225</xdr:colOff>
      <xdr:row>36</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116857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11430</xdr:rowOff>
    </xdr:from>
    <xdr:to>
      <xdr:col>11</xdr:col>
      <xdr:colOff>60325</xdr:colOff>
      <xdr:row>36</xdr:row>
      <xdr:rowOff>113030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97807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7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en-US" altLang="ja-JP" sz="1100" b="0">
              <a:solidFill>
                <a:schemeClr val="tx1"/>
              </a:solidFill>
              <a:effectLst/>
              <a:latin typeface="+mn-lt"/>
              <a:ea typeface="+mn-ea"/>
              <a:cs typeface="+mn-cs"/>
            </a:rPr>
            <a:t>　</a:t>
          </a:r>
          <a:r>
            <a:rPr lang="ja-JP" altLang="ja-JP" sz="1100" b="0">
              <a:solidFill>
                <a:schemeClr val="tx1"/>
              </a:solidFill>
              <a:effectLst/>
              <a:latin typeface="+mn-lt"/>
              <a:ea typeface="+mn-ea"/>
              <a:cs typeface="+mn-cs"/>
            </a:rPr>
            <a:t>対前年度比で</a:t>
          </a:r>
          <a:r>
            <a:rPr lang="en-US" altLang="ja-JP" sz="1100" b="0">
              <a:solidFill>
                <a:schemeClr val="tx1"/>
              </a:solidFill>
              <a:effectLst/>
              <a:latin typeface="+mn-lt"/>
              <a:ea typeface="+mn-ea"/>
              <a:cs typeface="+mn-cs"/>
            </a:rPr>
            <a:t>2.9</a:t>
          </a:r>
          <a:r>
            <a:rPr lang="ja-JP" altLang="ja-JP" sz="1100" b="0">
              <a:solidFill>
                <a:schemeClr val="tx1"/>
              </a:solidFill>
              <a:effectLst/>
              <a:latin typeface="+mn-lt"/>
              <a:ea typeface="+mn-ea"/>
              <a:cs typeface="+mn-cs"/>
            </a:rPr>
            <a:t>ポイント低くなっ</a:t>
          </a:r>
          <a:r>
            <a:rPr lang="ja-JP" altLang="en-US" sz="1100" b="0">
              <a:solidFill>
                <a:schemeClr val="tx1"/>
              </a:solidFill>
              <a:effectLst/>
              <a:latin typeface="+mn-lt"/>
              <a:ea typeface="+mn-ea"/>
              <a:cs typeface="+mn-cs"/>
            </a:rPr>
            <a:t>ており</a:t>
          </a:r>
          <a:r>
            <a:rPr lang="ja-JP" altLang="ja-JP" sz="1100" b="0">
              <a:solidFill>
                <a:schemeClr val="tx1"/>
              </a:solidFill>
              <a:effectLst/>
              <a:latin typeface="+mn-lt"/>
              <a:ea typeface="+mn-ea"/>
              <a:cs typeface="+mn-cs"/>
            </a:rPr>
            <a:t>、類似団体平均と比較して</a:t>
          </a:r>
          <a:r>
            <a:rPr lang="ja-JP" altLang="en-US" sz="1100" b="0">
              <a:solidFill>
                <a:schemeClr val="tx1"/>
              </a:solidFill>
              <a:effectLst/>
              <a:latin typeface="+mn-lt"/>
              <a:ea typeface="+mn-ea"/>
              <a:cs typeface="+mn-cs"/>
            </a:rPr>
            <a:t>も</a:t>
          </a:r>
          <a:r>
            <a:rPr lang="en-US" altLang="ja-JP" sz="1100" b="0">
              <a:solidFill>
                <a:schemeClr val="tx1"/>
              </a:solidFill>
              <a:effectLst/>
              <a:latin typeface="+mn-lt"/>
              <a:ea typeface="+mn-ea"/>
              <a:cs typeface="+mn-cs"/>
            </a:rPr>
            <a:t>1.5</a:t>
          </a:r>
          <a:r>
            <a:rPr lang="ja-JP" altLang="ja-JP" sz="1100" b="0">
              <a:solidFill>
                <a:schemeClr val="tx1"/>
              </a:solidFill>
              <a:effectLst/>
              <a:latin typeface="+mn-lt"/>
              <a:ea typeface="+mn-ea"/>
              <a:cs typeface="+mn-cs"/>
            </a:rPr>
            <a:t>ポイント</a:t>
          </a:r>
          <a:r>
            <a:rPr lang="ja-JP" altLang="en-US" sz="1100" b="0">
              <a:solidFill>
                <a:schemeClr val="tx1"/>
              </a:solidFill>
              <a:effectLst/>
              <a:latin typeface="+mn-lt"/>
              <a:ea typeface="+mn-ea"/>
              <a:cs typeface="+mn-cs"/>
            </a:rPr>
            <a:t>低い</a:t>
          </a:r>
          <a:r>
            <a:rPr lang="ja-JP" altLang="ja-JP" sz="1100" b="0">
              <a:solidFill>
                <a:schemeClr val="tx1"/>
              </a:solidFill>
              <a:effectLst/>
              <a:latin typeface="+mn-lt"/>
              <a:ea typeface="+mn-ea"/>
              <a:cs typeface="+mn-cs"/>
            </a:rPr>
            <a:t>水準で</a:t>
          </a:r>
          <a:r>
            <a:rPr lang="ja-JP" altLang="en-US" sz="1100" b="0">
              <a:solidFill>
                <a:schemeClr val="tx1"/>
              </a:solidFill>
              <a:effectLst/>
              <a:latin typeface="+mn-lt"/>
              <a:ea typeface="+mn-ea"/>
              <a:cs typeface="+mn-cs"/>
            </a:rPr>
            <a:t>あり、</a:t>
          </a:r>
          <a:r>
            <a:rPr lang="en-US" altLang="ja-JP" sz="1100" b="0">
              <a:solidFill>
                <a:schemeClr val="tx1"/>
              </a:solidFill>
              <a:effectLst/>
              <a:latin typeface="+mn-lt"/>
              <a:ea typeface="+mn-ea"/>
              <a:cs typeface="+mn-cs"/>
            </a:rPr>
            <a:t>今後</a:t>
          </a:r>
          <a:r>
            <a:rPr lang="ja-JP" altLang="en-US" sz="1100" b="0">
              <a:solidFill>
                <a:schemeClr val="tx1"/>
              </a:solidFill>
              <a:effectLst/>
              <a:latin typeface="+mn-lt"/>
              <a:ea typeface="+mn-ea"/>
              <a:cs typeface="+mn-cs"/>
            </a:rPr>
            <a:t>も</a:t>
          </a:r>
          <a:r>
            <a:rPr lang="en-US" altLang="ja-JP" sz="1100" b="0">
              <a:solidFill>
                <a:schemeClr val="tx1"/>
              </a:solidFill>
              <a:effectLst/>
              <a:latin typeface="+mn-lt"/>
              <a:ea typeface="+mn-ea"/>
              <a:cs typeface="+mn-cs"/>
            </a:rPr>
            <a:t>更なる行財政改革を推進し、指定管理料の</a:t>
          </a:r>
          <a:r>
            <a:rPr lang="ja-JP" altLang="ja-JP" sz="1100" b="0">
              <a:solidFill>
                <a:schemeClr val="tx1"/>
              </a:solidFill>
              <a:effectLst/>
              <a:latin typeface="+mn-lt"/>
              <a:ea typeface="+mn-ea"/>
              <a:cs typeface="+mn-cs"/>
            </a:rPr>
            <a:t>再</a:t>
          </a:r>
          <a:r>
            <a:rPr lang="en-US" altLang="ja-JP" sz="1100" b="0">
              <a:solidFill>
                <a:schemeClr val="tx1"/>
              </a:solidFill>
              <a:effectLst/>
              <a:latin typeface="+mn-lt"/>
              <a:ea typeface="+mn-ea"/>
              <a:cs typeface="+mn-cs"/>
            </a:rPr>
            <a:t>検証</a:t>
          </a:r>
          <a:r>
            <a:rPr lang="ja-JP" altLang="ja-JP" sz="1100" b="0">
              <a:solidFill>
                <a:schemeClr val="tx1"/>
              </a:solidFill>
              <a:effectLst/>
              <a:latin typeface="+mn-lt"/>
              <a:ea typeface="+mn-ea"/>
              <a:cs typeface="+mn-cs"/>
            </a:rPr>
            <a:t>等</a:t>
          </a:r>
          <a:r>
            <a:rPr lang="en-US" altLang="ja-JP" sz="1100" b="0">
              <a:solidFill>
                <a:schemeClr val="tx1"/>
              </a:solidFill>
              <a:effectLst/>
              <a:latin typeface="+mn-lt"/>
              <a:ea typeface="+mn-ea"/>
              <a:cs typeface="+mn-cs"/>
            </a:rPr>
            <a:t>を行うことにより、物件費全般の抑制に努める必要がある。</a:t>
          </a:r>
          <a:endParaRPr lang="ja-JP" altLang="ja-JP" sz="1400">
            <a:solidFill>
              <a:schemeClr val="tx1"/>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5842</xdr:rowOff>
    </xdr:from>
    <xdr:to>
      <xdr:col>82</xdr:col>
      <xdr:colOff>107950</xdr:colOff>
      <xdr:row>17</xdr:row>
      <xdr:rowOff>138430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920492"/>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124714</xdr:rowOff>
    </xdr:from>
    <xdr:to>
      <xdr:col>78</xdr:col>
      <xdr:colOff>69850</xdr:colOff>
      <xdr:row>17</xdr:row>
      <xdr:rowOff>138430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393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10414</xdr:rowOff>
    </xdr:from>
    <xdr:to>
      <xdr:col>73</xdr:col>
      <xdr:colOff>180975</xdr:colOff>
      <xdr:row>17</xdr:row>
      <xdr:rowOff>124714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2506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159004</xdr:rowOff>
    </xdr:from>
    <xdr:to>
      <xdr:col>69</xdr:col>
      <xdr:colOff>92075</xdr:colOff>
      <xdr:row>17</xdr:row>
      <xdr:rowOff>10414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9022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45991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143019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1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87630</xdr:rowOff>
    </xdr:from>
    <xdr:to>
      <xdr:col>78</xdr:col>
      <xdr:colOff>120650</xdr:colOff>
      <xdr:row>18</xdr:row>
      <xdr:rowOff>17780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73914</xdr:rowOff>
    </xdr:from>
    <xdr:to>
      <xdr:col>74</xdr:col>
      <xdr:colOff>31750</xdr:colOff>
      <xdr:row>18</xdr:row>
      <xdr:rowOff>4064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160291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131064</xdr:rowOff>
    </xdr:from>
    <xdr:to>
      <xdr:col>69</xdr:col>
      <xdr:colOff>142875</xdr:colOff>
      <xdr:row>17</xdr:row>
      <xdr:rowOff>61214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45991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108204</xdr:rowOff>
    </xdr:from>
    <xdr:to>
      <xdr:col>65</xdr:col>
      <xdr:colOff>53975</xdr:colOff>
      <xdr:row>17</xdr:row>
      <xdr:rowOff>38354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48531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2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a:solidFill>
                <a:schemeClr val="tx1"/>
              </a:solidFill>
              <a:effectLst/>
              <a:latin typeface="+mn-lt"/>
              <a:ea typeface="+mn-ea"/>
              <a:cs typeface="+mn-cs"/>
            </a:rPr>
            <a:t>　</a:t>
          </a:r>
          <a:r>
            <a:rPr lang="ja-JP" altLang="ja-JP" sz="1100" b="0">
              <a:solidFill>
                <a:schemeClr val="tx1"/>
              </a:solidFill>
              <a:effectLst/>
              <a:latin typeface="+mn-lt"/>
              <a:ea typeface="+mn-ea"/>
              <a:cs typeface="+mn-cs"/>
            </a:rPr>
            <a:t>令和元年度までは</a:t>
          </a:r>
          <a:r>
            <a:rPr lang="en-US" altLang="ja-JP" sz="1100" b="0">
              <a:solidFill>
                <a:schemeClr val="tx1"/>
              </a:solidFill>
              <a:effectLst/>
              <a:latin typeface="+mn-lt"/>
              <a:ea typeface="+mn-ea"/>
              <a:cs typeface="+mn-cs"/>
            </a:rPr>
            <a:t>類似団体平均を</a:t>
          </a:r>
          <a:r>
            <a:rPr lang="ja-JP" altLang="ja-JP" sz="1100" b="0">
              <a:solidFill>
                <a:schemeClr val="tx1"/>
              </a:solidFill>
              <a:effectLst/>
              <a:latin typeface="+mn-lt"/>
              <a:ea typeface="+mn-ea"/>
              <a:cs typeface="+mn-cs"/>
            </a:rPr>
            <a:t>大きく</a:t>
          </a:r>
          <a:r>
            <a:rPr lang="en-US" altLang="ja-JP" sz="1100" b="0">
              <a:solidFill>
                <a:schemeClr val="tx1"/>
              </a:solidFill>
              <a:effectLst/>
              <a:latin typeface="+mn-lt"/>
              <a:ea typeface="+mn-ea"/>
              <a:cs typeface="+mn-cs"/>
            </a:rPr>
            <a:t>上回ってい</a:t>
          </a:r>
          <a:r>
            <a:rPr lang="ja-JP" altLang="ja-JP" sz="1100" b="0">
              <a:solidFill>
                <a:schemeClr val="tx1"/>
              </a:solidFill>
              <a:effectLst/>
              <a:latin typeface="+mn-lt"/>
              <a:ea typeface="+mn-ea"/>
              <a:cs typeface="+mn-cs"/>
            </a:rPr>
            <a:t>たが</a:t>
          </a:r>
          <a:r>
            <a:rPr lang="en-US" altLang="ja-JP" sz="1100" b="0">
              <a:solidFill>
                <a:schemeClr val="tx1"/>
              </a:solidFill>
              <a:effectLst/>
              <a:latin typeface="+mn-lt"/>
              <a:ea typeface="+mn-ea"/>
              <a:cs typeface="+mn-cs"/>
            </a:rPr>
            <a:t>、</a:t>
          </a:r>
          <a:r>
            <a:rPr lang="ja-JP" altLang="ja-JP" sz="1100" b="0">
              <a:solidFill>
                <a:schemeClr val="tx1"/>
              </a:solidFill>
              <a:effectLst/>
              <a:latin typeface="+mn-lt"/>
              <a:ea typeface="+mn-ea"/>
              <a:cs typeface="+mn-cs"/>
            </a:rPr>
            <a:t>令和２年度には保育所扶助費の減等により、類似団平均と同水準に近づき、令和</a:t>
          </a:r>
          <a:r>
            <a:rPr lang="ja-JP" altLang="en-US" sz="1100" b="0">
              <a:solidFill>
                <a:schemeClr val="tx1"/>
              </a:solidFill>
              <a:effectLst/>
              <a:latin typeface="+mn-lt"/>
              <a:ea typeface="+mn-ea"/>
              <a:cs typeface="+mn-cs"/>
            </a:rPr>
            <a:t>６</a:t>
          </a:r>
          <a:r>
            <a:rPr lang="ja-JP" altLang="ja-JP" sz="1100" b="0">
              <a:solidFill>
                <a:schemeClr val="tx1"/>
              </a:solidFill>
              <a:effectLst/>
              <a:latin typeface="+mn-lt"/>
              <a:ea typeface="+mn-ea"/>
              <a:cs typeface="+mn-cs"/>
            </a:rPr>
            <a:t>年度においても同水準を維持している。</a:t>
          </a:r>
          <a:endParaRPr lang="ja-JP" altLang="ja-JP" sz="1400">
            <a:solidFill>
              <a:schemeClr val="tx1"/>
            </a:solidFill>
            <a:effectLst/>
          </a:endParaRPr>
        </a:p>
        <a:p>
          <a:r>
            <a:rPr lang="ja-JP" altLang="ja-JP" sz="1100" b="0">
              <a:solidFill>
                <a:schemeClr val="tx1"/>
              </a:solidFill>
              <a:effectLst/>
              <a:latin typeface="+mn-lt"/>
              <a:ea typeface="+mn-ea"/>
              <a:cs typeface="+mn-cs"/>
            </a:rPr>
            <a:t>　扶助費の</a:t>
          </a:r>
          <a:r>
            <a:rPr lang="en-US" altLang="ja-JP" sz="1100" b="0">
              <a:solidFill>
                <a:schemeClr val="tx1"/>
              </a:solidFill>
              <a:effectLst/>
              <a:latin typeface="+mn-lt"/>
              <a:ea typeface="+mn-ea"/>
              <a:cs typeface="+mn-cs"/>
            </a:rPr>
            <a:t>大半</a:t>
          </a:r>
          <a:r>
            <a:rPr lang="ja-JP" altLang="ja-JP" sz="1100" b="0">
              <a:solidFill>
                <a:schemeClr val="tx1"/>
              </a:solidFill>
              <a:effectLst/>
              <a:latin typeface="+mn-lt"/>
              <a:ea typeface="+mn-ea"/>
              <a:cs typeface="+mn-cs"/>
            </a:rPr>
            <a:t>は</a:t>
          </a:r>
          <a:r>
            <a:rPr lang="en-US" altLang="ja-JP" sz="1100" b="0">
              <a:solidFill>
                <a:schemeClr val="tx1"/>
              </a:solidFill>
              <a:effectLst/>
              <a:latin typeface="+mn-lt"/>
              <a:ea typeface="+mn-ea"/>
              <a:cs typeface="+mn-cs"/>
            </a:rPr>
            <a:t>法令で定められた社会保障に伴う支出であり、町単独で措置している経費は僅か</a:t>
          </a:r>
          <a:r>
            <a:rPr lang="ja-JP" altLang="ja-JP" sz="1100" b="0">
              <a:solidFill>
                <a:schemeClr val="tx1"/>
              </a:solidFill>
              <a:effectLst/>
              <a:latin typeface="+mn-lt"/>
              <a:ea typeface="+mn-ea"/>
              <a:cs typeface="+mn-cs"/>
            </a:rPr>
            <a:t>であり、町独自の取組みで減少させることは困難であるが、</a:t>
          </a:r>
          <a:r>
            <a:rPr lang="en-US" altLang="ja-JP" sz="1100" b="0">
              <a:solidFill>
                <a:schemeClr val="tx1"/>
              </a:solidFill>
              <a:effectLst/>
              <a:latin typeface="+mn-lt"/>
              <a:ea typeface="+mn-ea"/>
              <a:cs typeface="+mn-cs"/>
            </a:rPr>
            <a:t>資格審査等の適正化に努める。</a:t>
          </a:r>
          <a:endParaRPr lang="ja-JP" altLang="ja-JP" sz="1400">
            <a:solidFill>
              <a:schemeClr val="tx1"/>
            </a:solidFill>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55</xdr:row>
      <xdr:rowOff>86178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5159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55</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15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86178</xdr:rowOff>
    </xdr:from>
    <xdr:to>
      <xdr:col>15</xdr:col>
      <xdr:colOff>98425</xdr:colOff>
      <xdr:row>55</xdr:row>
      <xdr:rowOff>86178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515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86178</xdr:rowOff>
    </xdr:from>
    <xdr:to>
      <xdr:col>11</xdr:col>
      <xdr:colOff>9525</xdr:colOff>
      <xdr:row>55</xdr:row>
      <xdr:rowOff>151493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515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7455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35378</xdr:rowOff>
    </xdr:from>
    <xdr:to>
      <xdr:col>20</xdr:col>
      <xdr:colOff>38100</xdr:colOff>
      <xdr:row>55</xdr:row>
      <xdr:rowOff>136978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121755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35378</xdr:rowOff>
    </xdr:from>
    <xdr:to>
      <xdr:col>11</xdr:col>
      <xdr:colOff>60325</xdr:colOff>
      <xdr:row>55</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121755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15620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a:solidFill>
                <a:schemeClr val="tx1"/>
              </a:solidFill>
              <a:effectLst/>
              <a:latin typeface="+mn-lt"/>
              <a:ea typeface="+mn-ea"/>
              <a:cs typeface="+mn-cs"/>
            </a:rPr>
            <a:t>　</a:t>
          </a:r>
          <a:r>
            <a:rPr lang="ja-JP" altLang="ja-JP" sz="1100" b="0">
              <a:solidFill>
                <a:schemeClr val="tx1"/>
              </a:solidFill>
              <a:effectLst/>
              <a:latin typeface="+mn-lt"/>
              <a:ea typeface="+mn-ea"/>
              <a:cs typeface="+mn-cs"/>
            </a:rPr>
            <a:t>平成</a:t>
          </a:r>
          <a:r>
            <a:rPr lang="en-US" altLang="ja-JP" sz="1100" b="0">
              <a:solidFill>
                <a:schemeClr val="tx1"/>
              </a:solidFill>
              <a:effectLst/>
              <a:latin typeface="+mn-lt"/>
              <a:ea typeface="+mn-ea"/>
              <a:cs typeface="+mn-cs"/>
            </a:rPr>
            <a:t>30</a:t>
          </a:r>
          <a:r>
            <a:rPr lang="ja-JP" altLang="ja-JP" sz="1100" b="0">
              <a:solidFill>
                <a:schemeClr val="tx1"/>
              </a:solidFill>
              <a:effectLst/>
              <a:latin typeface="+mn-lt"/>
              <a:ea typeface="+mn-ea"/>
              <a:cs typeface="+mn-cs"/>
            </a:rPr>
            <a:t>年度以降は減少傾向で推移しているが、</a:t>
          </a:r>
          <a:r>
            <a:rPr lang="en-US" altLang="ja-JP" sz="1100" b="0">
              <a:solidFill>
                <a:schemeClr val="tx1"/>
              </a:solidFill>
              <a:effectLst/>
              <a:latin typeface="+mn-lt"/>
              <a:ea typeface="+mn-ea"/>
              <a:cs typeface="+mn-cs"/>
            </a:rPr>
            <a:t>国民健康保険特別会計や介護保険特別会計等に対する繰出金が増加傾向で推移しているほか、国民健康保険中央診療所特別会計において</a:t>
          </a:r>
          <a:r>
            <a:rPr lang="ja-JP" altLang="ja-JP" sz="1100" b="0">
              <a:solidFill>
                <a:schemeClr val="tx1"/>
              </a:solidFill>
              <a:effectLst/>
              <a:latin typeface="+mn-lt"/>
              <a:ea typeface="+mn-ea"/>
              <a:cs typeface="+mn-cs"/>
            </a:rPr>
            <a:t>も</a:t>
          </a:r>
          <a:r>
            <a:rPr lang="en-US" altLang="ja-JP" sz="1100" b="0">
              <a:solidFill>
                <a:schemeClr val="tx1"/>
              </a:solidFill>
              <a:effectLst/>
              <a:latin typeface="+mn-lt"/>
              <a:ea typeface="+mn-ea"/>
              <a:cs typeface="+mn-cs"/>
            </a:rPr>
            <a:t>、患者数の減少を背景とした診療所の経営悪化に伴う繰出金</a:t>
          </a:r>
          <a:r>
            <a:rPr lang="ja-JP" altLang="ja-JP" sz="1100" b="0">
              <a:solidFill>
                <a:schemeClr val="tx1"/>
              </a:solidFill>
              <a:effectLst/>
              <a:latin typeface="+mn-lt"/>
              <a:ea typeface="+mn-ea"/>
              <a:cs typeface="+mn-cs"/>
            </a:rPr>
            <a:t>が増加している。</a:t>
          </a:r>
          <a:endParaRPr lang="ja-JP" altLang="ja-JP" sz="1400">
            <a:solidFill>
              <a:schemeClr val="tx1"/>
            </a:solidFill>
            <a:effectLst/>
          </a:endParaRPr>
        </a:p>
        <a:p>
          <a:r>
            <a:rPr lang="en-US" altLang="ja-JP" sz="1100" b="0">
              <a:solidFill>
                <a:schemeClr val="tx1"/>
              </a:solidFill>
              <a:effectLst/>
              <a:latin typeface="+mn-lt"/>
              <a:ea typeface="+mn-ea"/>
              <a:cs typeface="+mn-cs"/>
            </a:rPr>
            <a:t>　今後は、</a:t>
          </a:r>
          <a:r>
            <a:rPr lang="ja-JP" altLang="en-US" sz="1100" b="0">
              <a:solidFill>
                <a:schemeClr val="tx1"/>
              </a:solidFill>
              <a:effectLst/>
              <a:latin typeface="+mn-lt"/>
              <a:ea typeface="+mn-ea"/>
              <a:cs typeface="+mn-cs"/>
            </a:rPr>
            <a:t>診療所の経営改善に取り組む等</a:t>
          </a:r>
          <a:r>
            <a:rPr lang="en-US" altLang="ja-JP" sz="1100" b="0">
              <a:solidFill>
                <a:schemeClr val="tx1"/>
              </a:solidFill>
              <a:effectLst/>
              <a:latin typeface="+mn-lt"/>
              <a:ea typeface="+mn-ea"/>
              <a:cs typeface="+mn-cs"/>
            </a:rPr>
            <a:t>医療費を抑制するため予防活動</a:t>
          </a:r>
          <a:r>
            <a:rPr lang="ja-JP" altLang="ja-JP" sz="1100" b="0">
              <a:solidFill>
                <a:schemeClr val="tx1"/>
              </a:solidFill>
              <a:effectLst/>
              <a:latin typeface="+mn-lt"/>
              <a:ea typeface="+mn-ea"/>
              <a:cs typeface="+mn-cs"/>
            </a:rPr>
            <a:t>等により、</a:t>
          </a:r>
          <a:r>
            <a:rPr lang="en-US" altLang="ja-JP" sz="1100" b="0">
              <a:solidFill>
                <a:schemeClr val="tx1"/>
              </a:solidFill>
              <a:effectLst/>
              <a:latin typeface="+mn-lt"/>
              <a:ea typeface="+mn-ea"/>
              <a:cs typeface="+mn-cs"/>
            </a:rPr>
            <a:t>普通会計の負担を軽減するよう努める必要がある。</a:t>
          </a:r>
          <a:endParaRPr lang="ja-JP" altLang="ja-JP" sz="1400">
            <a:solidFill>
              <a:schemeClr val="tx1"/>
            </a:solidFill>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26416</xdr:rowOff>
    </xdr:from>
    <xdr:to>
      <xdr:col>82</xdr:col>
      <xdr:colOff>107950</xdr:colOff>
      <xdr:row>58</xdr:row>
      <xdr:rowOff>163576</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970516"/>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90441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91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26416</xdr:rowOff>
    </xdr:from>
    <xdr:to>
      <xdr:col>78</xdr:col>
      <xdr:colOff>69850</xdr:colOff>
      <xdr:row>58</xdr:row>
      <xdr:rowOff>26416</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9705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126001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100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26416</xdr:rowOff>
    </xdr:from>
    <xdr:to>
      <xdr:col>73</xdr:col>
      <xdr:colOff>180975</xdr:colOff>
      <xdr:row>58</xdr:row>
      <xdr:rowOff>117856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97051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117856</xdr:rowOff>
    </xdr:from>
    <xdr:to>
      <xdr:col>69</xdr:col>
      <xdr:colOff>92075</xdr:colOff>
      <xdr:row>59</xdr:row>
      <xdr:rowOff>56134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1006195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18559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25671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79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112776</xdr:rowOff>
    </xdr:from>
    <xdr:to>
      <xdr:col>82</xdr:col>
      <xdr:colOff>158750</xdr:colOff>
      <xdr:row>59</xdr:row>
      <xdr:rowOff>42926</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1005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84853</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1002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147066</xdr:rowOff>
    </xdr:from>
    <xdr:to>
      <xdr:col>78</xdr:col>
      <xdr:colOff>120650</xdr:colOff>
      <xdr:row>58</xdr:row>
      <xdr:rowOff>77216</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9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87393</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688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147066</xdr:rowOff>
    </xdr:from>
    <xdr:to>
      <xdr:col>74</xdr:col>
      <xdr:colOff>31750</xdr:colOff>
      <xdr:row>58</xdr:row>
      <xdr:rowOff>77216</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9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87393</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67056</xdr:rowOff>
    </xdr:from>
    <xdr:to>
      <xdr:col>69</xdr:col>
      <xdr:colOff>142875</xdr:colOff>
      <xdr:row>58</xdr:row>
      <xdr:rowOff>168656</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01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7383</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78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5334</xdr:rowOff>
    </xdr:from>
    <xdr:to>
      <xdr:col>65</xdr:col>
      <xdr:colOff>53975</xdr:colOff>
      <xdr:row>59</xdr:row>
      <xdr:rowOff>106934</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12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91711</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20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a:solidFill>
                <a:srgbClr val="FF0000"/>
              </a:solidFill>
              <a:effectLst/>
              <a:latin typeface="+mn-lt"/>
              <a:ea typeface="+mn-ea"/>
              <a:cs typeface="+mn-cs"/>
            </a:rPr>
            <a:t>　</a:t>
          </a:r>
          <a:r>
            <a:rPr lang="en-US" altLang="ja-JP" sz="1100" b="0">
              <a:solidFill>
                <a:schemeClr val="tx1"/>
              </a:solidFill>
              <a:effectLst/>
              <a:latin typeface="+mn-lt"/>
              <a:ea typeface="+mn-ea"/>
              <a:cs typeface="+mn-cs"/>
            </a:rPr>
            <a:t>各種団体に対する補助金について、住民の協力を得て一律での削減を実施するとともに、費用対効果を検証し、必要な見直しを行っていることなどにより、</a:t>
          </a:r>
          <a:r>
            <a:rPr lang="ja-JP" altLang="ja-JP" sz="1100" b="0">
              <a:solidFill>
                <a:schemeClr val="tx1"/>
              </a:solidFill>
              <a:effectLst/>
              <a:latin typeface="+mn-lt"/>
              <a:ea typeface="+mn-ea"/>
              <a:cs typeface="+mn-cs"/>
            </a:rPr>
            <a:t>対前年度比で</a:t>
          </a:r>
          <a:r>
            <a:rPr lang="en-US" altLang="ja-JP" sz="1100" b="0">
              <a:solidFill>
                <a:schemeClr val="tx1"/>
              </a:solidFill>
              <a:effectLst/>
              <a:latin typeface="+mn-lt"/>
              <a:ea typeface="+mn-ea"/>
              <a:cs typeface="+mn-cs"/>
            </a:rPr>
            <a:t>2.6</a:t>
          </a:r>
          <a:r>
            <a:rPr lang="ja-JP" altLang="ja-JP" sz="1100" b="0">
              <a:solidFill>
                <a:schemeClr val="tx1"/>
              </a:solidFill>
              <a:effectLst/>
              <a:latin typeface="+mn-lt"/>
              <a:ea typeface="+mn-ea"/>
              <a:cs typeface="+mn-cs"/>
            </a:rPr>
            <a:t>ポイント低くなっており、類似団体平均と比較しても</a:t>
          </a:r>
          <a:r>
            <a:rPr lang="en-US" altLang="ja-JP" sz="1100" b="0">
              <a:solidFill>
                <a:schemeClr val="tx1"/>
              </a:solidFill>
              <a:effectLst/>
              <a:latin typeface="+mn-lt"/>
              <a:ea typeface="+mn-ea"/>
              <a:cs typeface="+mn-cs"/>
            </a:rPr>
            <a:t>6.2</a:t>
          </a:r>
          <a:r>
            <a:rPr lang="ja-JP" altLang="ja-JP" sz="1100" b="0">
              <a:solidFill>
                <a:schemeClr val="tx1"/>
              </a:solidFill>
              <a:effectLst/>
              <a:latin typeface="+mn-lt"/>
              <a:ea typeface="+mn-ea"/>
              <a:cs typeface="+mn-cs"/>
            </a:rPr>
            <a:t>ポイント</a:t>
          </a:r>
          <a:r>
            <a:rPr lang="ja-JP" altLang="en-US" sz="1100" b="0">
              <a:solidFill>
                <a:schemeClr val="tx1"/>
              </a:solidFill>
              <a:effectLst/>
              <a:latin typeface="+mn-lt"/>
              <a:ea typeface="+mn-ea"/>
              <a:cs typeface="+mn-cs"/>
            </a:rPr>
            <a:t>と大幅に</a:t>
          </a:r>
          <a:r>
            <a:rPr lang="ja-JP" altLang="ja-JP" sz="1100" b="0">
              <a:solidFill>
                <a:schemeClr val="tx1"/>
              </a:solidFill>
              <a:effectLst/>
              <a:latin typeface="+mn-lt"/>
              <a:ea typeface="+mn-ea"/>
              <a:cs typeface="+mn-cs"/>
            </a:rPr>
            <a:t>低い水準</a:t>
          </a:r>
          <a:r>
            <a:rPr lang="ja-JP" altLang="en-US" sz="1100" b="0">
              <a:solidFill>
                <a:schemeClr val="tx1"/>
              </a:solidFill>
              <a:effectLst/>
              <a:latin typeface="+mn-lt"/>
              <a:ea typeface="+mn-ea"/>
              <a:cs typeface="+mn-cs"/>
            </a:rPr>
            <a:t>となっている</a:t>
          </a:r>
          <a:r>
            <a:rPr lang="ja-JP" altLang="ja-JP" sz="1100" b="0">
              <a:solidFill>
                <a:schemeClr val="tx1"/>
              </a:solidFill>
              <a:effectLst/>
              <a:latin typeface="+mn-lt"/>
              <a:ea typeface="+mn-ea"/>
              <a:cs typeface="+mn-cs"/>
            </a:rPr>
            <a:t>。</a:t>
          </a:r>
          <a:endParaRPr lang="ja-JP" altLang="ja-JP" sz="1400">
            <a:solidFill>
              <a:schemeClr val="tx1"/>
            </a:solidFill>
            <a:effectLst/>
          </a:endParaRPr>
        </a:p>
        <a:p>
          <a:r>
            <a:rPr lang="en-US" altLang="ja-JP" sz="1100" b="0">
              <a:solidFill>
                <a:schemeClr val="tx1"/>
              </a:solidFill>
              <a:effectLst/>
              <a:latin typeface="+mn-lt"/>
              <a:ea typeface="+mn-ea"/>
              <a:cs typeface="+mn-cs"/>
            </a:rPr>
            <a:t>　さらに今後は団体に対する補助金については、事業内容に応じた補助に切り替えるなど、成果の検証や見直しを行い、補助費の抑制に努める。</a:t>
          </a:r>
          <a:endParaRPr lang="ja-JP" altLang="ja-JP" sz="1400">
            <a:solidFill>
              <a:schemeClr val="tx1"/>
            </a:solidFill>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124714</xdr:rowOff>
    </xdr:from>
    <xdr:to>
      <xdr:col>82</xdr:col>
      <xdr:colOff>107950</xdr:colOff>
      <xdr:row>36</xdr:row>
      <xdr:rowOff>72136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125464"/>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xdr:rowOff>
    </xdr:from>
    <xdr:to>
      <xdr:col>78</xdr:col>
      <xdr:colOff>69850</xdr:colOff>
      <xdr:row>36</xdr:row>
      <xdr:rowOff>72136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1803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xdr:rowOff>
    </xdr:from>
    <xdr:to>
      <xdr:col>73</xdr:col>
      <xdr:colOff>180975</xdr:colOff>
      <xdr:row>36</xdr:row>
      <xdr:rowOff>8128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180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xdr:rowOff>
    </xdr:from>
    <xdr:to>
      <xdr:col>69</xdr:col>
      <xdr:colOff>92075</xdr:colOff>
      <xdr:row>36</xdr:row>
      <xdr:rowOff>8128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180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153433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73914</xdr:rowOff>
    </xdr:from>
    <xdr:to>
      <xdr:col>82</xdr:col>
      <xdr:colOff>158750</xdr:colOff>
      <xdr:row>36</xdr:row>
      <xdr:rowOff>4064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90441</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91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21336</xdr:rowOff>
    </xdr:from>
    <xdr:to>
      <xdr:col>78</xdr:col>
      <xdr:colOff>120650</xdr:colOff>
      <xdr:row>36</xdr:row>
      <xdr:rowOff>122936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128778</xdr:rowOff>
    </xdr:from>
    <xdr:to>
      <xdr:col>74</xdr:col>
      <xdr:colOff>31750</xdr:colOff>
      <xdr:row>36</xdr:row>
      <xdr:rowOff>58928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69105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128778</xdr:rowOff>
    </xdr:from>
    <xdr:to>
      <xdr:col>69</xdr:col>
      <xdr:colOff>142875</xdr:colOff>
      <xdr:row>36</xdr:row>
      <xdr:rowOff>58928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69105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128778</xdr:rowOff>
    </xdr:from>
    <xdr:to>
      <xdr:col>65</xdr:col>
      <xdr:colOff>53975</xdr:colOff>
      <xdr:row>36</xdr:row>
      <xdr:rowOff>58928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69105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a:solidFill>
                <a:schemeClr val="tx1"/>
              </a:solidFill>
              <a:effectLst/>
              <a:latin typeface="+mn-lt"/>
              <a:ea typeface="+mn-ea"/>
              <a:cs typeface="+mn-cs"/>
            </a:rPr>
            <a:t>　</a:t>
          </a:r>
          <a:r>
            <a:rPr lang="ja-JP" altLang="ja-JP" sz="1100" b="0">
              <a:solidFill>
                <a:schemeClr val="tx1"/>
              </a:solidFill>
              <a:effectLst/>
              <a:latin typeface="+mn-lt"/>
              <a:ea typeface="+mn-ea"/>
              <a:cs typeface="+mn-cs"/>
            </a:rPr>
            <a:t>平成</a:t>
          </a:r>
          <a:r>
            <a:rPr lang="en-US" altLang="ja-JP" sz="1100" b="0">
              <a:solidFill>
                <a:schemeClr val="tx1"/>
              </a:solidFill>
              <a:effectLst/>
              <a:latin typeface="+mn-lt"/>
              <a:ea typeface="+mn-ea"/>
              <a:cs typeface="+mn-cs"/>
            </a:rPr>
            <a:t>29</a:t>
          </a:r>
          <a:r>
            <a:rPr lang="ja-JP" altLang="ja-JP" sz="1100" b="0">
              <a:solidFill>
                <a:schemeClr val="tx1"/>
              </a:solidFill>
              <a:effectLst/>
              <a:latin typeface="+mn-lt"/>
              <a:ea typeface="+mn-ea"/>
              <a:cs typeface="+mn-cs"/>
            </a:rPr>
            <a:t>年度同意債で実施した松野西小学校大規模改修事業や熱回収施設等建設事業の元金償還が開始されたこと等に</a:t>
          </a:r>
          <a:r>
            <a:rPr lang="en-US" altLang="ja-JP" sz="1100" b="0">
              <a:solidFill>
                <a:schemeClr val="tx1"/>
              </a:solidFill>
              <a:effectLst/>
              <a:latin typeface="+mn-lt"/>
              <a:ea typeface="+mn-ea"/>
              <a:cs typeface="+mn-cs"/>
            </a:rPr>
            <a:t>より、</a:t>
          </a:r>
          <a:r>
            <a:rPr lang="ja-JP" altLang="ja-JP" sz="1100" b="0">
              <a:solidFill>
                <a:schemeClr val="tx1"/>
              </a:solidFill>
              <a:effectLst/>
              <a:latin typeface="+mn-lt"/>
              <a:ea typeface="+mn-ea"/>
              <a:cs typeface="+mn-cs"/>
            </a:rPr>
            <a:t>令和</a:t>
          </a:r>
          <a:r>
            <a:rPr lang="ja-JP" altLang="en-US" sz="1100" b="0">
              <a:solidFill>
                <a:schemeClr val="tx1"/>
              </a:solidFill>
              <a:effectLst/>
              <a:latin typeface="+mn-lt"/>
              <a:ea typeface="+mn-ea"/>
              <a:cs typeface="+mn-cs"/>
            </a:rPr>
            <a:t>６</a:t>
          </a:r>
          <a:r>
            <a:rPr lang="ja-JP" altLang="ja-JP" sz="1100" b="0">
              <a:solidFill>
                <a:schemeClr val="tx1"/>
              </a:solidFill>
              <a:effectLst/>
              <a:latin typeface="+mn-lt"/>
              <a:ea typeface="+mn-ea"/>
              <a:cs typeface="+mn-cs"/>
            </a:rPr>
            <a:t>年度は類似団体平均より</a:t>
          </a:r>
          <a:r>
            <a:rPr lang="en-US" altLang="ja-JP" sz="1100" b="0">
              <a:solidFill>
                <a:schemeClr val="tx1"/>
              </a:solidFill>
              <a:effectLst/>
              <a:latin typeface="+mn-lt"/>
              <a:ea typeface="+mn-ea"/>
              <a:cs typeface="+mn-cs"/>
            </a:rPr>
            <a:t>3.1</a:t>
          </a:r>
          <a:r>
            <a:rPr lang="ja-JP" altLang="ja-JP" sz="1100" b="0">
              <a:solidFill>
                <a:schemeClr val="tx1"/>
              </a:solidFill>
              <a:effectLst/>
              <a:latin typeface="+mn-lt"/>
              <a:ea typeface="+mn-ea"/>
              <a:cs typeface="+mn-cs"/>
            </a:rPr>
            <a:t>ポイント</a:t>
          </a:r>
          <a:r>
            <a:rPr lang="ja-JP" altLang="en-US" sz="1100" b="0">
              <a:solidFill>
                <a:schemeClr val="tx1"/>
              </a:solidFill>
              <a:effectLst/>
              <a:latin typeface="+mn-lt"/>
              <a:ea typeface="+mn-ea"/>
              <a:cs typeface="+mn-cs"/>
            </a:rPr>
            <a:t>上回って</a:t>
          </a:r>
          <a:r>
            <a:rPr lang="ja-JP" altLang="ja-JP" sz="1100" b="0">
              <a:solidFill>
                <a:schemeClr val="tx1"/>
              </a:solidFill>
              <a:effectLst/>
              <a:latin typeface="+mn-lt"/>
              <a:ea typeface="+mn-ea"/>
              <a:cs typeface="+mn-cs"/>
            </a:rPr>
            <a:t>いる。</a:t>
          </a:r>
          <a:endParaRPr lang="ja-JP" altLang="ja-JP" sz="1400">
            <a:solidFill>
              <a:schemeClr val="tx1"/>
            </a:solidFill>
            <a:effectLst/>
          </a:endParaRPr>
        </a:p>
        <a:p>
          <a:r>
            <a:rPr lang="ja-JP" altLang="ja-JP" sz="1100" b="0">
              <a:solidFill>
                <a:schemeClr val="tx1"/>
              </a:solidFill>
              <a:effectLst/>
              <a:latin typeface="+mn-lt"/>
              <a:ea typeface="+mn-ea"/>
              <a:cs typeface="+mn-cs"/>
            </a:rPr>
            <a:t>　</a:t>
          </a:r>
          <a:r>
            <a:rPr lang="ja-JP" altLang="ja-JP" sz="1100">
              <a:solidFill>
                <a:schemeClr val="dk1"/>
              </a:solidFill>
              <a:effectLst/>
              <a:latin typeface="+mn-lt"/>
              <a:ea typeface="+mn-ea"/>
              <a:cs typeface="+mn-cs"/>
            </a:rPr>
            <a:t>地方債現在高は減少傾向にあるものの、今後は公共施設等総合管理計画に基づく施設の長寿命化や統廃合を計画的に進め、新規起債の発行を抑制することで、将来負担の軽減と公債費の適正化に努める。</a:t>
          </a:r>
          <a:endParaRPr lang="ja-JP" altLang="ja-JP" sz="1400">
            <a:solidFill>
              <a:schemeClr val="tx1"/>
            </a:solidFill>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111761</xdr:rowOff>
    </xdr:from>
    <xdr:to>
      <xdr:col>24</xdr:col>
      <xdr:colOff>25400</xdr:colOff>
      <xdr:row>77</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31341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107950</xdr:rowOff>
    </xdr:from>
    <xdr:to>
      <xdr:col>19</xdr:col>
      <xdr:colOff>187325</xdr:colOff>
      <xdr:row>77</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309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73661</xdr:rowOff>
    </xdr:from>
    <xdr:to>
      <xdr:col>15</xdr:col>
      <xdr:colOff>98425</xdr:colOff>
      <xdr:row>77</xdr:row>
      <xdr:rowOff>107950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2753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43197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46989</xdr:rowOff>
    </xdr:from>
    <xdr:to>
      <xdr:col>11</xdr:col>
      <xdr:colOff>9525</xdr:colOff>
      <xdr:row>77</xdr:row>
      <xdr:rowOff>73661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2486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60961</xdr:rowOff>
    </xdr:from>
    <xdr:to>
      <xdr:col>24</xdr:col>
      <xdr:colOff>76200</xdr:colOff>
      <xdr:row>77</xdr:row>
      <xdr:rowOff>162561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33038</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76200</xdr:rowOff>
    </xdr:from>
    <xdr:to>
      <xdr:col>20</xdr:col>
      <xdr:colOff>38100</xdr:colOff>
      <xdr:row>78</xdr:row>
      <xdr:rowOff>6350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162577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6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57150</xdr:rowOff>
    </xdr:from>
    <xdr:to>
      <xdr:col>15</xdr:col>
      <xdr:colOff>149225</xdr:colOff>
      <xdr:row>77</xdr:row>
      <xdr:rowOff>158750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143527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22861</xdr:rowOff>
    </xdr:from>
    <xdr:to>
      <xdr:col>11</xdr:col>
      <xdr:colOff>60325</xdr:colOff>
      <xdr:row>77</xdr:row>
      <xdr:rowOff>124461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109238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31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a:solidFill>
                <a:srgbClr val="FF0000"/>
              </a:solidFill>
              <a:effectLst/>
              <a:latin typeface="+mn-lt"/>
              <a:ea typeface="+mn-ea"/>
              <a:cs typeface="+mn-cs"/>
            </a:rPr>
            <a:t>　</a:t>
          </a:r>
          <a:r>
            <a:rPr lang="ja-JP" altLang="ja-JP" sz="1100" b="0">
              <a:solidFill>
                <a:schemeClr val="tx1"/>
              </a:solidFill>
              <a:effectLst/>
              <a:latin typeface="+mn-lt"/>
              <a:ea typeface="+mn-ea"/>
              <a:cs typeface="+mn-cs"/>
            </a:rPr>
            <a:t>公債費以外の経常収支比率は、対前年度比で</a:t>
          </a:r>
          <a:r>
            <a:rPr lang="en-US" altLang="ja-JP" sz="1100" b="0">
              <a:solidFill>
                <a:schemeClr val="tx1"/>
              </a:solidFill>
              <a:effectLst/>
              <a:latin typeface="+mn-lt"/>
              <a:ea typeface="+mn-ea"/>
              <a:cs typeface="+mn-cs"/>
            </a:rPr>
            <a:t>1.7</a:t>
          </a:r>
          <a:r>
            <a:rPr lang="ja-JP" altLang="ja-JP" sz="1100" b="0">
              <a:solidFill>
                <a:schemeClr val="tx1"/>
              </a:solidFill>
              <a:effectLst/>
              <a:latin typeface="+mn-lt"/>
              <a:ea typeface="+mn-ea"/>
              <a:cs typeface="+mn-cs"/>
            </a:rPr>
            <a:t>ポイント低くなっており、類似団体平均と比較しても</a:t>
          </a:r>
          <a:r>
            <a:rPr lang="en-US" altLang="ja-JP" sz="1100" b="0">
              <a:solidFill>
                <a:schemeClr val="tx1"/>
              </a:solidFill>
              <a:effectLst/>
              <a:latin typeface="+mn-lt"/>
              <a:ea typeface="+mn-ea"/>
              <a:cs typeface="+mn-cs"/>
            </a:rPr>
            <a:t>3.2</a:t>
          </a:r>
          <a:r>
            <a:rPr lang="ja-JP" altLang="ja-JP" sz="1100" b="0">
              <a:solidFill>
                <a:schemeClr val="tx1"/>
              </a:solidFill>
              <a:effectLst/>
              <a:latin typeface="+mn-lt"/>
              <a:ea typeface="+mn-ea"/>
              <a:cs typeface="+mn-cs"/>
            </a:rPr>
            <a:t>ポイント低い水準</a:t>
          </a:r>
          <a:r>
            <a:rPr lang="ja-JP" altLang="en-US" sz="1100" b="0">
              <a:solidFill>
                <a:schemeClr val="tx1"/>
              </a:solidFill>
              <a:effectLst/>
              <a:latin typeface="+mn-lt"/>
              <a:ea typeface="+mn-ea"/>
              <a:cs typeface="+mn-cs"/>
            </a:rPr>
            <a:t>と</a:t>
          </a:r>
          <a:r>
            <a:rPr lang="ja-JP" altLang="ja-JP" sz="1100" b="0">
              <a:solidFill>
                <a:schemeClr val="tx1"/>
              </a:solidFill>
              <a:effectLst/>
              <a:latin typeface="+mn-lt"/>
              <a:ea typeface="+mn-ea"/>
              <a:cs typeface="+mn-cs"/>
            </a:rPr>
            <a:t>なっている。</a:t>
          </a:r>
          <a:endParaRPr lang="ja-JP" altLang="ja-JP" sz="1400">
            <a:solidFill>
              <a:schemeClr val="tx1"/>
            </a:solidFill>
            <a:effectLst/>
          </a:endParaRPr>
        </a:p>
        <a:p>
          <a:r>
            <a:rPr lang="ja-JP" altLang="ja-JP" sz="1100" b="0">
              <a:solidFill>
                <a:schemeClr val="tx1"/>
              </a:solidFill>
              <a:effectLst/>
              <a:latin typeface="+mn-lt"/>
              <a:ea typeface="+mn-ea"/>
              <a:cs typeface="+mn-cs"/>
            </a:rPr>
            <a:t>　これは、人事院勧告に基づく人件費の上昇や、同じく人件費の上昇等よる宇和島地区広域事務組合への補助金が増加していること等によるものである。</a:t>
          </a:r>
          <a:endParaRPr lang="ja-JP" altLang="ja-JP" sz="1400">
            <a:solidFill>
              <a:schemeClr val="tx1"/>
            </a:solidFill>
            <a:effectLst/>
          </a:endParaRPr>
        </a:p>
        <a:p>
          <a:pPr eaLnBrk="1" fontAlgn="auto" latinLnBrk="0" hangingPunct="1"/>
          <a:r>
            <a:rPr lang="ja-JP" altLang="ja-JP" sz="1100" b="0">
              <a:solidFill>
                <a:schemeClr val="tx1"/>
              </a:solidFill>
              <a:effectLst/>
              <a:latin typeface="+mn-lt"/>
              <a:ea typeface="+mn-ea"/>
              <a:cs typeface="+mn-cs"/>
            </a:rPr>
            <a:t>　</a:t>
          </a:r>
          <a:r>
            <a:rPr lang="en-US" altLang="ja-JP" sz="1100" b="0">
              <a:solidFill>
                <a:schemeClr val="tx1"/>
              </a:solidFill>
              <a:effectLst/>
              <a:latin typeface="+mn-lt"/>
              <a:ea typeface="+mn-ea"/>
              <a:cs typeface="+mn-cs"/>
            </a:rPr>
            <a:t>今後は、今後は組織の体制整備や職員の適正配置に取組むことにより、人件費の抑制に努める必要がある。</a:t>
          </a:r>
          <a:endParaRPr lang="ja-JP" altLang="ja-JP" sz="1400">
            <a:solidFill>
              <a:schemeClr val="tx1"/>
            </a:solidFill>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54611</xdr:rowOff>
    </xdr:from>
    <xdr:to>
      <xdr:col>82</xdr:col>
      <xdr:colOff>107950</xdr:colOff>
      <xdr:row>76</xdr:row>
      <xdr:rowOff>119380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084811"/>
          <a:ext cx="8382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97807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5080</xdr:rowOff>
    </xdr:from>
    <xdr:to>
      <xdr:col>78</xdr:col>
      <xdr:colOff>69850</xdr:colOff>
      <xdr:row>76</xdr:row>
      <xdr:rowOff>119380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0352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100330</xdr:rowOff>
    </xdr:from>
    <xdr:to>
      <xdr:col>73</xdr:col>
      <xdr:colOff>180975</xdr:colOff>
      <xdr:row>76</xdr:row>
      <xdr:rowOff>5080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9590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100330</xdr:rowOff>
    </xdr:from>
    <xdr:to>
      <xdr:col>69</xdr:col>
      <xdr:colOff>92075</xdr:colOff>
      <xdr:row>76</xdr:row>
      <xdr:rowOff>58420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9590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13988</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143527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3811</xdr:rowOff>
    </xdr:from>
    <xdr:to>
      <xdr:col>82</xdr:col>
      <xdr:colOff>158750</xdr:colOff>
      <xdr:row>76</xdr:row>
      <xdr:rowOff>105411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20337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68580</xdr:rowOff>
    </xdr:from>
    <xdr:to>
      <xdr:col>78</xdr:col>
      <xdr:colOff>120650</xdr:colOff>
      <xdr:row>76</xdr:row>
      <xdr:rowOff>170180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154957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125730</xdr:rowOff>
    </xdr:from>
    <xdr:to>
      <xdr:col>74</xdr:col>
      <xdr:colOff>31750</xdr:colOff>
      <xdr:row>76</xdr:row>
      <xdr:rowOff>55880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66057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49530</xdr:rowOff>
    </xdr:from>
    <xdr:to>
      <xdr:col>69</xdr:col>
      <xdr:colOff>142875</xdr:colOff>
      <xdr:row>75</xdr:row>
      <xdr:rowOff>151130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161307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82972</xdr:rowOff>
    </xdr:from>
    <xdr:to>
      <xdr:col>29</xdr:col>
      <xdr:colOff>127000</xdr:colOff>
      <xdr:row>18</xdr:row>
      <xdr:rowOff>120522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16697"/>
          <a:ext cx="647700" cy="37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148602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120522</xdr:rowOff>
    </xdr:from>
    <xdr:to>
      <xdr:col>26</xdr:col>
      <xdr:colOff>50800</xdr:colOff>
      <xdr:row>18</xdr:row>
      <xdr:rowOff>126059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54247"/>
          <a:ext cx="698500" cy="5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94945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126059</xdr:rowOff>
    </xdr:from>
    <xdr:to>
      <xdr:col>22</xdr:col>
      <xdr:colOff>114300</xdr:colOff>
      <xdr:row>18</xdr:row>
      <xdr:rowOff>140860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59784"/>
          <a:ext cx="698500" cy="14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121813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9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140860</xdr:rowOff>
    </xdr:from>
    <xdr:to>
      <xdr:col>18</xdr:col>
      <xdr:colOff>177800</xdr:colOff>
      <xdr:row>18</xdr:row>
      <xdr:rowOff>159177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74585"/>
          <a:ext cx="698500" cy="18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141465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93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148891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93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32172</xdr:rowOff>
    </xdr:from>
    <xdr:to>
      <xdr:col>29</xdr:col>
      <xdr:colOff>177800</xdr:colOff>
      <xdr:row>18</xdr:row>
      <xdr:rowOff>133772</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65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4249</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37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69722</xdr:rowOff>
    </xdr:from>
    <xdr:to>
      <xdr:col>26</xdr:col>
      <xdr:colOff>101600</xdr:colOff>
      <xdr:row>18</xdr:row>
      <xdr:rowOff>171322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203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156099</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8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75259</xdr:rowOff>
    </xdr:from>
    <xdr:to>
      <xdr:col>22</xdr:col>
      <xdr:colOff>165100</xdr:colOff>
      <xdr:row>19</xdr:row>
      <xdr:rowOff>5409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208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161636</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9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90059</xdr:rowOff>
    </xdr:from>
    <xdr:to>
      <xdr:col>19</xdr:col>
      <xdr:colOff>38100</xdr:colOff>
      <xdr:row>19</xdr:row>
      <xdr:rowOff>20210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223784"/>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4987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31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108377</xdr:rowOff>
    </xdr:from>
    <xdr:to>
      <xdr:col>15</xdr:col>
      <xdr:colOff>101600</xdr:colOff>
      <xdr:row>19</xdr:row>
      <xdr:rowOff>38527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242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23304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32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40803</xdr:rowOff>
    </xdr:from>
    <xdr:to>
      <xdr:col>29</xdr:col>
      <xdr:colOff>127000</xdr:colOff>
      <xdr:row>36</xdr:row>
      <xdr:rowOff>47493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994053"/>
          <a:ext cx="647700" cy="6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152418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2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47493</xdr:rowOff>
    </xdr:from>
    <xdr:to>
      <xdr:col>26</xdr:col>
      <xdr:colOff>50800</xdr:colOff>
      <xdr:row>36</xdr:row>
      <xdr:rowOff>75287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000743"/>
          <a:ext cx="698500" cy="27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66099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75287</xdr:rowOff>
    </xdr:from>
    <xdr:to>
      <xdr:col>22</xdr:col>
      <xdr:colOff>114300</xdr:colOff>
      <xdr:row>36</xdr:row>
      <xdr:rowOff>95213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028537"/>
          <a:ext cx="698500" cy="19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91790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0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95213</xdr:rowOff>
    </xdr:from>
    <xdr:to>
      <xdr:col>18</xdr:col>
      <xdr:colOff>177800</xdr:colOff>
      <xdr:row>36</xdr:row>
      <xdr:rowOff>108590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048463"/>
          <a:ext cx="698500" cy="13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115568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98355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332903</xdr:rowOff>
    </xdr:from>
    <xdr:to>
      <xdr:col>29</xdr:col>
      <xdr:colOff>177800</xdr:colOff>
      <xdr:row>36</xdr:row>
      <xdr:rowOff>91603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43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304980</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15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339593</xdr:rowOff>
    </xdr:from>
    <xdr:to>
      <xdr:col>26</xdr:col>
      <xdr:colOff>101600</xdr:colOff>
      <xdr:row>36</xdr:row>
      <xdr:rowOff>98293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49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83070</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36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24487</xdr:rowOff>
    </xdr:from>
    <xdr:to>
      <xdr:col>22</xdr:col>
      <xdr:colOff>165100</xdr:colOff>
      <xdr:row>36</xdr:row>
      <xdr:rowOff>126087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77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110864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064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44413</xdr:rowOff>
    </xdr:from>
    <xdr:to>
      <xdr:col>19</xdr:col>
      <xdr:colOff>38100</xdr:colOff>
      <xdr:row>36</xdr:row>
      <xdr:rowOff>146013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97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130790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08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57790</xdr:rowOff>
    </xdr:from>
    <xdr:to>
      <xdr:col>15</xdr:col>
      <xdr:colOff>101600</xdr:colOff>
      <xdr:row>36</xdr:row>
      <xdr:rowOff>159390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011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144167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09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3,484
3,428
98.45
4,183,377
4,060,301
108,318
2,503,060
5,801,482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86708</xdr:rowOff>
    </xdr:from>
    <xdr:to>
      <xdr:col>24</xdr:col>
      <xdr:colOff>63500</xdr:colOff>
      <xdr:row>37</xdr:row>
      <xdr:rowOff>121831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30358"/>
          <a:ext cx="838200" cy="3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163138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63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121831</xdr:rowOff>
    </xdr:from>
    <xdr:to>
      <xdr:col>19</xdr:col>
      <xdr:colOff>177800</xdr:colOff>
      <xdr:row>37</xdr:row>
      <xdr:rowOff>139291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65481"/>
          <a:ext cx="889000" cy="1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107036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10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139291</xdr:rowOff>
    </xdr:from>
    <xdr:to>
      <xdr:col>15</xdr:col>
      <xdr:colOff>50800</xdr:colOff>
      <xdr:row>37</xdr:row>
      <xdr:rowOff>150752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82941"/>
          <a:ext cx="889000" cy="1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130234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13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150752</xdr:rowOff>
    </xdr:from>
    <xdr:to>
      <xdr:col>10</xdr:col>
      <xdr:colOff>114300</xdr:colOff>
      <xdr:row>37</xdr:row>
      <xdr:rowOff>162918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94402"/>
          <a:ext cx="889000" cy="1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146458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14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149896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15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35908</xdr:rowOff>
    </xdr:from>
    <xdr:to>
      <xdr:col>24</xdr:col>
      <xdr:colOff>114300</xdr:colOff>
      <xdr:row>37</xdr:row>
      <xdr:rowOff>137508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14335</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5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71031</xdr:rowOff>
    </xdr:from>
    <xdr:to>
      <xdr:col>20</xdr:col>
      <xdr:colOff>38100</xdr:colOff>
      <xdr:row>38</xdr:row>
      <xdr:rowOff>1181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1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163758</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50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88491</xdr:rowOff>
    </xdr:from>
    <xdr:to>
      <xdr:col>15</xdr:col>
      <xdr:colOff>101600</xdr:colOff>
      <xdr:row>38</xdr:row>
      <xdr:rowOff>18641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3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9768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524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99952</xdr:rowOff>
    </xdr:from>
    <xdr:to>
      <xdr:col>10</xdr:col>
      <xdr:colOff>165100</xdr:colOff>
      <xdr:row>38</xdr:row>
      <xdr:rowOff>30102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4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21228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53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112118</xdr:rowOff>
    </xdr:from>
    <xdr:to>
      <xdr:col>6</xdr:col>
      <xdr:colOff>38100</xdr:colOff>
      <xdr:row>38</xdr:row>
      <xdr:rowOff>42268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5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33395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4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56890</xdr:rowOff>
    </xdr:from>
    <xdr:to>
      <xdr:col>24</xdr:col>
      <xdr:colOff>63500</xdr:colOff>
      <xdr:row>58</xdr:row>
      <xdr:rowOff>67450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10000990"/>
          <a:ext cx="838200" cy="1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131329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32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66002</xdr:rowOff>
    </xdr:from>
    <xdr:to>
      <xdr:col>19</xdr:col>
      <xdr:colOff>177800</xdr:colOff>
      <xdr:row>58</xdr:row>
      <xdr:rowOff>67450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10010102"/>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69070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7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66002</xdr:rowOff>
    </xdr:from>
    <xdr:to>
      <xdr:col>15</xdr:col>
      <xdr:colOff>50800</xdr:colOff>
      <xdr:row>58</xdr:row>
      <xdr:rowOff>69499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10010102"/>
          <a:ext cx="889000" cy="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76897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7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69499</xdr:rowOff>
    </xdr:from>
    <xdr:to>
      <xdr:col>10</xdr:col>
      <xdr:colOff>114300</xdr:colOff>
      <xdr:row>58</xdr:row>
      <xdr:rowOff>72834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10013599"/>
          <a:ext cx="889000" cy="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93013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9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85854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8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6090</xdr:rowOff>
    </xdr:from>
    <xdr:to>
      <xdr:col>24</xdr:col>
      <xdr:colOff>114300</xdr:colOff>
      <xdr:row>58</xdr:row>
      <xdr:rowOff>107690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5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92467</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65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16650</xdr:rowOff>
    </xdr:from>
    <xdr:to>
      <xdr:col>20</xdr:col>
      <xdr:colOff>38100</xdr:colOff>
      <xdr:row>58</xdr:row>
      <xdr:rowOff>118250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6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109377</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05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15202</xdr:rowOff>
    </xdr:from>
    <xdr:to>
      <xdr:col>15</xdr:col>
      <xdr:colOff>101600</xdr:colOff>
      <xdr:row>58</xdr:row>
      <xdr:rowOff>116802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5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107929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052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18699</xdr:rowOff>
    </xdr:from>
    <xdr:to>
      <xdr:col>10</xdr:col>
      <xdr:colOff>165100</xdr:colOff>
      <xdr:row>58</xdr:row>
      <xdr:rowOff>120299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6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111426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05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22034</xdr:rowOff>
    </xdr:from>
    <xdr:to>
      <xdr:col>6</xdr:col>
      <xdr:colOff>38100</xdr:colOff>
      <xdr:row>58</xdr:row>
      <xdr:rowOff>123634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6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114761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05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38305</xdr:rowOff>
    </xdr:from>
    <xdr:to>
      <xdr:col>24</xdr:col>
      <xdr:colOff>63500</xdr:colOff>
      <xdr:row>79</xdr:row>
      <xdr:rowOff>42793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582855"/>
          <a:ext cx="838200" cy="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41117</xdr:rowOff>
    </xdr:from>
    <xdr:to>
      <xdr:col>19</xdr:col>
      <xdr:colOff>177800</xdr:colOff>
      <xdr:row>79</xdr:row>
      <xdr:rowOff>42793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585667"/>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40563</xdr:rowOff>
    </xdr:from>
    <xdr:to>
      <xdr:col>15</xdr:col>
      <xdr:colOff>50800</xdr:colOff>
      <xdr:row>79</xdr:row>
      <xdr:rowOff>41117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585113"/>
          <a:ext cx="889000" cy="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38396</xdr:rowOff>
    </xdr:from>
    <xdr:to>
      <xdr:col>10</xdr:col>
      <xdr:colOff>114300</xdr:colOff>
      <xdr:row>79</xdr:row>
      <xdr:rowOff>40563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582946"/>
          <a:ext cx="889000" cy="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24410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22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158955</xdr:rowOff>
    </xdr:from>
    <xdr:to>
      <xdr:col>24</xdr:col>
      <xdr:colOff>114300</xdr:colOff>
      <xdr:row>79</xdr:row>
      <xdr:rowOff>89105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53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73882</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446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163443</xdr:rowOff>
    </xdr:from>
    <xdr:to>
      <xdr:col>20</xdr:col>
      <xdr:colOff>38100</xdr:colOff>
      <xdr:row>79</xdr:row>
      <xdr:rowOff>93593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5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84720</xdr:rowOff>
    </xdr:from>
    <xdr:ext cx="378565"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8017" y="136292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161767</xdr:rowOff>
    </xdr:from>
    <xdr:to>
      <xdr:col>15</xdr:col>
      <xdr:colOff>101600</xdr:colOff>
      <xdr:row>79</xdr:row>
      <xdr:rowOff>91917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53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83044</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9017" y="13627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161213</xdr:rowOff>
    </xdr:from>
    <xdr:to>
      <xdr:col>10</xdr:col>
      <xdr:colOff>165100</xdr:colOff>
      <xdr:row>79</xdr:row>
      <xdr:rowOff>91363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53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82490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62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159046</xdr:rowOff>
    </xdr:from>
    <xdr:to>
      <xdr:col>6</xdr:col>
      <xdr:colOff>38100</xdr:colOff>
      <xdr:row>79</xdr:row>
      <xdr:rowOff>89196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3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80323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62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123157</xdr:rowOff>
    </xdr:from>
    <xdr:to>
      <xdr:col>24</xdr:col>
      <xdr:colOff>63500</xdr:colOff>
      <xdr:row>95</xdr:row>
      <xdr:rowOff>157035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410907"/>
          <a:ext cx="838200" cy="3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90551</xdr:rowOff>
    </xdr:from>
    <xdr:to>
      <xdr:col>19</xdr:col>
      <xdr:colOff>177800</xdr:colOff>
      <xdr:row>95</xdr:row>
      <xdr:rowOff>123157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378301"/>
          <a:ext cx="889000" cy="3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150772</xdr:rowOff>
    </xdr:from>
    <xdr:to>
      <xdr:col>15</xdr:col>
      <xdr:colOff>50800</xdr:colOff>
      <xdr:row>95</xdr:row>
      <xdr:rowOff>90551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267072"/>
          <a:ext cx="889000" cy="11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150772</xdr:rowOff>
    </xdr:from>
    <xdr:to>
      <xdr:col>10</xdr:col>
      <xdr:colOff>114300</xdr:colOff>
      <xdr:row>96</xdr:row>
      <xdr:rowOff>55187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267072"/>
          <a:ext cx="889000" cy="24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64705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46184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106235</xdr:rowOff>
    </xdr:from>
    <xdr:to>
      <xdr:col>24</xdr:col>
      <xdr:colOff>114300</xdr:colOff>
      <xdr:row>96</xdr:row>
      <xdr:rowOff>36385</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39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84662</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37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72357</xdr:rowOff>
    </xdr:from>
    <xdr:to>
      <xdr:col>20</xdr:col>
      <xdr:colOff>38100</xdr:colOff>
      <xdr:row>96</xdr:row>
      <xdr:rowOff>2507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36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165084</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45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39751</xdr:rowOff>
    </xdr:from>
    <xdr:to>
      <xdr:col>15</xdr:col>
      <xdr:colOff>101600</xdr:colOff>
      <xdr:row>95</xdr:row>
      <xdr:rowOff>141351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32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132478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42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99972</xdr:rowOff>
    </xdr:from>
    <xdr:to>
      <xdr:col>10</xdr:col>
      <xdr:colOff>165100</xdr:colOff>
      <xdr:row>95</xdr:row>
      <xdr:rowOff>30122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21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46649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599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4387</xdr:rowOff>
    </xdr:from>
    <xdr:to>
      <xdr:col>6</xdr:col>
      <xdr:colOff>38100</xdr:colOff>
      <xdr:row>96</xdr:row>
      <xdr:rowOff>105987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6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97114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55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102491</xdr:rowOff>
    </xdr:from>
    <xdr:to>
      <xdr:col>55</xdr:col>
      <xdr:colOff>0</xdr:colOff>
      <xdr:row>38</xdr:row>
      <xdr:rowOff>104586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617591"/>
          <a:ext cx="8382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97567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69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93063</xdr:rowOff>
    </xdr:from>
    <xdr:to>
      <xdr:col>50</xdr:col>
      <xdr:colOff>114300</xdr:colOff>
      <xdr:row>38</xdr:row>
      <xdr:rowOff>102491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608163"/>
          <a:ext cx="889000" cy="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74080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24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93063</xdr:rowOff>
    </xdr:from>
    <xdr:to>
      <xdr:col>45</xdr:col>
      <xdr:colOff>177800</xdr:colOff>
      <xdr:row>38</xdr:row>
      <xdr:rowOff>148313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608163"/>
          <a:ext cx="889000" cy="5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85529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25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17963</xdr:rowOff>
    </xdr:from>
    <xdr:to>
      <xdr:col>41</xdr:col>
      <xdr:colOff>50800</xdr:colOff>
      <xdr:row>38</xdr:row>
      <xdr:rowOff>148313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533063"/>
          <a:ext cx="889000" cy="13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102793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27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153705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15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53786</xdr:rowOff>
    </xdr:from>
    <xdr:to>
      <xdr:col>55</xdr:col>
      <xdr:colOff>50800</xdr:colOff>
      <xdr:row>38</xdr:row>
      <xdr:rowOff>155386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56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140163</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483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51691</xdr:rowOff>
    </xdr:from>
    <xdr:to>
      <xdr:col>50</xdr:col>
      <xdr:colOff>165100</xdr:colOff>
      <xdr:row>38</xdr:row>
      <xdr:rowOff>153291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56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144418</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659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42263</xdr:rowOff>
    </xdr:from>
    <xdr:to>
      <xdr:col>46</xdr:col>
      <xdr:colOff>38100</xdr:colOff>
      <xdr:row>38</xdr:row>
      <xdr:rowOff>143863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55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134990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65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97513</xdr:rowOff>
    </xdr:from>
    <xdr:to>
      <xdr:col>41</xdr:col>
      <xdr:colOff>101600</xdr:colOff>
      <xdr:row>39</xdr:row>
      <xdr:rowOff>27663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61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18790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70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138613</xdr:rowOff>
    </xdr:from>
    <xdr:to>
      <xdr:col>36</xdr:col>
      <xdr:colOff>165100</xdr:colOff>
      <xdr:row>38</xdr:row>
      <xdr:rowOff>68763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8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59890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574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18238</xdr:rowOff>
    </xdr:from>
    <xdr:to>
      <xdr:col>55</xdr:col>
      <xdr:colOff>0</xdr:colOff>
      <xdr:row>59</xdr:row>
      <xdr:rowOff>28177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133788"/>
          <a:ext cx="838200" cy="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136114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2043</xdr:rowOff>
    </xdr:from>
    <xdr:to>
      <xdr:col>50</xdr:col>
      <xdr:colOff>114300</xdr:colOff>
      <xdr:row>59</xdr:row>
      <xdr:rowOff>18238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117593"/>
          <a:ext cx="889000" cy="1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65408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83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72717</xdr:rowOff>
    </xdr:from>
    <xdr:to>
      <xdr:col>45</xdr:col>
      <xdr:colOff>177800</xdr:colOff>
      <xdr:row>59</xdr:row>
      <xdr:rowOff>2043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16817"/>
          <a:ext cx="889000" cy="10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44110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15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72717</xdr:rowOff>
    </xdr:from>
    <xdr:to>
      <xdr:col>41</xdr:col>
      <xdr:colOff>50800</xdr:colOff>
      <xdr:row>59</xdr:row>
      <xdr:rowOff>38129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16817"/>
          <a:ext cx="889000" cy="13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22362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13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57669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83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148827</xdr:rowOff>
    </xdr:from>
    <xdr:to>
      <xdr:col>55</xdr:col>
      <xdr:colOff>50800</xdr:colOff>
      <xdr:row>59</xdr:row>
      <xdr:rowOff>78977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9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91664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3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138888</xdr:rowOff>
    </xdr:from>
    <xdr:to>
      <xdr:col>50</xdr:col>
      <xdr:colOff>165100</xdr:colOff>
      <xdr:row>59</xdr:row>
      <xdr:rowOff>69038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8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60165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175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122693</xdr:rowOff>
    </xdr:from>
    <xdr:to>
      <xdr:col>46</xdr:col>
      <xdr:colOff>38100</xdr:colOff>
      <xdr:row>59</xdr:row>
      <xdr:rowOff>52843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6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69370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842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21917</xdr:rowOff>
    </xdr:from>
    <xdr:to>
      <xdr:col>41</xdr:col>
      <xdr:colOff>101600</xdr:colOff>
      <xdr:row>58</xdr:row>
      <xdr:rowOff>123517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6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140044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741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158779</xdr:rowOff>
    </xdr:from>
    <xdr:to>
      <xdr:col>36</xdr:col>
      <xdr:colOff>165100</xdr:colOff>
      <xdr:row>59</xdr:row>
      <xdr:rowOff>88929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10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80056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195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88647</xdr:rowOff>
    </xdr:from>
    <xdr:to>
      <xdr:col>55</xdr:col>
      <xdr:colOff>0</xdr:colOff>
      <xdr:row>78</xdr:row>
      <xdr:rowOff>136043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61747"/>
          <a:ext cx="838200" cy="4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136043</xdr:rowOff>
    </xdr:from>
    <xdr:to>
      <xdr:col>50</xdr:col>
      <xdr:colOff>114300</xdr:colOff>
      <xdr:row>78</xdr:row>
      <xdr:rowOff>138299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09143"/>
          <a:ext cx="889000" cy="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130297</xdr:rowOff>
    </xdr:from>
    <xdr:to>
      <xdr:col>45</xdr:col>
      <xdr:colOff>177800</xdr:colOff>
      <xdr:row>78</xdr:row>
      <xdr:rowOff>138299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03397"/>
          <a:ext cx="889000" cy="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130297</xdr:rowOff>
    </xdr:from>
    <xdr:to>
      <xdr:col>41</xdr:col>
      <xdr:colOff>50800</xdr:colOff>
      <xdr:row>78</xdr:row>
      <xdr:rowOff>159795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03397"/>
          <a:ext cx="889000" cy="29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134681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16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37847</xdr:rowOff>
    </xdr:from>
    <xdr:to>
      <xdr:col>55</xdr:col>
      <xdr:colOff>50800</xdr:colOff>
      <xdr:row>78</xdr:row>
      <xdr:rowOff>139447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1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16274</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89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85243</xdr:rowOff>
    </xdr:from>
    <xdr:to>
      <xdr:col>50</xdr:col>
      <xdr:colOff>165100</xdr:colOff>
      <xdr:row>79</xdr:row>
      <xdr:rowOff>15393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5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6520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5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87499</xdr:rowOff>
    </xdr:from>
    <xdr:to>
      <xdr:col>46</xdr:col>
      <xdr:colOff>38100</xdr:colOff>
      <xdr:row>79</xdr:row>
      <xdr:rowOff>17649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6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8776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5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79497</xdr:rowOff>
    </xdr:from>
    <xdr:to>
      <xdr:col>41</xdr:col>
      <xdr:colOff>101600</xdr:colOff>
      <xdr:row>79</xdr:row>
      <xdr:rowOff>9647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5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774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4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108995</xdr:rowOff>
    </xdr:from>
    <xdr:to>
      <xdr:col>36</xdr:col>
      <xdr:colOff>165100</xdr:colOff>
      <xdr:row>79</xdr:row>
      <xdr:rowOff>39145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30272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7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76800</xdr:rowOff>
    </xdr:from>
    <xdr:to>
      <xdr:col>55</xdr:col>
      <xdr:colOff>0</xdr:colOff>
      <xdr:row>98</xdr:row>
      <xdr:rowOff>93934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878900"/>
          <a:ext cx="838200" cy="1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41046</xdr:rowOff>
    </xdr:from>
    <xdr:to>
      <xdr:col>50</xdr:col>
      <xdr:colOff>114300</xdr:colOff>
      <xdr:row>98</xdr:row>
      <xdr:rowOff>76800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43146"/>
          <a:ext cx="889000" cy="3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70861</xdr:rowOff>
    </xdr:from>
    <xdr:to>
      <xdr:col>45</xdr:col>
      <xdr:colOff>177800</xdr:colOff>
      <xdr:row>98</xdr:row>
      <xdr:rowOff>41046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01511"/>
          <a:ext cx="889000" cy="14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98190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9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70861</xdr:rowOff>
    </xdr:from>
    <xdr:to>
      <xdr:col>41</xdr:col>
      <xdr:colOff>50800</xdr:colOff>
      <xdr:row>98</xdr:row>
      <xdr:rowOff>80152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01511"/>
          <a:ext cx="889000" cy="18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95840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118364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43134</xdr:rowOff>
    </xdr:from>
    <xdr:to>
      <xdr:col>55</xdr:col>
      <xdr:colOff>50800</xdr:colOff>
      <xdr:row>98</xdr:row>
      <xdr:rowOff>144734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4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159947</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90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26000</xdr:rowOff>
    </xdr:from>
    <xdr:to>
      <xdr:col>50</xdr:col>
      <xdr:colOff>165100</xdr:colOff>
      <xdr:row>98</xdr:row>
      <xdr:rowOff>127600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2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118727</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920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161696</xdr:rowOff>
    </xdr:from>
    <xdr:to>
      <xdr:col>46</xdr:col>
      <xdr:colOff>38100</xdr:colOff>
      <xdr:row>98</xdr:row>
      <xdr:rowOff>91846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9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108373</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567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20061</xdr:rowOff>
    </xdr:from>
    <xdr:to>
      <xdr:col>41</xdr:col>
      <xdr:colOff>101600</xdr:colOff>
      <xdr:row>97</xdr:row>
      <xdr:rowOff>121661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5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138188</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425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29352</xdr:rowOff>
    </xdr:from>
    <xdr:to>
      <xdr:col>36</xdr:col>
      <xdr:colOff>165100</xdr:colOff>
      <xdr:row>98</xdr:row>
      <xdr:rowOff>130952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3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122079</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924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39665</xdr:rowOff>
    </xdr:from>
    <xdr:to>
      <xdr:col>85</xdr:col>
      <xdr:colOff>127000</xdr:colOff>
      <xdr:row>39</xdr:row>
      <xdr:rowOff>40430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26215"/>
          <a:ext cx="838200" cy="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30612</xdr:rowOff>
    </xdr:from>
    <xdr:to>
      <xdr:col>81</xdr:col>
      <xdr:colOff>50800</xdr:colOff>
      <xdr:row>39</xdr:row>
      <xdr:rowOff>39665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17162"/>
          <a:ext cx="889000" cy="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30612</xdr:rowOff>
    </xdr:from>
    <xdr:to>
      <xdr:col>76</xdr:col>
      <xdr:colOff>114300</xdr:colOff>
      <xdr:row>39</xdr:row>
      <xdr:rowOff>43855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717162"/>
          <a:ext cx="889000" cy="1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8171</xdr:rowOff>
    </xdr:from>
    <xdr:to>
      <xdr:col>71</xdr:col>
      <xdr:colOff>177800</xdr:colOff>
      <xdr:row>39</xdr:row>
      <xdr:rowOff>43855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94721"/>
          <a:ext cx="889000" cy="3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13304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161080</xdr:rowOff>
    </xdr:from>
    <xdr:to>
      <xdr:col>85</xdr:col>
      <xdr:colOff>177800</xdr:colOff>
      <xdr:row>39</xdr:row>
      <xdr:rowOff>91230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160315</xdr:rowOff>
    </xdr:from>
    <xdr:to>
      <xdr:col>81</xdr:col>
      <xdr:colOff>101600</xdr:colOff>
      <xdr:row>39</xdr:row>
      <xdr:rowOff>90465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7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81592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6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151262</xdr:rowOff>
    </xdr:from>
    <xdr:to>
      <xdr:col>76</xdr:col>
      <xdr:colOff>165100</xdr:colOff>
      <xdr:row>39</xdr:row>
      <xdr:rowOff>81412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6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72539</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59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164505</xdr:rowOff>
    </xdr:from>
    <xdr:to>
      <xdr:col>72</xdr:col>
      <xdr:colOff>38100</xdr:colOff>
      <xdr:row>39</xdr:row>
      <xdr:rowOff>94655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7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85782</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4017" y="6772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128821</xdr:rowOff>
    </xdr:from>
    <xdr:to>
      <xdr:col>67</xdr:col>
      <xdr:colOff>101600</xdr:colOff>
      <xdr:row>39</xdr:row>
      <xdr:rowOff>58971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4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50098</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3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88328</xdr:rowOff>
    </xdr:from>
    <xdr:to>
      <xdr:col>85</xdr:col>
      <xdr:colOff>127000</xdr:colOff>
      <xdr:row>77</xdr:row>
      <xdr:rowOff>95363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89978"/>
          <a:ext cx="838200" cy="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25584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5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95363</xdr:rowOff>
    </xdr:from>
    <xdr:to>
      <xdr:col>81</xdr:col>
      <xdr:colOff>50800</xdr:colOff>
      <xdr:row>77</xdr:row>
      <xdr:rowOff>107927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97013"/>
          <a:ext cx="889000" cy="1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109619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296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107927</xdr:rowOff>
    </xdr:from>
    <xdr:to>
      <xdr:col>76</xdr:col>
      <xdr:colOff>114300</xdr:colOff>
      <xdr:row>77</xdr:row>
      <xdr:rowOff>123596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09577"/>
          <a:ext cx="889000" cy="1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142332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123596</xdr:rowOff>
    </xdr:from>
    <xdr:to>
      <xdr:col>71</xdr:col>
      <xdr:colOff>177800</xdr:colOff>
      <xdr:row>77</xdr:row>
      <xdr:rowOff>167841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25246"/>
          <a:ext cx="889000" cy="4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169333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164273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37528</xdr:rowOff>
    </xdr:from>
    <xdr:to>
      <xdr:col>85</xdr:col>
      <xdr:colOff>177800</xdr:colOff>
      <xdr:row>77</xdr:row>
      <xdr:rowOff>139128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3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15955</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17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44563</xdr:rowOff>
    </xdr:from>
    <xdr:to>
      <xdr:col>81</xdr:col>
      <xdr:colOff>101600</xdr:colOff>
      <xdr:row>77</xdr:row>
      <xdr:rowOff>146163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4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137290</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3338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57127</xdr:rowOff>
    </xdr:from>
    <xdr:to>
      <xdr:col>76</xdr:col>
      <xdr:colOff>165100</xdr:colOff>
      <xdr:row>77</xdr:row>
      <xdr:rowOff>158727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5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149854</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3351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72796</xdr:rowOff>
    </xdr:from>
    <xdr:to>
      <xdr:col>72</xdr:col>
      <xdr:colOff>38100</xdr:colOff>
      <xdr:row>78</xdr:row>
      <xdr:rowOff>2946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7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165523</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336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117041</xdr:rowOff>
    </xdr:from>
    <xdr:to>
      <xdr:col>67</xdr:col>
      <xdr:colOff>101600</xdr:colOff>
      <xdr:row>78</xdr:row>
      <xdr:rowOff>47191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1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38318</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3411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131434</xdr:rowOff>
    </xdr:from>
    <xdr:to>
      <xdr:col>85</xdr:col>
      <xdr:colOff>127000</xdr:colOff>
      <xdr:row>98</xdr:row>
      <xdr:rowOff>133432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933534"/>
          <a:ext cx="838200" cy="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133432</xdr:rowOff>
    </xdr:from>
    <xdr:to>
      <xdr:col>81</xdr:col>
      <xdr:colOff>50800</xdr:colOff>
      <xdr:row>98</xdr:row>
      <xdr:rowOff>134682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35532"/>
          <a:ext cx="889000" cy="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107343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56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122475</xdr:rowOff>
    </xdr:from>
    <xdr:to>
      <xdr:col>76</xdr:col>
      <xdr:colOff>114300</xdr:colOff>
      <xdr:row>98</xdr:row>
      <xdr:rowOff>134682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924575"/>
          <a:ext cx="889000" cy="1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122475</xdr:rowOff>
    </xdr:from>
    <xdr:to>
      <xdr:col>71</xdr:col>
      <xdr:colOff>177800</xdr:colOff>
      <xdr:row>98</xdr:row>
      <xdr:rowOff>135020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924575"/>
          <a:ext cx="889000" cy="1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137867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80634</xdr:rowOff>
    </xdr:from>
    <xdr:to>
      <xdr:col>85</xdr:col>
      <xdr:colOff>177800</xdr:colOff>
      <xdr:row>99</xdr:row>
      <xdr:rowOff>10784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8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167011</xdr:rowOff>
    </xdr:from>
    <xdr:ext cx="469744"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82632</xdr:rowOff>
    </xdr:from>
    <xdr:to>
      <xdr:col>81</xdr:col>
      <xdr:colOff>101600</xdr:colOff>
      <xdr:row>99</xdr:row>
      <xdr:rowOff>12782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8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3909</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69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83882</xdr:rowOff>
    </xdr:from>
    <xdr:to>
      <xdr:col>76</xdr:col>
      <xdr:colOff>165100</xdr:colOff>
      <xdr:row>99</xdr:row>
      <xdr:rowOff>14032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8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5159</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697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71675</xdr:rowOff>
    </xdr:from>
    <xdr:to>
      <xdr:col>72</xdr:col>
      <xdr:colOff>38100</xdr:colOff>
      <xdr:row>99</xdr:row>
      <xdr:rowOff>1825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7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164402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6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84220</xdr:rowOff>
    </xdr:from>
    <xdr:to>
      <xdr:col>67</xdr:col>
      <xdr:colOff>101600</xdr:colOff>
      <xdr:row>99</xdr:row>
      <xdr:rowOff>14370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8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5497</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7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85604</xdr:rowOff>
    </xdr:from>
    <xdr:to>
      <xdr:col>116</xdr:col>
      <xdr:colOff>63500</xdr:colOff>
      <xdr:row>38</xdr:row>
      <xdr:rowOff>104468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00704"/>
          <a:ext cx="838200" cy="1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85604</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600704"/>
          <a:ext cx="889000" cy="5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145883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60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53668</xdr:rowOff>
    </xdr:from>
    <xdr:to>
      <xdr:col>116</xdr:col>
      <xdr:colOff>114300</xdr:colOff>
      <xdr:row>38</xdr:row>
      <xdr:rowOff>155268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6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34804</xdr:rowOff>
    </xdr:from>
    <xdr:to>
      <xdr:col>112</xdr:col>
      <xdr:colOff>38100</xdr:colOff>
      <xdr:row>38</xdr:row>
      <xdr:rowOff>136404</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4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152931</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32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70761</xdr:rowOff>
    </xdr:from>
    <xdr:to>
      <xdr:col>116</xdr:col>
      <xdr:colOff>63500</xdr:colOff>
      <xdr:row>59</xdr:row>
      <xdr:rowOff>71512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186311"/>
          <a:ext cx="8382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71512</xdr:rowOff>
    </xdr:from>
    <xdr:to>
      <xdr:col>111</xdr:col>
      <xdr:colOff>177800</xdr:colOff>
      <xdr:row>59</xdr:row>
      <xdr:rowOff>72116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187062"/>
          <a:ext cx="889000" cy="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72116</xdr:rowOff>
    </xdr:from>
    <xdr:to>
      <xdr:col>107</xdr:col>
      <xdr:colOff>50800</xdr:colOff>
      <xdr:row>59</xdr:row>
      <xdr:rowOff>72737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187666"/>
          <a:ext cx="8890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72737</xdr:rowOff>
    </xdr:from>
    <xdr:to>
      <xdr:col>102</xdr:col>
      <xdr:colOff>114300</xdr:colOff>
      <xdr:row>59</xdr:row>
      <xdr:rowOff>73194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18828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58078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19961</xdr:rowOff>
    </xdr:from>
    <xdr:to>
      <xdr:col>116</xdr:col>
      <xdr:colOff>114300</xdr:colOff>
      <xdr:row>59</xdr:row>
      <xdr:rowOff>121561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3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147419</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20712</xdr:rowOff>
    </xdr:from>
    <xdr:to>
      <xdr:col>112</xdr:col>
      <xdr:colOff>38100</xdr:colOff>
      <xdr:row>59</xdr:row>
      <xdr:rowOff>122312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3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113439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22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21316</xdr:rowOff>
    </xdr:from>
    <xdr:to>
      <xdr:col>107</xdr:col>
      <xdr:colOff>101600</xdr:colOff>
      <xdr:row>59</xdr:row>
      <xdr:rowOff>122916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3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114043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229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21937</xdr:rowOff>
    </xdr:from>
    <xdr:to>
      <xdr:col>102</xdr:col>
      <xdr:colOff>165100</xdr:colOff>
      <xdr:row>59</xdr:row>
      <xdr:rowOff>123537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3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114664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23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22394</xdr:rowOff>
    </xdr:from>
    <xdr:to>
      <xdr:col>98</xdr:col>
      <xdr:colOff>38100</xdr:colOff>
      <xdr:row>59</xdr:row>
      <xdr:rowOff>123994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3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115121</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23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66038</xdr:rowOff>
    </xdr:from>
    <xdr:to>
      <xdr:col>116</xdr:col>
      <xdr:colOff>63500</xdr:colOff>
      <xdr:row>76</xdr:row>
      <xdr:rowOff>108009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096238"/>
          <a:ext cx="838200" cy="4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151609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8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108009</xdr:rowOff>
    </xdr:from>
    <xdr:to>
      <xdr:col>111</xdr:col>
      <xdr:colOff>177800</xdr:colOff>
      <xdr:row>76</xdr:row>
      <xdr:rowOff>123847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138209"/>
          <a:ext cx="889000" cy="1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125485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281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123847</xdr:rowOff>
    </xdr:from>
    <xdr:to>
      <xdr:col>107</xdr:col>
      <xdr:colOff>50800</xdr:colOff>
      <xdr:row>77</xdr:row>
      <xdr:rowOff>8434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154047"/>
          <a:ext cx="889000" cy="5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97249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278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131139</xdr:rowOff>
    </xdr:from>
    <xdr:to>
      <xdr:col>102</xdr:col>
      <xdr:colOff>114300</xdr:colOff>
      <xdr:row>77</xdr:row>
      <xdr:rowOff>8434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161339"/>
          <a:ext cx="889000" cy="4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124510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281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154156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284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15238</xdr:rowOff>
    </xdr:from>
    <xdr:to>
      <xdr:col>116</xdr:col>
      <xdr:colOff>114300</xdr:colOff>
      <xdr:row>76</xdr:row>
      <xdr:rowOff>116838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04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38115</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896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57209</xdr:rowOff>
    </xdr:from>
    <xdr:to>
      <xdr:col>112</xdr:col>
      <xdr:colOff>38100</xdr:colOff>
      <xdr:row>76</xdr:row>
      <xdr:rowOff>158809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08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149936</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3180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73047</xdr:rowOff>
    </xdr:from>
    <xdr:to>
      <xdr:col>107</xdr:col>
      <xdr:colOff>101600</xdr:colOff>
      <xdr:row>77</xdr:row>
      <xdr:rowOff>3197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10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165774</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3195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129084</xdr:rowOff>
    </xdr:from>
    <xdr:to>
      <xdr:col>102</xdr:col>
      <xdr:colOff>165100</xdr:colOff>
      <xdr:row>77</xdr:row>
      <xdr:rowOff>59234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15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50361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25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80339</xdr:rowOff>
    </xdr:from>
    <xdr:to>
      <xdr:col>98</xdr:col>
      <xdr:colOff>38100</xdr:colOff>
      <xdr:row>77</xdr:row>
      <xdr:rowOff>10489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11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1616</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3203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a:solidFill>
                <a:schemeClr val="tx1"/>
              </a:solidFill>
              <a:effectLst/>
              <a:latin typeface="+mn-lt"/>
              <a:ea typeface="+mn-ea"/>
              <a:cs typeface="+mn-cs"/>
            </a:rPr>
            <a:t>　</a:t>
          </a:r>
          <a:r>
            <a:rPr lang="ja-JP" altLang="ja-JP" sz="1100">
              <a:solidFill>
                <a:schemeClr val="dk1"/>
              </a:solidFill>
              <a:effectLst/>
              <a:latin typeface="+mn-lt"/>
              <a:ea typeface="+mn-ea"/>
              <a:cs typeface="+mn-cs"/>
            </a:rPr>
            <a:t>住民一人当たりの歳出決算額は、歳出総額が前年度とほぼ同水準で推移したものの、人口減少の影響により全体として増加傾向にある。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経年変化の大きい項目として、増加した経費は「人件費」「物件費」「補助費等」が挙げられる。人件費は、人事院勧告に準じた給与改定や定年引上げに伴う影響、職員数の増により一人当たりコストが増加した。</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物件費は、物価高騰に伴う光熱水費等の維持管理経費の増や、情報システムの標準化に向けた経費等により増加している。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一方、減少した経費は「普通建設事業費」である。前年度に実施した大型単独事業</a:t>
          </a:r>
          <a:r>
            <a:rPr lang="ja-JP" altLang="en-US" sz="1100">
              <a:solidFill>
                <a:schemeClr val="dk1"/>
              </a:solidFill>
              <a:effectLst/>
              <a:latin typeface="+mn-lt"/>
              <a:ea typeface="+mn-ea"/>
              <a:cs typeface="+mn-cs"/>
            </a:rPr>
            <a:t>の吉野生公民館建設事業</a:t>
          </a:r>
          <a:r>
            <a:rPr lang="ja-JP" altLang="ja-JP" sz="1100">
              <a:solidFill>
                <a:schemeClr val="dk1"/>
              </a:solidFill>
              <a:effectLst/>
              <a:latin typeface="+mn-lt"/>
              <a:ea typeface="+mn-ea"/>
              <a:cs typeface="+mn-cs"/>
            </a:rPr>
            <a:t>が完了したことなどにより、一人当たりコストは減少した。</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今後は、人口減少が続く中でも持続可能な財政運営を行うため、第</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次行財政改革大綱に基づき、</a:t>
          </a:r>
          <a:r>
            <a:rPr lang="ja-JP" altLang="en-US" sz="1100">
              <a:solidFill>
                <a:schemeClr val="dk1"/>
              </a:solidFill>
              <a:effectLst/>
              <a:latin typeface="+mn-lt"/>
              <a:ea typeface="+mn-ea"/>
              <a:cs typeface="+mn-cs"/>
            </a:rPr>
            <a:t>ＡＩ</a:t>
          </a:r>
          <a:r>
            <a:rPr lang="ja-JP" altLang="ja-JP" sz="1100">
              <a:solidFill>
                <a:schemeClr val="dk1"/>
              </a:solidFill>
              <a:effectLst/>
              <a:latin typeface="+mn-lt"/>
              <a:ea typeface="+mn-ea"/>
              <a:cs typeface="+mn-cs"/>
            </a:rPr>
            <a:t>の活用等による業務効率化を図り人件費を抑制するとともに、各種委託契約の仕様見直しや公共施設等総合管理計画に基づく施設の長寿命化・統廃合を計画的に進め、物件費や投資的経費の適正化・コスト縮減に努める。</a:t>
          </a:r>
          <a:endParaRPr lang="ja-JP" altLang="ja-JP" sz="1400">
            <a:solidFill>
              <a:schemeClr val="tx1"/>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3,484
3,428
98.45
4,183,377
4,060,301
108,318
2,503,060
5,801,482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145015</xdr:rowOff>
    </xdr:from>
    <xdr:to>
      <xdr:col>24</xdr:col>
      <xdr:colOff>63500</xdr:colOff>
      <xdr:row>38</xdr:row>
      <xdr:rowOff>151102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660115"/>
          <a:ext cx="838200" cy="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146081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18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151102</xdr:rowOff>
    </xdr:from>
    <xdr:to>
      <xdr:col>19</xdr:col>
      <xdr:colOff>177800</xdr:colOff>
      <xdr:row>38</xdr:row>
      <xdr:rowOff>154116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666202"/>
          <a:ext cx="889000" cy="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65867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23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154116</xdr:rowOff>
    </xdr:from>
    <xdr:to>
      <xdr:col>15</xdr:col>
      <xdr:colOff>50800</xdr:colOff>
      <xdr:row>38</xdr:row>
      <xdr:rowOff>167132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669216"/>
          <a:ext cx="889000" cy="1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82497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25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167132</xdr:rowOff>
    </xdr:from>
    <xdr:to>
      <xdr:col>10</xdr:col>
      <xdr:colOff>114300</xdr:colOff>
      <xdr:row>38</xdr:row>
      <xdr:rowOff>169518</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682232"/>
          <a:ext cx="889000" cy="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104057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2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103786</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27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94215</xdr:rowOff>
    </xdr:from>
    <xdr:to>
      <xdr:col>24</xdr:col>
      <xdr:colOff>114300</xdr:colOff>
      <xdr:row>39</xdr:row>
      <xdr:rowOff>24365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60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9142</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52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100302</xdr:rowOff>
    </xdr:from>
    <xdr:to>
      <xdr:col>20</xdr:col>
      <xdr:colOff>38100</xdr:colOff>
      <xdr:row>39</xdr:row>
      <xdr:rowOff>30452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61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21579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70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103316</xdr:rowOff>
    </xdr:from>
    <xdr:to>
      <xdr:col>15</xdr:col>
      <xdr:colOff>101600</xdr:colOff>
      <xdr:row>39</xdr:row>
      <xdr:rowOff>33466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61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24593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71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116332</xdr:rowOff>
    </xdr:from>
    <xdr:to>
      <xdr:col>10</xdr:col>
      <xdr:colOff>165100</xdr:colOff>
      <xdr:row>39</xdr:row>
      <xdr:rowOff>46482</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63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37609</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72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118718</xdr:rowOff>
    </xdr:from>
    <xdr:to>
      <xdr:col>6</xdr:col>
      <xdr:colOff>38100</xdr:colOff>
      <xdr:row>39</xdr:row>
      <xdr:rowOff>48868</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63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39995</xdr:rowOff>
    </xdr:from>
    <xdr:ext cx="469744"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95428" y="672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45141</xdr:rowOff>
    </xdr:from>
    <xdr:to>
      <xdr:col>24</xdr:col>
      <xdr:colOff>63500</xdr:colOff>
      <xdr:row>58</xdr:row>
      <xdr:rowOff>47080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89241"/>
          <a:ext cx="838200" cy="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71087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2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13055</xdr:rowOff>
    </xdr:from>
    <xdr:to>
      <xdr:col>19</xdr:col>
      <xdr:colOff>177800</xdr:colOff>
      <xdr:row>58</xdr:row>
      <xdr:rowOff>47080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57155"/>
          <a:ext cx="889000" cy="3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7543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61671</xdr:rowOff>
    </xdr:from>
    <xdr:to>
      <xdr:col>15</xdr:col>
      <xdr:colOff>50800</xdr:colOff>
      <xdr:row>58</xdr:row>
      <xdr:rowOff>13055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34321"/>
          <a:ext cx="889000" cy="12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168154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61671</xdr:rowOff>
    </xdr:from>
    <xdr:to>
      <xdr:col>10</xdr:col>
      <xdr:colOff>114300</xdr:colOff>
      <xdr:row>58</xdr:row>
      <xdr:rowOff>1315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34321"/>
          <a:ext cx="889000" cy="11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110234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8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167533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59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165791</xdr:rowOff>
    </xdr:from>
    <xdr:to>
      <xdr:col>24</xdr:col>
      <xdr:colOff>114300</xdr:colOff>
      <xdr:row>58</xdr:row>
      <xdr:rowOff>95941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3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80718</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53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167730</xdr:rowOff>
    </xdr:from>
    <xdr:to>
      <xdr:col>20</xdr:col>
      <xdr:colOff>38100</xdr:colOff>
      <xdr:row>58</xdr:row>
      <xdr:rowOff>97880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89007</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10033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133705</xdr:rowOff>
    </xdr:from>
    <xdr:to>
      <xdr:col>15</xdr:col>
      <xdr:colOff>101600</xdr:colOff>
      <xdr:row>58</xdr:row>
      <xdr:rowOff>63855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0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54982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999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10871</xdr:rowOff>
    </xdr:from>
    <xdr:to>
      <xdr:col>10</xdr:col>
      <xdr:colOff>165100</xdr:colOff>
      <xdr:row>57</xdr:row>
      <xdr:rowOff>112471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8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128998</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55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121965</xdr:rowOff>
    </xdr:from>
    <xdr:to>
      <xdr:col>6</xdr:col>
      <xdr:colOff>38100</xdr:colOff>
      <xdr:row>58</xdr:row>
      <xdr:rowOff>52115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9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43242</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98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136334</xdr:rowOff>
    </xdr:from>
    <xdr:to>
      <xdr:col>24</xdr:col>
      <xdr:colOff>63500</xdr:colOff>
      <xdr:row>78</xdr:row>
      <xdr:rowOff>32434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337984"/>
          <a:ext cx="838200" cy="67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102037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132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32434</xdr:rowOff>
    </xdr:from>
    <xdr:to>
      <xdr:col>19</xdr:col>
      <xdr:colOff>177800</xdr:colOff>
      <xdr:row>78</xdr:row>
      <xdr:rowOff>83175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405534"/>
          <a:ext cx="889000" cy="5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23530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5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148068</xdr:rowOff>
    </xdr:from>
    <xdr:to>
      <xdr:col>15</xdr:col>
      <xdr:colOff>50800</xdr:colOff>
      <xdr:row>78</xdr:row>
      <xdr:rowOff>83175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349718"/>
          <a:ext cx="889000" cy="10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74060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0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148068</xdr:rowOff>
    </xdr:from>
    <xdr:to>
      <xdr:col>10</xdr:col>
      <xdr:colOff>114300</xdr:colOff>
      <xdr:row>78</xdr:row>
      <xdr:rowOff>151544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349718"/>
          <a:ext cx="889000" cy="17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50559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98634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128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85534</xdr:rowOff>
    </xdr:from>
    <xdr:to>
      <xdr:col>24</xdr:col>
      <xdr:colOff>114300</xdr:colOff>
      <xdr:row>78</xdr:row>
      <xdr:rowOff>15684</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28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63961</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265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153084</xdr:rowOff>
    </xdr:from>
    <xdr:to>
      <xdr:col>20</xdr:col>
      <xdr:colOff>38100</xdr:colOff>
      <xdr:row>78</xdr:row>
      <xdr:rowOff>83234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35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74361</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44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32375</xdr:rowOff>
    </xdr:from>
    <xdr:to>
      <xdr:col>15</xdr:col>
      <xdr:colOff>101600</xdr:colOff>
      <xdr:row>78</xdr:row>
      <xdr:rowOff>133975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40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125102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498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97268</xdr:rowOff>
    </xdr:from>
    <xdr:to>
      <xdr:col>10</xdr:col>
      <xdr:colOff>165100</xdr:colOff>
      <xdr:row>78</xdr:row>
      <xdr:rowOff>27418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9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43945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074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100744</xdr:rowOff>
    </xdr:from>
    <xdr:to>
      <xdr:col>6</xdr:col>
      <xdr:colOff>38100</xdr:colOff>
      <xdr:row>79</xdr:row>
      <xdr:rowOff>30894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47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22021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566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2169</xdr:rowOff>
    </xdr:from>
    <xdr:to>
      <xdr:col>24</xdr:col>
      <xdr:colOff>63500</xdr:colOff>
      <xdr:row>98</xdr:row>
      <xdr:rowOff>25135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804269"/>
          <a:ext cx="838200" cy="2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69714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28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25135</xdr:rowOff>
    </xdr:from>
    <xdr:to>
      <xdr:col>19</xdr:col>
      <xdr:colOff>177800</xdr:colOff>
      <xdr:row>98</xdr:row>
      <xdr:rowOff>32863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27235"/>
          <a:ext cx="889000" cy="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157077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4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32863</xdr:rowOff>
    </xdr:from>
    <xdr:to>
      <xdr:col>15</xdr:col>
      <xdr:colOff>50800</xdr:colOff>
      <xdr:row>98</xdr:row>
      <xdr:rowOff>52592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34963"/>
          <a:ext cx="889000" cy="1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169279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52592</xdr:rowOff>
    </xdr:from>
    <xdr:to>
      <xdr:col>10</xdr:col>
      <xdr:colOff>114300</xdr:colOff>
      <xdr:row>98</xdr:row>
      <xdr:rowOff>52958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54692"/>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6507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25826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48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122819</xdr:rowOff>
    </xdr:from>
    <xdr:to>
      <xdr:col>24</xdr:col>
      <xdr:colOff>114300</xdr:colOff>
      <xdr:row>98</xdr:row>
      <xdr:rowOff>52969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5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101246</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31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145785</xdr:rowOff>
    </xdr:from>
    <xdr:to>
      <xdr:col>20</xdr:col>
      <xdr:colOff>38100</xdr:colOff>
      <xdr:row>98</xdr:row>
      <xdr:rowOff>75935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7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67062</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86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153513</xdr:rowOff>
    </xdr:from>
    <xdr:to>
      <xdr:col>15</xdr:col>
      <xdr:colOff>101600</xdr:colOff>
      <xdr:row>98</xdr:row>
      <xdr:rowOff>83663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8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74790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7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1792</xdr:rowOff>
    </xdr:from>
    <xdr:to>
      <xdr:col>10</xdr:col>
      <xdr:colOff>165100</xdr:colOff>
      <xdr:row>98</xdr:row>
      <xdr:rowOff>103392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0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94519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9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2158</xdr:rowOff>
    </xdr:from>
    <xdr:to>
      <xdr:col>6</xdr:col>
      <xdr:colOff>38100</xdr:colOff>
      <xdr:row>98</xdr:row>
      <xdr:rowOff>103758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0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94885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9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51103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44134</xdr:rowOff>
    </xdr:from>
    <xdr:to>
      <xdr:col>55</xdr:col>
      <xdr:colOff>0</xdr:colOff>
      <xdr:row>58</xdr:row>
      <xdr:rowOff>54384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88234"/>
          <a:ext cx="838200" cy="1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134104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35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44134</xdr:rowOff>
    </xdr:from>
    <xdr:to>
      <xdr:col>50</xdr:col>
      <xdr:colOff>114300</xdr:colOff>
      <xdr:row>58</xdr:row>
      <xdr:rowOff>61482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88234"/>
          <a:ext cx="889000" cy="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70128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7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61482</xdr:rowOff>
    </xdr:from>
    <xdr:to>
      <xdr:col>45</xdr:col>
      <xdr:colOff>177800</xdr:colOff>
      <xdr:row>58</xdr:row>
      <xdr:rowOff>83988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05582"/>
          <a:ext cx="889000" cy="2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77319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7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53971</xdr:rowOff>
    </xdr:from>
    <xdr:to>
      <xdr:col>41</xdr:col>
      <xdr:colOff>50800</xdr:colOff>
      <xdr:row>58</xdr:row>
      <xdr:rowOff>83988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998071"/>
          <a:ext cx="889000" cy="3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73574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7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37295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3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3584</xdr:rowOff>
    </xdr:from>
    <xdr:to>
      <xdr:col>55</xdr:col>
      <xdr:colOff>50800</xdr:colOff>
      <xdr:row>58</xdr:row>
      <xdr:rowOff>105184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4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153461</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2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164784</xdr:rowOff>
    </xdr:from>
    <xdr:to>
      <xdr:col>50</xdr:col>
      <xdr:colOff>165100</xdr:colOff>
      <xdr:row>58</xdr:row>
      <xdr:rowOff>94934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3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86061</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03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10682</xdr:rowOff>
    </xdr:from>
    <xdr:to>
      <xdr:col>46</xdr:col>
      <xdr:colOff>38100</xdr:colOff>
      <xdr:row>58</xdr:row>
      <xdr:rowOff>112282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5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103409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04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33188</xdr:rowOff>
    </xdr:from>
    <xdr:to>
      <xdr:col>41</xdr:col>
      <xdr:colOff>101600</xdr:colOff>
      <xdr:row>58</xdr:row>
      <xdr:rowOff>134788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7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125915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07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3171</xdr:rowOff>
    </xdr:from>
    <xdr:to>
      <xdr:col>36</xdr:col>
      <xdr:colOff>165100</xdr:colOff>
      <xdr:row>58</xdr:row>
      <xdr:rowOff>104771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95898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03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7744</xdr:rowOff>
    </xdr:from>
    <xdr:to>
      <xdr:col>55</xdr:col>
      <xdr:colOff>0</xdr:colOff>
      <xdr:row>79</xdr:row>
      <xdr:rowOff>22065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52294"/>
          <a:ext cx="838200" cy="1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143025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44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166351</xdr:rowOff>
    </xdr:from>
    <xdr:to>
      <xdr:col>50</xdr:col>
      <xdr:colOff>114300</xdr:colOff>
      <xdr:row>79</xdr:row>
      <xdr:rowOff>22065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539451"/>
          <a:ext cx="889000" cy="2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68829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7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166351</xdr:rowOff>
    </xdr:from>
    <xdr:to>
      <xdr:col>45</xdr:col>
      <xdr:colOff>177800</xdr:colOff>
      <xdr:row>79</xdr:row>
      <xdr:rowOff>32421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39451"/>
          <a:ext cx="889000" cy="3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42091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32421</xdr:rowOff>
    </xdr:from>
    <xdr:to>
      <xdr:col>41</xdr:col>
      <xdr:colOff>50800</xdr:colOff>
      <xdr:row>79</xdr:row>
      <xdr:rowOff>32576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76971"/>
          <a:ext cx="889000" cy="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68294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6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52861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25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128394</xdr:rowOff>
    </xdr:from>
    <xdr:to>
      <xdr:col>55</xdr:col>
      <xdr:colOff>50800</xdr:colOff>
      <xdr:row>79</xdr:row>
      <xdr:rowOff>58544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0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98574</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7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142715</xdr:rowOff>
    </xdr:from>
    <xdr:to>
      <xdr:col>50</xdr:col>
      <xdr:colOff>165100</xdr:colOff>
      <xdr:row>79</xdr:row>
      <xdr:rowOff>72865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63992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60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115551</xdr:rowOff>
    </xdr:from>
    <xdr:to>
      <xdr:col>46</xdr:col>
      <xdr:colOff>38100</xdr:colOff>
      <xdr:row>79</xdr:row>
      <xdr:rowOff>45701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8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62228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26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153071</xdr:rowOff>
    </xdr:from>
    <xdr:to>
      <xdr:col>41</xdr:col>
      <xdr:colOff>101600</xdr:colOff>
      <xdr:row>79</xdr:row>
      <xdr:rowOff>83221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2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74348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61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153226</xdr:rowOff>
    </xdr:from>
    <xdr:to>
      <xdr:col>36</xdr:col>
      <xdr:colOff>165100</xdr:colOff>
      <xdr:row>79</xdr:row>
      <xdr:rowOff>83376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2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74503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61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86787</xdr:rowOff>
    </xdr:from>
    <xdr:to>
      <xdr:col>55</xdr:col>
      <xdr:colOff>0</xdr:colOff>
      <xdr:row>98</xdr:row>
      <xdr:rowOff>99360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888887"/>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51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86787</xdr:rowOff>
    </xdr:from>
    <xdr:to>
      <xdr:col>50</xdr:col>
      <xdr:colOff>114300</xdr:colOff>
      <xdr:row>98</xdr:row>
      <xdr:rowOff>88161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88887"/>
          <a:ext cx="889000" cy="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131615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73285</xdr:rowOff>
    </xdr:from>
    <xdr:to>
      <xdr:col>45</xdr:col>
      <xdr:colOff>177800</xdr:colOff>
      <xdr:row>98</xdr:row>
      <xdr:rowOff>88161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875385"/>
          <a:ext cx="889000" cy="1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129010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58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73285</xdr:rowOff>
    </xdr:from>
    <xdr:to>
      <xdr:col>41</xdr:col>
      <xdr:colOff>50800</xdr:colOff>
      <xdr:row>98</xdr:row>
      <xdr:rowOff>97445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875385"/>
          <a:ext cx="889000" cy="2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132563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59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48560</xdr:rowOff>
    </xdr:from>
    <xdr:to>
      <xdr:col>55</xdr:col>
      <xdr:colOff>50800</xdr:colOff>
      <xdr:row>98</xdr:row>
      <xdr:rowOff>150160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5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147795</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7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35987</xdr:rowOff>
    </xdr:from>
    <xdr:to>
      <xdr:col>50</xdr:col>
      <xdr:colOff>165100</xdr:colOff>
      <xdr:row>98</xdr:row>
      <xdr:rowOff>137587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3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128714</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930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37361</xdr:rowOff>
    </xdr:from>
    <xdr:to>
      <xdr:col>46</xdr:col>
      <xdr:colOff>38100</xdr:colOff>
      <xdr:row>98</xdr:row>
      <xdr:rowOff>138961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3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130088</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932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22485</xdr:rowOff>
    </xdr:from>
    <xdr:to>
      <xdr:col>41</xdr:col>
      <xdr:colOff>101600</xdr:colOff>
      <xdr:row>98</xdr:row>
      <xdr:rowOff>124085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2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115212</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91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46645</xdr:rowOff>
    </xdr:from>
    <xdr:to>
      <xdr:col>36</xdr:col>
      <xdr:colOff>165100</xdr:colOff>
      <xdr:row>98</xdr:row>
      <xdr:rowOff>148245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4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139372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94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51152</xdr:rowOff>
    </xdr:from>
    <xdr:to>
      <xdr:col>85</xdr:col>
      <xdr:colOff>127000</xdr:colOff>
      <xdr:row>38</xdr:row>
      <xdr:rowOff>76157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566252"/>
          <a:ext cx="838200" cy="25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72233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4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76157</xdr:rowOff>
    </xdr:from>
    <xdr:to>
      <xdr:col>81</xdr:col>
      <xdr:colOff>50800</xdr:colOff>
      <xdr:row>38</xdr:row>
      <xdr:rowOff>82672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591257"/>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31839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0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82672</xdr:rowOff>
    </xdr:from>
    <xdr:to>
      <xdr:col>76</xdr:col>
      <xdr:colOff>114300</xdr:colOff>
      <xdr:row>38</xdr:row>
      <xdr:rowOff>121965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597772"/>
          <a:ext cx="889000" cy="3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51865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121778</xdr:rowOff>
    </xdr:from>
    <xdr:to>
      <xdr:col>71</xdr:col>
      <xdr:colOff>177800</xdr:colOff>
      <xdr:row>38</xdr:row>
      <xdr:rowOff>121965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636878"/>
          <a:ext cx="889000" cy="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166782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352</xdr:rowOff>
    </xdr:from>
    <xdr:to>
      <xdr:col>85</xdr:col>
      <xdr:colOff>177800</xdr:colOff>
      <xdr:row>38</xdr:row>
      <xdr:rowOff>101952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51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86729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3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25357</xdr:rowOff>
    </xdr:from>
    <xdr:to>
      <xdr:col>81</xdr:col>
      <xdr:colOff>101600</xdr:colOff>
      <xdr:row>38</xdr:row>
      <xdr:rowOff>126957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54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118084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633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31872</xdr:rowOff>
    </xdr:from>
    <xdr:to>
      <xdr:col>76</xdr:col>
      <xdr:colOff>165100</xdr:colOff>
      <xdr:row>38</xdr:row>
      <xdr:rowOff>133472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54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124599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63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71165</xdr:rowOff>
    </xdr:from>
    <xdr:to>
      <xdr:col>72</xdr:col>
      <xdr:colOff>38100</xdr:colOff>
      <xdr:row>39</xdr:row>
      <xdr:rowOff>1315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58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163892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67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70978</xdr:rowOff>
    </xdr:from>
    <xdr:to>
      <xdr:col>67</xdr:col>
      <xdr:colOff>101600</xdr:colOff>
      <xdr:row>39</xdr:row>
      <xdr:rowOff>1128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58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163705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67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11886</xdr:rowOff>
    </xdr:from>
    <xdr:to>
      <xdr:col>85</xdr:col>
      <xdr:colOff>127000</xdr:colOff>
      <xdr:row>58</xdr:row>
      <xdr:rowOff>24829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955986"/>
          <a:ext cx="838200" cy="1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11886</xdr:rowOff>
    </xdr:from>
    <xdr:to>
      <xdr:col>81</xdr:col>
      <xdr:colOff>50800</xdr:colOff>
      <xdr:row>58</xdr:row>
      <xdr:rowOff>46503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955986"/>
          <a:ext cx="889000" cy="3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46503</xdr:rowOff>
    </xdr:from>
    <xdr:to>
      <xdr:col>76</xdr:col>
      <xdr:colOff>114300</xdr:colOff>
      <xdr:row>58</xdr:row>
      <xdr:rowOff>94982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990603"/>
          <a:ext cx="889000" cy="4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153658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79761</xdr:rowOff>
    </xdr:from>
    <xdr:to>
      <xdr:col>71</xdr:col>
      <xdr:colOff>177800</xdr:colOff>
      <xdr:row>58</xdr:row>
      <xdr:rowOff>94982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10023861"/>
          <a:ext cx="889000" cy="1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15374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61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32576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63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145479</xdr:rowOff>
    </xdr:from>
    <xdr:to>
      <xdr:col>85</xdr:col>
      <xdr:colOff>177800</xdr:colOff>
      <xdr:row>58</xdr:row>
      <xdr:rowOff>75629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1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60406</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3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132536</xdr:rowOff>
    </xdr:from>
    <xdr:to>
      <xdr:col>81</xdr:col>
      <xdr:colOff>101600</xdr:colOff>
      <xdr:row>58</xdr:row>
      <xdr:rowOff>62686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0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53813</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997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167153</xdr:rowOff>
    </xdr:from>
    <xdr:to>
      <xdr:col>76</xdr:col>
      <xdr:colOff>165100</xdr:colOff>
      <xdr:row>58</xdr:row>
      <xdr:rowOff>97303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3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88430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03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44182</xdr:rowOff>
    </xdr:from>
    <xdr:to>
      <xdr:col>72</xdr:col>
      <xdr:colOff>38100</xdr:colOff>
      <xdr:row>58</xdr:row>
      <xdr:rowOff>145782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8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136909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08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28961</xdr:rowOff>
    </xdr:from>
    <xdr:to>
      <xdr:col>67</xdr:col>
      <xdr:colOff>101600</xdr:colOff>
      <xdr:row>58</xdr:row>
      <xdr:rowOff>130561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7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121688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6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39664</xdr:rowOff>
    </xdr:from>
    <xdr:to>
      <xdr:col>85</xdr:col>
      <xdr:colOff>127000</xdr:colOff>
      <xdr:row>79</xdr:row>
      <xdr:rowOff>40430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84214"/>
          <a:ext cx="838200" cy="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30612</xdr:rowOff>
    </xdr:from>
    <xdr:to>
      <xdr:col>81</xdr:col>
      <xdr:colOff>50800</xdr:colOff>
      <xdr:row>79</xdr:row>
      <xdr:rowOff>39664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75162"/>
          <a:ext cx="889000" cy="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30612</xdr:rowOff>
    </xdr:from>
    <xdr:to>
      <xdr:col>76</xdr:col>
      <xdr:colOff>114300</xdr:colOff>
      <xdr:row>79</xdr:row>
      <xdr:rowOff>43856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575162"/>
          <a:ext cx="889000" cy="1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8172</xdr:rowOff>
    </xdr:from>
    <xdr:to>
      <xdr:col>71</xdr:col>
      <xdr:colOff>177800</xdr:colOff>
      <xdr:row>79</xdr:row>
      <xdr:rowOff>43856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52722"/>
          <a:ext cx="889000" cy="3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13216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161080</xdr:rowOff>
    </xdr:from>
    <xdr:to>
      <xdr:col>85</xdr:col>
      <xdr:colOff>177800</xdr:colOff>
      <xdr:row>79</xdr:row>
      <xdr:rowOff>91230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80216</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160314</xdr:rowOff>
    </xdr:from>
    <xdr:to>
      <xdr:col>81</xdr:col>
      <xdr:colOff>101600</xdr:colOff>
      <xdr:row>79</xdr:row>
      <xdr:rowOff>90464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81591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62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151262</xdr:rowOff>
    </xdr:from>
    <xdr:to>
      <xdr:col>76</xdr:col>
      <xdr:colOff>165100</xdr:colOff>
      <xdr:row>79</xdr:row>
      <xdr:rowOff>81412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2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72539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61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164506</xdr:rowOff>
    </xdr:from>
    <xdr:to>
      <xdr:col>72</xdr:col>
      <xdr:colOff>38100</xdr:colOff>
      <xdr:row>79</xdr:row>
      <xdr:rowOff>94656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85783</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4017" y="13630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128822</xdr:rowOff>
    </xdr:from>
    <xdr:to>
      <xdr:col>67</xdr:col>
      <xdr:colOff>101600</xdr:colOff>
      <xdr:row>79</xdr:row>
      <xdr:rowOff>58972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0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50099</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594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88328</xdr:rowOff>
    </xdr:from>
    <xdr:to>
      <xdr:col>85</xdr:col>
      <xdr:colOff>127000</xdr:colOff>
      <xdr:row>97</xdr:row>
      <xdr:rowOff>95363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718978"/>
          <a:ext cx="838200" cy="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84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95363</xdr:rowOff>
    </xdr:from>
    <xdr:to>
      <xdr:col>81</xdr:col>
      <xdr:colOff>50800</xdr:colOff>
      <xdr:row>97</xdr:row>
      <xdr:rowOff>107927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726013"/>
          <a:ext cx="889000" cy="1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109579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39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107927</xdr:rowOff>
    </xdr:from>
    <xdr:to>
      <xdr:col>76</xdr:col>
      <xdr:colOff>114300</xdr:colOff>
      <xdr:row>97</xdr:row>
      <xdr:rowOff>123596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738577"/>
          <a:ext cx="889000" cy="1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142332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123596</xdr:rowOff>
    </xdr:from>
    <xdr:to>
      <xdr:col>71</xdr:col>
      <xdr:colOff>177800</xdr:colOff>
      <xdr:row>97</xdr:row>
      <xdr:rowOff>167841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754246"/>
          <a:ext cx="889000" cy="4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169332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164273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37528</xdr:rowOff>
    </xdr:from>
    <xdr:to>
      <xdr:col>85</xdr:col>
      <xdr:colOff>177800</xdr:colOff>
      <xdr:row>97</xdr:row>
      <xdr:rowOff>139128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66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15955</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46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44563</xdr:rowOff>
    </xdr:from>
    <xdr:to>
      <xdr:col>81</xdr:col>
      <xdr:colOff>101600</xdr:colOff>
      <xdr:row>97</xdr:row>
      <xdr:rowOff>146163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67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137290</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76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57127</xdr:rowOff>
    </xdr:from>
    <xdr:to>
      <xdr:col>76</xdr:col>
      <xdr:colOff>165100</xdr:colOff>
      <xdr:row>97</xdr:row>
      <xdr:rowOff>158727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8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149854</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78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72796</xdr:rowOff>
    </xdr:from>
    <xdr:to>
      <xdr:col>72</xdr:col>
      <xdr:colOff>38100</xdr:colOff>
      <xdr:row>98</xdr:row>
      <xdr:rowOff>2946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0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165523</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79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117041</xdr:rowOff>
    </xdr:from>
    <xdr:to>
      <xdr:col>67</xdr:col>
      <xdr:colOff>101600</xdr:colOff>
      <xdr:row>98</xdr:row>
      <xdr:rowOff>47191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4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38318</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840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a:solidFill>
                <a:srgbClr val="FF0000"/>
              </a:solidFill>
              <a:effectLst/>
              <a:latin typeface="+mn-lt"/>
              <a:ea typeface="+mn-ea"/>
              <a:cs typeface="+mn-cs"/>
            </a:rPr>
            <a:t>　</a:t>
          </a:r>
          <a:r>
            <a:rPr lang="ja-JP" altLang="ja-JP" sz="1100">
              <a:solidFill>
                <a:schemeClr val="dk1"/>
              </a:solidFill>
              <a:effectLst/>
              <a:latin typeface="+mn-lt"/>
              <a:ea typeface="+mn-ea"/>
              <a:cs typeface="+mn-cs"/>
            </a:rPr>
            <a:t>住民一人当たりの歳出決算額は、歳出総額が前年度とほぼ同水準であったものの、人口減少の影響により、全体として一人当たりのコストは上昇傾向にある。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経年変化の大きい項目として、一人当たりコストが増加した主な経費は「民生費」「商工費」「衛生費」である。特に歳出全体で最も大きな割合を占める民生費は、高齢化の進展に伴う社会保障関係経費の増や、子育て支援策の拡充等により前年度から大きく増加した。</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また、商工費や衛生費についても、物価高騰等への対応や地域経済対策、保健衛生事業の実施等により一人当たりコストが増加している。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一方、減少した経費は「土木費」や「教育費」である。特に土木費は、前年度までに実施した道路の大型インフラ整備事業が完了したことに伴い、普通建設事業費が減少したため、一人当たりコストも大きく減少した。</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今後は、高齢化等により民生費などの義務的経費が引き続き増加することが見込まれる。そのため、持続可能な財政運営に向けて、既存の事務事業のスクラップ・アンド・ビルドを徹底するとともに、施設の長寿命化や統廃合を計画的に進め、投資的経費や維持管理経費の平準化とコスト縮減に努める。</a:t>
          </a:r>
          <a:endParaRPr lang="ja-JP" altLang="ja-JP" sz="1400">
            <a:solidFill>
              <a:schemeClr val="tx1"/>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100" b="0">
              <a:solidFill>
                <a:srgbClr val="FF0000"/>
              </a:solidFill>
              <a:effectLst/>
              <a:latin typeface="+mn-lt"/>
              <a:ea typeface="+mn-ea"/>
              <a:cs typeface="+mn-cs"/>
            </a:rPr>
            <a:t>　</a:t>
          </a:r>
          <a:r>
            <a:rPr lang="ja-JP" altLang="ja-JP" sz="1100">
              <a:solidFill>
                <a:schemeClr val="dk1"/>
              </a:solidFill>
              <a:effectLst/>
              <a:latin typeface="+mn-lt"/>
              <a:ea typeface="+mn-ea"/>
              <a:cs typeface="+mn-cs"/>
            </a:rPr>
            <a:t>実質収支比率は</a:t>
          </a:r>
          <a:r>
            <a:rPr lang="en-US" altLang="ja-JP" sz="1100">
              <a:solidFill>
                <a:schemeClr val="dk1"/>
              </a:solidFill>
              <a:effectLst/>
              <a:latin typeface="+mn-lt"/>
              <a:ea typeface="+mn-ea"/>
              <a:cs typeface="+mn-cs"/>
            </a:rPr>
            <a:t>4.3</a:t>
          </a:r>
          <a:r>
            <a:rPr lang="ja-JP" altLang="ja-JP" sz="1100">
              <a:solidFill>
                <a:schemeClr val="dk1"/>
              </a:solidFill>
              <a:effectLst/>
              <a:latin typeface="+mn-lt"/>
              <a:ea typeface="+mn-ea"/>
              <a:cs typeface="+mn-cs"/>
            </a:rPr>
            <a:t>％となり、前年度から</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ポイント上昇した。適正とされる水準を確保しており、各種事業の見直しや歳出の抑制等により実質収支の黒字幅が拡大したことが主な要因である。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一方で、実質単年度収支は前年度に引き続き赤字（▲約</a:t>
          </a:r>
          <a:r>
            <a:rPr lang="en-US" altLang="ja-JP" sz="1100">
              <a:solidFill>
                <a:schemeClr val="dk1"/>
              </a:solidFill>
              <a:effectLst/>
              <a:latin typeface="+mn-lt"/>
              <a:ea typeface="+mn-ea"/>
              <a:cs typeface="+mn-cs"/>
            </a:rPr>
            <a:t>2.1</a:t>
          </a:r>
          <a:r>
            <a:rPr lang="ja-JP" altLang="ja-JP" sz="1100">
              <a:solidFill>
                <a:schemeClr val="dk1"/>
              </a:solidFill>
              <a:effectLst/>
              <a:latin typeface="+mn-lt"/>
              <a:ea typeface="+mn-ea"/>
              <a:cs typeface="+mn-cs"/>
            </a:rPr>
            <a:t>億円）となっており、赤字幅が拡大している。これは、物価高騰対策や各種事業の財源として財政調整基金を大きく取り崩した（約</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億円）ことが主な要因であり、その結果、財政調整基金残高も前年度の約</a:t>
          </a:r>
          <a:r>
            <a:rPr lang="en-US" altLang="ja-JP" sz="1100">
              <a:solidFill>
                <a:schemeClr val="dk1"/>
              </a:solidFill>
              <a:effectLst/>
              <a:latin typeface="+mn-lt"/>
              <a:ea typeface="+mn-ea"/>
              <a:cs typeface="+mn-cs"/>
            </a:rPr>
            <a:t>11.9</a:t>
          </a:r>
          <a:r>
            <a:rPr lang="ja-JP" altLang="ja-JP" sz="1100">
              <a:solidFill>
                <a:schemeClr val="dk1"/>
              </a:solidFill>
              <a:effectLst/>
              <a:latin typeface="+mn-lt"/>
              <a:ea typeface="+mn-ea"/>
              <a:cs typeface="+mn-cs"/>
            </a:rPr>
            <a:t>億円から約</a:t>
          </a:r>
          <a:r>
            <a:rPr lang="en-US" altLang="ja-JP" sz="1100">
              <a:solidFill>
                <a:schemeClr val="dk1"/>
              </a:solidFill>
              <a:effectLst/>
              <a:latin typeface="+mn-lt"/>
              <a:ea typeface="+mn-ea"/>
              <a:cs typeface="+mn-cs"/>
            </a:rPr>
            <a:t>9.6</a:t>
          </a:r>
          <a:r>
            <a:rPr lang="ja-JP" altLang="ja-JP" sz="1100">
              <a:solidFill>
                <a:schemeClr val="dk1"/>
              </a:solidFill>
              <a:effectLst/>
              <a:latin typeface="+mn-lt"/>
              <a:ea typeface="+mn-ea"/>
              <a:cs typeface="+mn-cs"/>
            </a:rPr>
            <a:t>億円へと減少した。</a:t>
          </a:r>
          <a:endParaRPr lang="ja-JP" altLang="ja-JP" sz="1400">
            <a:solidFill>
              <a:schemeClr val="tx1"/>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a:solidFill>
                <a:srgbClr val="FF0000"/>
              </a:solidFill>
              <a:effectLst/>
              <a:latin typeface="+mn-lt"/>
              <a:ea typeface="+mn-ea"/>
              <a:cs typeface="+mn-cs"/>
            </a:rPr>
            <a:t>　</a:t>
          </a:r>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年度の連結実質赤字比率は、前年度に引き続き該当なしとなっており、早期健全化基準を下回り、健全な状態を維持している。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会計別の状況を見ると、一般会計等の実質収支が前年度から</a:t>
          </a:r>
          <a:r>
            <a:rPr lang="en-US" altLang="ja-JP" sz="1100">
              <a:solidFill>
                <a:schemeClr val="dk1"/>
              </a:solidFill>
              <a:effectLst/>
              <a:latin typeface="+mn-lt"/>
              <a:ea typeface="+mn-ea"/>
              <a:cs typeface="+mn-cs"/>
            </a:rPr>
            <a:t>143</a:t>
          </a:r>
          <a:r>
            <a:rPr lang="ja-JP" altLang="ja-JP" sz="1100">
              <a:solidFill>
                <a:schemeClr val="dk1"/>
              </a:solidFill>
              <a:effectLst/>
              <a:latin typeface="+mn-lt"/>
              <a:ea typeface="+mn-ea"/>
              <a:cs typeface="+mn-cs"/>
            </a:rPr>
            <a:t>百万円の黒字へと大きく拡大した。また、公営企業会計等においても、簡易水道事業会計（</a:t>
          </a:r>
          <a:r>
            <a:rPr lang="en-US" altLang="ja-JP" sz="1100">
              <a:solidFill>
                <a:schemeClr val="dk1"/>
              </a:solidFill>
              <a:effectLst/>
              <a:latin typeface="+mn-lt"/>
              <a:ea typeface="+mn-ea"/>
              <a:cs typeface="+mn-cs"/>
            </a:rPr>
            <a:t>187</a:t>
          </a:r>
          <a:r>
            <a:rPr lang="ja-JP" altLang="ja-JP" sz="1100">
              <a:solidFill>
                <a:schemeClr val="dk1"/>
              </a:solidFill>
              <a:effectLst/>
              <a:latin typeface="+mn-lt"/>
              <a:ea typeface="+mn-ea"/>
              <a:cs typeface="+mn-cs"/>
            </a:rPr>
            <a:t>百万円の黒字）や介護保険特別会計（</a:t>
          </a:r>
          <a:r>
            <a:rPr lang="en-US" altLang="ja-JP" sz="1100">
              <a:solidFill>
                <a:schemeClr val="dk1"/>
              </a:solidFill>
              <a:effectLst/>
              <a:latin typeface="+mn-lt"/>
              <a:ea typeface="+mn-ea"/>
              <a:cs typeface="+mn-cs"/>
            </a:rPr>
            <a:t>44</a:t>
          </a:r>
          <a:r>
            <a:rPr lang="ja-JP" altLang="ja-JP" sz="1100">
              <a:solidFill>
                <a:schemeClr val="dk1"/>
              </a:solidFill>
              <a:effectLst/>
              <a:latin typeface="+mn-lt"/>
              <a:ea typeface="+mn-ea"/>
              <a:cs typeface="+mn-cs"/>
            </a:rPr>
            <a:t>百万円の黒字）、国民健康保険特別会計（</a:t>
          </a:r>
          <a:r>
            <a:rPr lang="en-US" altLang="ja-JP" sz="1100">
              <a:solidFill>
                <a:schemeClr val="dk1"/>
              </a:solidFill>
              <a:effectLst/>
              <a:latin typeface="+mn-lt"/>
              <a:ea typeface="+mn-ea"/>
              <a:cs typeface="+mn-cs"/>
            </a:rPr>
            <a:t>11</a:t>
          </a:r>
          <a:r>
            <a:rPr lang="ja-JP" altLang="ja-JP" sz="1100">
              <a:solidFill>
                <a:schemeClr val="dk1"/>
              </a:solidFill>
              <a:effectLst/>
              <a:latin typeface="+mn-lt"/>
              <a:ea typeface="+mn-ea"/>
              <a:cs typeface="+mn-cs"/>
            </a:rPr>
            <a:t>百万円の黒字）など、主要な会計はおおむね資金剰余（黒字）を確保している。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一方で、「住宅新築資金等貸付事業特別会計」においては、前年度に引き続き資金不足（▲</a:t>
          </a:r>
          <a:r>
            <a:rPr lang="en-US" altLang="ja-JP" sz="1100">
              <a:solidFill>
                <a:schemeClr val="dk1"/>
              </a:solidFill>
              <a:effectLst/>
              <a:latin typeface="+mn-lt"/>
              <a:ea typeface="+mn-ea"/>
              <a:cs typeface="+mn-cs"/>
            </a:rPr>
            <a:t>34</a:t>
          </a:r>
          <a:r>
            <a:rPr lang="ja-JP" altLang="ja-JP" sz="1100">
              <a:solidFill>
                <a:schemeClr val="dk1"/>
              </a:solidFill>
              <a:effectLst/>
              <a:latin typeface="+mn-lt"/>
              <a:ea typeface="+mn-ea"/>
              <a:cs typeface="+mn-cs"/>
            </a:rPr>
            <a:t>百万円の赤字）が生じている状況である。しかし、一般会計等の黒字額がこの赤字額を大きく上回っているため、町全体として連結実質赤字には至っていない。</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今後は、資金不足が生じている住宅新築資金等貸付事業特別会計について、貸付金の計画的な回収に努め、赤字幅の縮減と早期の健全化を図る。また、国民健康保険や介護保険などの社会保障関係の特別会計については、高齢化の進展により今後も給付費の増加が見込まれるため、医療費・介護費用の適正化や収納率の向上を図り、一般会計からの法定外繰入金に過度に依存しない、持続可能な独立採算の事業運営に努める。</a:t>
          </a:r>
          <a:endParaRPr lang="ja-JP" altLang="ja-JP" sz="1400">
            <a:solidFill>
              <a:schemeClr val="tx1"/>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25" zeroHeight="1"/>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c r="B2" s="170" t="s">
        <v>77</v>
      </c>
      <c r="C2" s="170"/>
      <c r="D2" s="171"/>
    </row>
    <row r="3" spans="1:119" ht="18.75" customHeight="1" thickBot="1">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4183377</v>
      </c>
      <c r="BO4" s="371"/>
      <c r="BP4" s="371"/>
      <c r="BQ4" s="371"/>
      <c r="BR4" s="371"/>
      <c r="BS4" s="371"/>
      <c r="BT4" s="371"/>
      <c r="BU4" s="372"/>
      <c r="BV4" s="370">
        <v>4113200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4.3</v>
      </c>
      <c r="CU4" s="377"/>
      <c r="CV4" s="377"/>
      <c r="CW4" s="377"/>
      <c r="CX4" s="377"/>
      <c r="CY4" s="377"/>
      <c r="CZ4" s="377"/>
      <c r="DA4" s="378"/>
      <c r="DB4" s="376">
        <v>1.8</v>
      </c>
      <c r="DC4" s="377"/>
      <c r="DD4" s="377"/>
      <c r="DE4" s="377"/>
      <c r="DF4" s="377"/>
      <c r="DG4" s="377"/>
      <c r="DH4" s="377"/>
      <c r="DI4" s="378"/>
    </row>
    <row r="5" spans="1:119" ht="18.75" customHeight="1">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4060301</v>
      </c>
      <c r="BO5" s="408"/>
      <c r="BP5" s="408"/>
      <c r="BQ5" s="408"/>
      <c r="BR5" s="408"/>
      <c r="BS5" s="408"/>
      <c r="BT5" s="408"/>
      <c r="BU5" s="409"/>
      <c r="BV5" s="407">
        <v>4065480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86.2</v>
      </c>
      <c r="CU5" s="405"/>
      <c r="CV5" s="405"/>
      <c r="CW5" s="405"/>
      <c r="CX5" s="405"/>
      <c r="CY5" s="405"/>
      <c r="CZ5" s="405"/>
      <c r="DA5" s="406"/>
      <c r="DB5" s="404">
        <v>88.3</v>
      </c>
      <c r="DC5" s="405"/>
      <c r="DD5" s="405"/>
      <c r="DE5" s="405"/>
      <c r="DF5" s="405"/>
      <c r="DG5" s="405"/>
      <c r="DH5" s="405"/>
      <c r="DI5" s="406"/>
    </row>
    <row r="6" spans="1:119" ht="18.75" customHeight="1">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123076</v>
      </c>
      <c r="BO6" s="408"/>
      <c r="BP6" s="408"/>
      <c r="BQ6" s="408"/>
      <c r="BR6" s="408"/>
      <c r="BS6" s="408"/>
      <c r="BT6" s="408"/>
      <c r="BU6" s="409"/>
      <c r="BV6" s="407">
        <v>47720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86.3</v>
      </c>
      <c r="CU6" s="445"/>
      <c r="CV6" s="445"/>
      <c r="CW6" s="445"/>
      <c r="CX6" s="445"/>
      <c r="CY6" s="445"/>
      <c r="CZ6" s="445"/>
      <c r="DA6" s="446"/>
      <c r="DB6" s="444">
        <v>88.6</v>
      </c>
      <c r="DC6" s="445"/>
      <c r="DD6" s="445"/>
      <c r="DE6" s="445"/>
      <c r="DF6" s="445"/>
      <c r="DG6" s="445"/>
      <c r="DH6" s="445"/>
      <c r="DI6" s="446"/>
    </row>
    <row r="7" spans="1:119" ht="18.75" customHeight="1">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14758</v>
      </c>
      <c r="BO7" s="408"/>
      <c r="BP7" s="408"/>
      <c r="BQ7" s="408"/>
      <c r="BR7" s="408"/>
      <c r="BS7" s="408"/>
      <c r="BT7" s="408"/>
      <c r="BU7" s="409"/>
      <c r="BV7" s="407">
        <v>2800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2503060</v>
      </c>
      <c r="CU7" s="408"/>
      <c r="CV7" s="408"/>
      <c r="CW7" s="408"/>
      <c r="CX7" s="408"/>
      <c r="CY7" s="408"/>
      <c r="CZ7" s="408"/>
      <c r="DA7" s="409"/>
      <c r="DB7" s="407">
        <v>2479562</v>
      </c>
      <c r="DC7" s="408"/>
      <c r="DD7" s="408"/>
      <c r="DE7" s="408"/>
      <c r="DF7" s="408"/>
      <c r="DG7" s="408"/>
      <c r="DH7" s="408"/>
      <c r="DI7" s="409"/>
    </row>
    <row r="8" spans="1:119" ht="18.75" customHeight="1" thickBot="1">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108318</v>
      </c>
      <c r="BO8" s="408"/>
      <c r="BP8" s="408"/>
      <c r="BQ8" s="408"/>
      <c r="BR8" s="408"/>
      <c r="BS8" s="408"/>
      <c r="BT8" s="408"/>
      <c r="BU8" s="409"/>
      <c r="BV8" s="407">
        <v>44920</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0.15</v>
      </c>
      <c r="CU8" s="448"/>
      <c r="CV8" s="448"/>
      <c r="CW8" s="448"/>
      <c r="CX8" s="448"/>
      <c r="CY8" s="448"/>
      <c r="CZ8" s="448"/>
      <c r="DA8" s="449"/>
      <c r="DB8" s="447">
        <v>0.15</v>
      </c>
      <c r="DC8" s="448"/>
      <c r="DD8" s="448"/>
      <c r="DE8" s="448"/>
      <c r="DF8" s="448"/>
      <c r="DG8" s="448"/>
      <c r="DH8" s="448"/>
      <c r="DI8" s="449"/>
    </row>
    <row r="9" spans="1:119" ht="18.75" customHeight="1" thickBot="1">
      <c r="A9" s="169"/>
      <c r="B9" s="401" t="s">
        <v>106</v>
      </c>
      <c r="C9" s="402"/>
      <c r="D9" s="402"/>
      <c r="E9" s="402"/>
      <c r="F9" s="402"/>
      <c r="G9" s="402"/>
      <c r="H9" s="402"/>
      <c r="I9" s="402"/>
      <c r="J9" s="402"/>
      <c r="K9" s="450"/>
      <c r="L9" s="451" t="s">
        <v>107</v>
      </c>
      <c r="M9" s="452"/>
      <c r="N9" s="452"/>
      <c r="O9" s="452"/>
      <c r="P9" s="452"/>
      <c r="Q9" s="453"/>
      <c r="R9" s="454">
        <v>3674</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63398</v>
      </c>
      <c r="BO9" s="408"/>
      <c r="BP9" s="408"/>
      <c r="BQ9" s="408"/>
      <c r="BR9" s="408"/>
      <c r="BS9" s="408"/>
      <c r="BT9" s="408"/>
      <c r="BU9" s="409"/>
      <c r="BV9" s="407">
        <v>-94667</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17.8</v>
      </c>
      <c r="CU9" s="405"/>
      <c r="CV9" s="405"/>
      <c r="CW9" s="405"/>
      <c r="CX9" s="405"/>
      <c r="CY9" s="405"/>
      <c r="CZ9" s="405"/>
      <c r="DA9" s="406"/>
      <c r="DB9" s="404">
        <v>18.3</v>
      </c>
      <c r="DC9" s="405"/>
      <c r="DD9" s="405"/>
      <c r="DE9" s="405"/>
      <c r="DF9" s="405"/>
      <c r="DG9" s="405"/>
      <c r="DH9" s="405"/>
      <c r="DI9" s="406"/>
    </row>
    <row r="10" spans="1:119" ht="18.75" customHeight="1" thickBot="1">
      <c r="A10" s="169"/>
      <c r="B10" s="401"/>
      <c r="C10" s="402"/>
      <c r="D10" s="402"/>
      <c r="E10" s="402"/>
      <c r="F10" s="402"/>
      <c r="G10" s="402"/>
      <c r="H10" s="402"/>
      <c r="I10" s="402"/>
      <c r="J10" s="402"/>
      <c r="K10" s="450"/>
      <c r="L10" s="457" t="s">
        <v>112</v>
      </c>
      <c r="M10" s="437"/>
      <c r="N10" s="437"/>
      <c r="O10" s="437"/>
      <c r="P10" s="437"/>
      <c r="Q10" s="438"/>
      <c r="R10" s="458">
        <v>4072</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1636</v>
      </c>
      <c r="BO10" s="408"/>
      <c r="BP10" s="408"/>
      <c r="BQ10" s="408"/>
      <c r="BR10" s="408"/>
      <c r="BS10" s="408"/>
      <c r="BT10" s="408"/>
      <c r="BU10" s="409"/>
      <c r="BV10" s="407">
        <v>575</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c r="A12" s="169"/>
      <c r="B12" s="467" t="s">
        <v>123</v>
      </c>
      <c r="C12" s="468"/>
      <c r="D12" s="468"/>
      <c r="E12" s="468"/>
      <c r="F12" s="468"/>
      <c r="G12" s="468"/>
      <c r="H12" s="468"/>
      <c r="I12" s="468"/>
      <c r="J12" s="468"/>
      <c r="K12" s="469"/>
      <c r="L12" s="476" t="s">
        <v>124</v>
      </c>
      <c r="M12" s="477"/>
      <c r="N12" s="477"/>
      <c r="O12" s="477"/>
      <c r="P12" s="477"/>
      <c r="Q12" s="478"/>
      <c r="R12" s="479">
        <v>3484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274917</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c r="A13" s="169"/>
      <c r="B13" s="470"/>
      <c r="C13" s="471"/>
      <c r="D13" s="471"/>
      <c r="E13" s="471"/>
      <c r="F13" s="471"/>
      <c r="G13" s="471"/>
      <c r="H13" s="471"/>
      <c r="I13" s="471"/>
      <c r="J13" s="471"/>
      <c r="K13" s="472"/>
      <c r="L13" s="178"/>
      <c r="M13" s="498" t="s">
        <v>130</v>
      </c>
      <c r="N13" s="499"/>
      <c r="O13" s="499"/>
      <c r="P13" s="499"/>
      <c r="Q13" s="500"/>
      <c r="R13" s="491">
        <v>3428</v>
      </c>
      <c r="S13" s="492"/>
      <c r="T13" s="492"/>
      <c r="U13" s="492"/>
      <c r="V13" s="493"/>
      <c r="W13" s="423" t="s">
        <v>131</v>
      </c>
      <c r="X13" s="424"/>
      <c r="Y13" s="424"/>
      <c r="Z13" s="424"/>
      <c r="AA13" s="424"/>
      <c r="AB13" s="414"/>
      <c r="AC13" s="458">
        <v>262</v>
      </c>
      <c r="AD13" s="459"/>
      <c r="AE13" s="459"/>
      <c r="AF13" s="459"/>
      <c r="AG13" s="501"/>
      <c r="AH13" s="458">
        <v>291</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-209883</v>
      </c>
      <c r="BO13" s="408"/>
      <c r="BP13" s="408"/>
      <c r="BQ13" s="408"/>
      <c r="BR13" s="408"/>
      <c r="BS13" s="408"/>
      <c r="BT13" s="408"/>
      <c r="BU13" s="409"/>
      <c r="BV13" s="407">
        <v>-94092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7.5</v>
      </c>
      <c r="CU13" s="405"/>
      <c r="CV13" s="405"/>
      <c r="CW13" s="405"/>
      <c r="CX13" s="405"/>
      <c r="CY13" s="405"/>
      <c r="CZ13" s="405"/>
      <c r="DA13" s="406"/>
      <c r="DB13" s="404">
        <v>6.9</v>
      </c>
      <c r="DC13" s="405"/>
      <c r="DD13" s="405"/>
      <c r="DE13" s="405"/>
      <c r="DF13" s="405"/>
      <c r="DG13" s="405"/>
      <c r="DH13" s="405"/>
      <c r="DI13" s="406"/>
    </row>
    <row r="14" spans="1:119" ht="18.75" customHeight="1" thickBot="1">
      <c r="A14" s="169"/>
      <c r="B14" s="470"/>
      <c r="C14" s="471"/>
      <c r="D14" s="471"/>
      <c r="E14" s="471"/>
      <c r="F14" s="471"/>
      <c r="G14" s="471"/>
      <c r="H14" s="471"/>
      <c r="I14" s="471"/>
      <c r="J14" s="471"/>
      <c r="K14" s="472"/>
      <c r="L14" s="488" t="s">
        <v>135</v>
      </c>
      <c r="M14" s="489"/>
      <c r="N14" s="489"/>
      <c r="O14" s="489"/>
      <c r="P14" s="489"/>
      <c r="Q14" s="490"/>
      <c r="R14" s="491">
        <v>3580</v>
      </c>
      <c r="S14" s="492"/>
      <c r="T14" s="492"/>
      <c r="U14" s="492"/>
      <c r="V14" s="493"/>
      <c r="W14" s="397"/>
      <c r="X14" s="398"/>
      <c r="Y14" s="398"/>
      <c r="Z14" s="398"/>
      <c r="AA14" s="398"/>
      <c r="AB14" s="387"/>
      <c r="AC14" s="494">
        <v>15.7</v>
      </c>
      <c r="AD14" s="495"/>
      <c r="AE14" s="495"/>
      <c r="AF14" s="495"/>
      <c r="AG14" s="496"/>
      <c r="AH14" s="494">
        <v>16.2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26.9</v>
      </c>
      <c r="CU14" s="506"/>
      <c r="CV14" s="506"/>
      <c r="CW14" s="506"/>
      <c r="CX14" s="506"/>
      <c r="CY14" s="506"/>
      <c r="CZ14" s="506"/>
      <c r="DA14" s="507"/>
      <c r="DB14" s="505">
        <v>30.1</v>
      </c>
      <c r="DC14" s="506"/>
      <c r="DD14" s="506"/>
      <c r="DE14" s="506"/>
      <c r="DF14" s="506"/>
      <c r="DG14" s="506"/>
      <c r="DH14" s="506"/>
      <c r="DI14" s="507"/>
    </row>
    <row r="15" spans="1:119" ht="18.75" customHeight="1">
      <c r="A15" s="169"/>
      <c r="B15" s="470"/>
      <c r="C15" s="471"/>
      <c r="D15" s="471"/>
      <c r="E15" s="471"/>
      <c r="F15" s="471"/>
      <c r="G15" s="471"/>
      <c r="H15" s="471"/>
      <c r="I15" s="471"/>
      <c r="J15" s="471"/>
      <c r="K15" s="472"/>
      <c r="L15" s="178"/>
      <c r="M15" s="498" t="s">
        <v>130</v>
      </c>
      <c r="N15" s="499"/>
      <c r="O15" s="499"/>
      <c r="P15" s="499"/>
      <c r="Q15" s="500"/>
      <c r="R15" s="491">
        <v>3533</v>
      </c>
      <c r="S15" s="492"/>
      <c r="T15" s="492"/>
      <c r="U15" s="492"/>
      <c r="V15" s="493"/>
      <c r="W15" s="423" t="s">
        <v>137</v>
      </c>
      <c r="X15" s="424"/>
      <c r="Y15" s="424"/>
      <c r="Z15" s="424"/>
      <c r="AA15" s="424"/>
      <c r="AB15" s="414"/>
      <c r="AC15" s="458">
        <v>285</v>
      </c>
      <c r="AD15" s="459"/>
      <c r="AE15" s="459"/>
      <c r="AF15" s="459"/>
      <c r="AG15" s="501"/>
      <c r="AH15" s="458">
        <v>335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372733</v>
      </c>
      <c r="BO15" s="371"/>
      <c r="BP15" s="371"/>
      <c r="BQ15" s="371"/>
      <c r="BR15" s="371"/>
      <c r="BS15" s="371"/>
      <c r="BT15" s="371"/>
      <c r="BU15" s="372"/>
      <c r="BV15" s="370">
        <v>366084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17.100000000000001</v>
      </c>
      <c r="AD16" s="495"/>
      <c r="AE16" s="495"/>
      <c r="AF16" s="495"/>
      <c r="AG16" s="496"/>
      <c r="AH16" s="494">
        <v>18.7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2422052</v>
      </c>
      <c r="BO16" s="408"/>
      <c r="BP16" s="408"/>
      <c r="BQ16" s="408"/>
      <c r="BR16" s="408"/>
      <c r="BS16" s="408"/>
      <c r="BT16" s="408"/>
      <c r="BU16" s="409"/>
      <c r="BV16" s="407">
        <v>2397863</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1122</v>
      </c>
      <c r="AD17" s="459"/>
      <c r="AE17" s="459"/>
      <c r="AF17" s="459"/>
      <c r="AG17" s="501"/>
      <c r="AH17" s="458">
        <v>1165</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449486</v>
      </c>
      <c r="BO17" s="408"/>
      <c r="BP17" s="408"/>
      <c r="BQ17" s="408"/>
      <c r="BR17" s="408"/>
      <c r="BS17" s="408"/>
      <c r="BT17" s="408"/>
      <c r="BU17" s="409"/>
      <c r="BV17" s="407">
        <v>443339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c r="A18" s="169"/>
      <c r="B18" s="529" t="s">
        <v>147</v>
      </c>
      <c r="C18" s="450"/>
      <c r="D18" s="450"/>
      <c r="E18" s="530"/>
      <c r="F18" s="530"/>
      <c r="G18" s="530"/>
      <c r="H18" s="530"/>
      <c r="I18" s="530"/>
      <c r="J18" s="530"/>
      <c r="K18" s="530"/>
      <c r="L18" s="531">
        <v>98.45</v>
      </c>
      <c r="M18" s="531"/>
      <c r="N18" s="531"/>
      <c r="O18" s="531"/>
      <c r="P18" s="531"/>
      <c r="Q18" s="531"/>
      <c r="R18" s="532"/>
      <c r="S18" s="532"/>
      <c r="T18" s="532"/>
      <c r="U18" s="532"/>
      <c r="V18" s="533"/>
      <c r="W18" s="425"/>
      <c r="X18" s="426"/>
      <c r="Y18" s="426"/>
      <c r="Z18" s="426"/>
      <c r="AA18" s="426"/>
      <c r="AB18" s="417"/>
      <c r="AC18" s="534">
        <v>67.2</v>
      </c>
      <c r="AD18" s="535"/>
      <c r="AE18" s="535"/>
      <c r="AF18" s="535"/>
      <c r="AG18" s="536"/>
      <c r="AH18" s="534">
        <v>65</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2167693</v>
      </c>
      <c r="BO18" s="408"/>
      <c r="BP18" s="408"/>
      <c r="BQ18" s="408"/>
      <c r="BR18" s="408"/>
      <c r="BS18" s="408"/>
      <c r="BT18" s="408"/>
      <c r="BU18" s="409"/>
      <c r="BV18" s="407">
        <v>2191354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c r="A19" s="169"/>
      <c r="B19" s="529" t="s">
        <v>149</v>
      </c>
      <c r="C19" s="450"/>
      <c r="D19" s="450"/>
      <c r="E19" s="530"/>
      <c r="F19" s="530"/>
      <c r="G19" s="530"/>
      <c r="H19" s="530"/>
      <c r="I19" s="530"/>
      <c r="J19" s="530"/>
      <c r="K19" s="530"/>
      <c r="L19" s="538">
        <v>37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2988638</v>
      </c>
      <c r="BO19" s="408"/>
      <c r="BP19" s="408"/>
      <c r="BQ19" s="408"/>
      <c r="BR19" s="408"/>
      <c r="BS19" s="408"/>
      <c r="BT19" s="408"/>
      <c r="BU19" s="409"/>
      <c r="BV19" s="407">
        <v>2905246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c r="A20" s="169"/>
      <c r="B20" s="529" t="s">
        <v>151</v>
      </c>
      <c r="C20" s="450"/>
      <c r="D20" s="450"/>
      <c r="E20" s="530"/>
      <c r="F20" s="530"/>
      <c r="G20" s="530"/>
      <c r="H20" s="530"/>
      <c r="I20" s="530"/>
      <c r="J20" s="530"/>
      <c r="K20" s="530"/>
      <c r="L20" s="538">
        <v>1603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5801482</v>
      </c>
      <c r="BO22" s="371"/>
      <c r="BP22" s="371"/>
      <c r="BQ22" s="371"/>
      <c r="BR22" s="371"/>
      <c r="BS22" s="371"/>
      <c r="BT22" s="371"/>
      <c r="BU22" s="372"/>
      <c r="BV22" s="370">
        <v>5862788</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5278165</v>
      </c>
      <c r="BO23" s="408"/>
      <c r="BP23" s="408"/>
      <c r="BQ23" s="408"/>
      <c r="BR23" s="408"/>
      <c r="BS23" s="408"/>
      <c r="BT23" s="408"/>
      <c r="BU23" s="409"/>
      <c r="BV23" s="407">
        <v>5369471</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c r="A24" s="169"/>
      <c r="B24" s="578"/>
      <c r="C24" s="554"/>
      <c r="D24" s="555"/>
      <c r="E24" s="457" t="s">
        <v>161</v>
      </c>
      <c r="F24" s="437"/>
      <c r="G24" s="437"/>
      <c r="H24" s="437"/>
      <c r="I24" s="437"/>
      <c r="J24" s="437"/>
      <c r="K24" s="438"/>
      <c r="L24" s="458">
        <v>1</v>
      </c>
      <c r="M24" s="459"/>
      <c r="N24" s="459"/>
      <c r="O24" s="459"/>
      <c r="P24" s="501"/>
      <c r="Q24" s="458">
        <v>6750</v>
      </c>
      <c r="R24" s="459"/>
      <c r="S24" s="459"/>
      <c r="T24" s="459"/>
      <c r="U24" s="459"/>
      <c r="V24" s="501"/>
      <c r="W24" s="553"/>
      <c r="X24" s="554"/>
      <c r="Y24" s="555"/>
      <c r="Z24" s="457" t="s">
        <v>162</v>
      </c>
      <c r="AA24" s="437"/>
      <c r="AB24" s="437"/>
      <c r="AC24" s="437"/>
      <c r="AD24" s="437"/>
      <c r="AE24" s="437"/>
      <c r="AF24" s="437"/>
      <c r="AG24" s="438"/>
      <c r="AH24" s="458">
        <v>72</v>
      </c>
      <c r="AI24" s="459"/>
      <c r="AJ24" s="459"/>
      <c r="AK24" s="459"/>
      <c r="AL24" s="501"/>
      <c r="AM24" s="458">
        <v>212112</v>
      </c>
      <c r="AN24" s="459"/>
      <c r="AO24" s="459"/>
      <c r="AP24" s="459"/>
      <c r="AQ24" s="459"/>
      <c r="AR24" s="501"/>
      <c r="AS24" s="458">
        <v>2946</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4964866</v>
      </c>
      <c r="BO24" s="408"/>
      <c r="BP24" s="408"/>
      <c r="BQ24" s="408"/>
      <c r="BR24" s="408"/>
      <c r="BS24" s="408"/>
      <c r="BT24" s="408"/>
      <c r="BU24" s="409"/>
      <c r="BV24" s="407">
        <v>4916201</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c r="A25" s="169"/>
      <c r="B25" s="578"/>
      <c r="C25" s="554"/>
      <c r="D25" s="555"/>
      <c r="E25" s="457" t="s">
        <v>164</v>
      </c>
      <c r="F25" s="437"/>
      <c r="G25" s="437"/>
      <c r="H25" s="437"/>
      <c r="I25" s="437"/>
      <c r="J25" s="437"/>
      <c r="K25" s="438"/>
      <c r="L25" s="458">
        <v>1</v>
      </c>
      <c r="M25" s="459"/>
      <c r="N25" s="459"/>
      <c r="O25" s="459"/>
      <c r="P25" s="501"/>
      <c r="Q25" s="458">
        <v>5355</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2322</v>
      </c>
      <c r="BO25" s="371"/>
      <c r="BP25" s="371"/>
      <c r="BQ25" s="371"/>
      <c r="BR25" s="371"/>
      <c r="BS25" s="371"/>
      <c r="BT25" s="371"/>
      <c r="BU25" s="372"/>
      <c r="BV25" s="370">
        <v>3551</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c r="A26" s="169"/>
      <c r="B26" s="578"/>
      <c r="C26" s="554"/>
      <c r="D26" s="555"/>
      <c r="E26" s="457" t="s">
        <v>167</v>
      </c>
      <c r="F26" s="437"/>
      <c r="G26" s="437"/>
      <c r="H26" s="437"/>
      <c r="I26" s="437"/>
      <c r="J26" s="437"/>
      <c r="K26" s="438"/>
      <c r="L26" s="458">
        <v>1</v>
      </c>
      <c r="M26" s="459"/>
      <c r="N26" s="459"/>
      <c r="O26" s="459"/>
      <c r="P26" s="501"/>
      <c r="Q26" s="458">
        <v>5082</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c r="A27" s="169"/>
      <c r="B27" s="578"/>
      <c r="C27" s="554"/>
      <c r="D27" s="555"/>
      <c r="E27" s="457" t="s">
        <v>170</v>
      </c>
      <c r="F27" s="437"/>
      <c r="G27" s="437"/>
      <c r="H27" s="437"/>
      <c r="I27" s="437"/>
      <c r="J27" s="437"/>
      <c r="K27" s="438"/>
      <c r="L27" s="458">
        <v>1</v>
      </c>
      <c r="M27" s="459"/>
      <c r="N27" s="459"/>
      <c r="O27" s="459"/>
      <c r="P27" s="501"/>
      <c r="Q27" s="458">
        <v>2130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75805</v>
      </c>
      <c r="BO27" s="527"/>
      <c r="BP27" s="527"/>
      <c r="BQ27" s="527"/>
      <c r="BR27" s="527"/>
      <c r="BS27" s="527"/>
      <c r="BT27" s="527"/>
      <c r="BU27" s="528"/>
      <c r="BV27" s="526">
        <v>75805</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c r="A28" s="169"/>
      <c r="B28" s="578"/>
      <c r="C28" s="554"/>
      <c r="D28" s="555"/>
      <c r="E28" s="457" t="s">
        <v>173</v>
      </c>
      <c r="F28" s="437"/>
      <c r="G28" s="437"/>
      <c r="H28" s="437"/>
      <c r="I28" s="437"/>
      <c r="J28" s="437"/>
      <c r="K28" s="438"/>
      <c r="L28" s="458">
        <v>1</v>
      </c>
      <c r="M28" s="459"/>
      <c r="N28" s="459"/>
      <c r="O28" s="459"/>
      <c r="P28" s="501"/>
      <c r="Q28" s="458">
        <v>1780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960347</v>
      </c>
      <c r="BO28" s="371"/>
      <c r="BP28" s="371"/>
      <c r="BQ28" s="371"/>
      <c r="BR28" s="371"/>
      <c r="BS28" s="371"/>
      <c r="BT28" s="371"/>
      <c r="BU28" s="372"/>
      <c r="BV28" s="370">
        <v>1191628</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c r="A29" s="169"/>
      <c r="B29" s="578"/>
      <c r="C29" s="554"/>
      <c r="D29" s="555"/>
      <c r="E29" s="457" t="s">
        <v>176</v>
      </c>
      <c r="F29" s="437"/>
      <c r="G29" s="437"/>
      <c r="H29" s="437"/>
      <c r="I29" s="437"/>
      <c r="J29" s="437"/>
      <c r="K29" s="438"/>
      <c r="L29" s="458">
        <v>5</v>
      </c>
      <c r="M29" s="459"/>
      <c r="N29" s="459"/>
      <c r="O29" s="459"/>
      <c r="P29" s="501"/>
      <c r="Q29" s="458">
        <v>1630</v>
      </c>
      <c r="R29" s="459"/>
      <c r="S29" s="459"/>
      <c r="T29" s="459"/>
      <c r="U29" s="459"/>
      <c r="V29" s="501"/>
      <c r="W29" s="556"/>
      <c r="X29" s="557"/>
      <c r="Y29" s="558"/>
      <c r="Z29" s="457" t="s">
        <v>177</v>
      </c>
      <c r="AA29" s="437"/>
      <c r="AB29" s="437"/>
      <c r="AC29" s="437"/>
      <c r="AD29" s="437"/>
      <c r="AE29" s="437"/>
      <c r="AF29" s="437"/>
      <c r="AG29" s="438"/>
      <c r="AH29" s="458">
        <v>72</v>
      </c>
      <c r="AI29" s="459"/>
      <c r="AJ29" s="459"/>
      <c r="AK29" s="459"/>
      <c r="AL29" s="501"/>
      <c r="AM29" s="458">
        <v>212112</v>
      </c>
      <c r="AN29" s="459"/>
      <c r="AO29" s="459"/>
      <c r="AP29" s="459"/>
      <c r="AQ29" s="459"/>
      <c r="AR29" s="501"/>
      <c r="AS29" s="458">
        <v>2946</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134074</v>
      </c>
      <c r="BO29" s="408"/>
      <c r="BP29" s="408"/>
      <c r="BQ29" s="408"/>
      <c r="BR29" s="408"/>
      <c r="BS29" s="408"/>
      <c r="BT29" s="408"/>
      <c r="BU29" s="409"/>
      <c r="BV29" s="407">
        <v>123610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267737</v>
      </c>
      <c r="BO30" s="527"/>
      <c r="BP30" s="527"/>
      <c r="BQ30" s="527"/>
      <c r="BR30" s="527"/>
      <c r="BS30" s="527"/>
      <c r="BT30" s="527"/>
      <c r="BU30" s="528"/>
      <c r="BV30" s="526">
        <v>273135</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c r="A31" s="169"/>
      <c r="B31" s="191"/>
      <c r="DI31" s="192"/>
    </row>
    <row r="32" spans="1:113" ht="13.5" customHeight="1">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IF('各会計、関係団体の財政状況及び健全化判断比率'!B32="","",'各会計、関係団体の財政状況及び健全化判断比率'!B32)</f>
        <v>簡易水道事業会計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愛媛県市町総合事務組合（退職手当事業分）</v>
      </c>
      <c r="BZ34" s="598"/>
      <c r="CA34" s="598"/>
      <c r="CB34" s="598"/>
      <c r="CC34" s="598"/>
      <c r="CD34" s="598"/>
      <c r="CE34" s="598"/>
      <c r="CF34" s="598"/>
      <c r="CG34" s="598"/>
      <c r="CH34" s="598"/>
      <c r="CI34" s="598"/>
      <c r="CJ34" s="598"/>
      <c r="CK34" s="598"/>
      <c r="CL34" s="598"/>
      <c r="CM34" s="598"/>
      <c r="CN34" s="169"/>
      <c r="CO34" s="597">
        <f>IF(CQ34="","",MAX(C34:D43,U34:V43,AM34:AN43,BE34:BF43,BW34:BX43)+1)</f>
        <v>18</v>
      </c>
      <c r="CP34" s="597"/>
      <c r="CQ34" s="598" t="str">
        <f>IF('各会計、関係団体の財政状況及び健全化判断比率'!BS7="","",'各会計、関係団体の財政状況及び健全化判断比率'!BS7)</f>
        <v>株式会社松野町農林公社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c r="A35" s="169"/>
      <c r="B35" s="193"/>
      <c r="C35" s="597">
        <f>IF(E35="","",C34+1)</f>
        <v>2</v>
      </c>
      <c r="D35" s="597"/>
      <c r="E35" s="598" t="str">
        <f>IF('各会計、関係団体の財政状況及び健全化判断比率'!B8="","",'各会計、関係団体の財政状況及び健全化判断比率'!B8)</f>
        <v>住宅新築資金等貸付事業特別会計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国民健康保険中央診療所特別会計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愛媛県市町総合事務組合（消防補償事業分）</v>
      </c>
      <c r="BZ35" s="598"/>
      <c r="CA35" s="598"/>
      <c r="CB35" s="598"/>
      <c r="CC35" s="598"/>
      <c r="CD35" s="598"/>
      <c r="CE35" s="598"/>
      <c r="CF35" s="598"/>
      <c r="CG35" s="598"/>
      <c r="CH35" s="598"/>
      <c r="CI35" s="598"/>
      <c r="CJ35" s="598"/>
      <c r="CK35" s="598"/>
      <c r="CL35" s="598"/>
      <c r="CM35" s="598"/>
      <c r="CN35" s="169"/>
      <c r="CO35" s="597">
        <f t="shared" ref="CO35:CO43" si="3">IF(CQ35="","",CO34+1)</f>
        <v>19</v>
      </c>
      <c r="CP35" s="597"/>
      <c r="CQ35" s="598" t="str">
        <f>IF('各会計、関係団体の財政状況及び健全化判断比率'!BS8="","",'各会計、関係団体の財政状況及び健全化判断比率'!BS8)</f>
        <v>株式会社まちづくり松野</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愛媛県市町総合事務組合（交通災害事業分）</v>
      </c>
      <c r="BZ36" s="598"/>
      <c r="CA36" s="598"/>
      <c r="CB36" s="598"/>
      <c r="CC36" s="598"/>
      <c r="CD36" s="598"/>
      <c r="CE36" s="598"/>
      <c r="CF36" s="598"/>
      <c r="CG36" s="598"/>
      <c r="CH36" s="598"/>
      <c r="CI36" s="598"/>
      <c r="CJ36" s="598"/>
      <c r="CK36" s="598"/>
      <c r="CL36" s="598"/>
      <c r="CM36" s="598"/>
      <c r="CN36" s="169"/>
      <c r="CO36" s="597">
        <f t="shared" si="3"/>
        <v>20</v>
      </c>
      <c r="CP36" s="597"/>
      <c r="CQ36" s="598" t="str">
        <f>IF('各会計、関係団体の財政状況及び健全化判断比率'!BS9="","",'各会計、関係団体の財政状況及び健全化判断比率'!BS9)</f>
        <v>フォレスト株式会社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6</v>
      </c>
      <c r="V37" s="597"/>
      <c r="W37" s="598" t="str">
        <f>IF('各会計、関係団体の財政状況及び健全化判断比率'!B31="","",'各会計、関係団体の財政状況及び健全化判断比率'!B31)</f>
        <v>後期高齢者医療保険事業特別会計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愛媛県市町総合事務組合（自治会館事業分）</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愛媛県市町総合事務組合（議員公務災害事業分）</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愛媛県市町総合事務組合（共通経費分）</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愛媛地方税滞納整理機構（一般会計）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15</v>
      </c>
      <c r="BX41" s="597"/>
      <c r="BY41" s="598" t="str">
        <f>IF('各会計、関係団体の財政状況及び健全化判断比率'!B75="","",'各会計、関係団体の財政状況及び健全化判断比率'!B75)</f>
        <v>愛媛県後期高齢者医療広域連合（一般会計）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16</v>
      </c>
      <c r="BX42" s="597"/>
      <c r="BY42" s="598" t="str">
        <f>IF('各会計、関係団体の財政状況及び健全化判断比率'!B76="","",'各会計、関係団体の財政状況及び健全化判断比率'!B76)</f>
        <v>愛媛県後期高齢者医療広域連合（後期高齢者医療特別会計）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17</v>
      </c>
      <c r="BX43" s="597"/>
      <c r="BY43" s="598" t="str">
        <f>IF('各会計、関係団体の財政状況及び健全化判断比率'!B77="","",'各会計、関係団体の財政状況及び健全化判断比率'!B77)</f>
        <v>宇和島地区広域事務組合（一般会計）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row r="46" spans="1:113">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row r="55" spans="5:113"/>
    <row r="56" spans="5:113"/>
  </sheetData>
  <sheetProtection algorithmName="SHA-512" hashValue="Jgf8h092eYMehb6GPLu7b3CGlobqyZwQt0Pdpx2L4JHM1iQjC6BsHq9+vJgdlgP9IMLbOUI7I6PSwB7xy+l7gw==" saltValue="zyY8Bb4HFHG+QM6/0Ni84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c r="A34" s="22"/>
      <c r="B34" s="31"/>
      <c r="C34" s="1153" t="s">
        <v>534</v>
      </c>
      <c r="D34" s="1153"/>
      <c r="E34" s="1154"/>
      <c r="F34" s="32" t="s">
        <v>535</v>
      </c>
      <c r="G34" s="33" t="s">
        <v>536</v>
      </c>
      <c r="H34" s="33" t="s">
        <v>537</v>
      </c>
      <c r="I34" s="33" t="s">
        <v>538</v>
      </c>
      <c r="J34" s="34" t="s">
        <v>539</v>
      </c>
      <c r="K34" s="22"/>
      <c r="L34" s="22"/>
      <c r="M34" s="22"/>
      <c r="N34" s="22"/>
      <c r="O34" s="22"/>
      <c r="P34" s="22"/>
    </row>
    <row r="35" spans="1:16" ht="39" customHeight="1">
      <c r="A35" s="22"/>
      <c r="B35" s="35"/>
      <c r="C35" s="1147" t="s">
        <v>540</v>
      </c>
      <c r="D35" s="1148"/>
      <c r="E35" s="1149"/>
      <c r="F35" s="36" t="s">
        <v>486</v>
      </c>
      <c r="G35" s="37" t="s">
        <v>486</v>
      </c>
      <c r="H35" s="37" t="s">
        <v>486</v>
      </c>
      <c r="I35" s="37" t="s">
        <v>486</v>
      </c>
      <c r="J35" s="38">
        <v>7.47</v>
      </c>
      <c r="K35" s="22"/>
      <c r="L35" s="22"/>
      <c r="M35" s="22"/>
      <c r="N35" s="22"/>
      <c r="O35" s="22"/>
      <c r="P35" s="22"/>
    </row>
    <row r="36" spans="1:16" ht="39" customHeight="1">
      <c r="A36" s="22"/>
      <c r="B36" s="35"/>
      <c r="C36" s="1147" t="s">
        <v>541</v>
      </c>
      <c r="D36" s="1148"/>
      <c r="E36" s="1149"/>
      <c r="F36" s="36">
        <v>4.8</v>
      </c>
      <c r="G36" s="37">
        <v>10.64</v>
      </c>
      <c r="H36" s="37">
        <v>7.16</v>
      </c>
      <c r="I36" s="37">
        <v>3.24</v>
      </c>
      <c r="J36" s="38">
        <v>5.69</v>
      </c>
      <c r="K36" s="22"/>
      <c r="L36" s="22"/>
      <c r="M36" s="22"/>
      <c r="N36" s="22"/>
      <c r="O36" s="22"/>
      <c r="P36" s="22"/>
    </row>
    <row r="37" spans="1:16" ht="39" customHeight="1">
      <c r="A37" s="22"/>
      <c r="B37" s="35"/>
      <c r="C37" s="1147" t="s">
        <v>542</v>
      </c>
      <c r="D37" s="1148"/>
      <c r="E37" s="1149"/>
      <c r="F37" s="36">
        <v>1.41</v>
      </c>
      <c r="G37" s="37">
        <v>1.05</v>
      </c>
      <c r="H37" s="37">
        <v>2.08</v>
      </c>
      <c r="I37" s="37">
        <v>2.4700000000000002</v>
      </c>
      <c r="J37" s="38">
        <v>1.75</v>
      </c>
      <c r="K37" s="22"/>
      <c r="L37" s="22"/>
      <c r="M37" s="22"/>
      <c r="N37" s="22"/>
      <c r="O37" s="22"/>
      <c r="P37" s="22"/>
    </row>
    <row r="38" spans="1:16" ht="39" customHeight="1">
      <c r="A38" s="22"/>
      <c r="B38" s="35"/>
      <c r="C38" s="1147" t="s">
        <v>543</v>
      </c>
      <c r="D38" s="1148"/>
      <c r="E38" s="1149"/>
      <c r="F38" s="36">
        <v>1.45</v>
      </c>
      <c r="G38" s="37">
        <v>0.94</v>
      </c>
      <c r="H38" s="37">
        <v>1.56</v>
      </c>
      <c r="I38" s="37">
        <v>0.81</v>
      </c>
      <c r="J38" s="38">
        <v>0.44</v>
      </c>
      <c r="K38" s="22"/>
      <c r="L38" s="22"/>
      <c r="M38" s="22"/>
      <c r="N38" s="22"/>
      <c r="O38" s="22"/>
      <c r="P38" s="22"/>
    </row>
    <row r="39" spans="1:16" ht="39" customHeight="1">
      <c r="A39" s="22"/>
      <c r="B39" s="35"/>
      <c r="C39" s="1147" t="s">
        <v>544</v>
      </c>
      <c r="D39" s="1148"/>
      <c r="E39" s="1149"/>
      <c r="F39" s="36">
        <v>0.34</v>
      </c>
      <c r="G39" s="37">
        <v>0.24</v>
      </c>
      <c r="H39" s="37">
        <v>0.15</v>
      </c>
      <c r="I39" s="37">
        <v>0.34</v>
      </c>
      <c r="J39" s="38">
        <v>0.38</v>
      </c>
      <c r="K39" s="22"/>
      <c r="L39" s="22"/>
      <c r="M39" s="22"/>
      <c r="N39" s="22"/>
      <c r="O39" s="22"/>
      <c r="P39" s="22"/>
    </row>
    <row r="40" spans="1:16" ht="39" customHeight="1">
      <c r="A40" s="22"/>
      <c r="B40" s="35"/>
      <c r="C40" s="1147" t="s">
        <v>545</v>
      </c>
      <c r="D40" s="1148"/>
      <c r="E40" s="1149"/>
      <c r="F40" s="36">
        <v>0.06</v>
      </c>
      <c r="G40" s="37">
        <v>0.06</v>
      </c>
      <c r="H40" s="37">
        <v>0.06</v>
      </c>
      <c r="I40" s="37">
        <v>0.06</v>
      </c>
      <c r="J40" s="38">
        <v>0.08</v>
      </c>
      <c r="K40" s="22"/>
      <c r="L40" s="22"/>
      <c r="M40" s="22"/>
      <c r="N40" s="22"/>
      <c r="O40" s="22"/>
      <c r="P40" s="22"/>
    </row>
    <row r="41" spans="1:16" ht="39" customHeight="1">
      <c r="A41" s="22"/>
      <c r="B41" s="35"/>
      <c r="C41" s="1147"/>
      <c r="D41" s="1148"/>
      <c r="E41" s="1149"/>
      <c r="F41" s="36"/>
      <c r="G41" s="37"/>
      <c r="H41" s="37"/>
      <c r="I41" s="37"/>
      <c r="J41" s="38"/>
      <c r="K41" s="22"/>
      <c r="L41" s="22"/>
      <c r="M41" s="22"/>
      <c r="N41" s="22"/>
      <c r="O41" s="22"/>
      <c r="P41" s="22"/>
    </row>
    <row r="42" spans="1:16" ht="39" customHeight="1">
      <c r="A42" s="22"/>
      <c r="B42" s="39"/>
      <c r="C42" s="1147" t="s">
        <v>546</v>
      </c>
      <c r="D42" s="1148"/>
      <c r="E42" s="1149"/>
      <c r="F42" s="36" t="s">
        <v>486</v>
      </c>
      <c r="G42" s="37" t="s">
        <v>486</v>
      </c>
      <c r="H42" s="37" t="s">
        <v>486</v>
      </c>
      <c r="I42" s="37" t="s">
        <v>486</v>
      </c>
      <c r="J42" s="38" t="s">
        <v>486</v>
      </c>
      <c r="K42" s="22"/>
      <c r="L42" s="22"/>
      <c r="M42" s="22"/>
      <c r="N42" s="22"/>
      <c r="O42" s="22"/>
      <c r="P42" s="22"/>
    </row>
    <row r="43" spans="1:16" ht="39" customHeight="1" thickBot="1">
      <c r="A43" s="22"/>
      <c r="B43" s="40"/>
      <c r="C43" s="1150" t="s">
        <v>547</v>
      </c>
      <c r="D43" s="1151"/>
      <c r="E43" s="1152"/>
      <c r="F43" s="41">
        <v>0.89</v>
      </c>
      <c r="G43" s="42">
        <v>0.62</v>
      </c>
      <c r="H43" s="42">
        <v>5.26</v>
      </c>
      <c r="I43" s="42">
        <v>6.39</v>
      </c>
      <c r="J43" s="43" t="s">
        <v>486</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bqn8ovgPwfGjlbvGTCdu5AiDlpHDBbBQprYP38khmGSh5W9wpTJWX0trwdZ95YZXfbWNVUbt7vUjkG8Cnwteg==" saltValue="LELnMSI2V9713nACFPmyS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c r="A45" s="48"/>
      <c r="B45" s="1155" t="s">
        <v>9</v>
      </c>
      <c r="C45" s="1156"/>
      <c r="D45" s="58"/>
      <c r="E45" s="1161" t="s">
        <v>10</v>
      </c>
      <c r="F45" s="1161"/>
      <c r="G45" s="1161"/>
      <c r="H45" s="1161"/>
      <c r="I45" s="1161"/>
      <c r="J45" s="1162"/>
      <c r="K45" s="59">
        <v>439</v>
      </c>
      <c r="L45" s="60">
        <v>518</v>
      </c>
      <c r="M45" s="60">
        <v>536</v>
      </c>
      <c r="N45" s="60">
        <v>548</v>
      </c>
      <c r="O45" s="61">
        <v>547</v>
      </c>
      <c r="P45" s="48"/>
      <c r="Q45" s="48"/>
      <c r="R45" s="48"/>
      <c r="S45" s="48"/>
      <c r="T45" s="48"/>
      <c r="U45" s="48"/>
    </row>
    <row r="46" spans="1:21" ht="30.75" customHeight="1">
      <c r="A46" s="48"/>
      <c r="B46" s="1157"/>
      <c r="C46" s="1158"/>
      <c r="D46" s="62"/>
      <c r="E46" s="1163" t="s">
        <v>11</v>
      </c>
      <c r="F46" s="1163"/>
      <c r="G46" s="1163"/>
      <c r="H46" s="1163"/>
      <c r="I46" s="1163"/>
      <c r="J46" s="1164"/>
      <c r="K46" s="63" t="s">
        <v>486</v>
      </c>
      <c r="L46" s="64" t="s">
        <v>486</v>
      </c>
      <c r="M46" s="64" t="s">
        <v>486</v>
      </c>
      <c r="N46" s="64" t="s">
        <v>486</v>
      </c>
      <c r="O46" s="65" t="s">
        <v>486</v>
      </c>
      <c r="P46" s="48"/>
      <c r="Q46" s="48"/>
      <c r="R46" s="48"/>
      <c r="S46" s="48"/>
      <c r="T46" s="48"/>
      <c r="U46" s="48"/>
    </row>
    <row r="47" spans="1:21" ht="30.75" customHeight="1">
      <c r="A47" s="48"/>
      <c r="B47" s="1157"/>
      <c r="C47" s="1158"/>
      <c r="D47" s="62"/>
      <c r="E47" s="1163" t="s">
        <v>12</v>
      </c>
      <c r="F47" s="1163"/>
      <c r="G47" s="1163"/>
      <c r="H47" s="1163"/>
      <c r="I47" s="1163"/>
      <c r="J47" s="1164"/>
      <c r="K47" s="63" t="s">
        <v>486</v>
      </c>
      <c r="L47" s="64" t="s">
        <v>486</v>
      </c>
      <c r="M47" s="64" t="s">
        <v>486</v>
      </c>
      <c r="N47" s="64" t="s">
        <v>486</v>
      </c>
      <c r="O47" s="65" t="s">
        <v>486</v>
      </c>
      <c r="P47" s="48"/>
      <c r="Q47" s="48"/>
      <c r="R47" s="48"/>
      <c r="S47" s="48"/>
      <c r="T47" s="48"/>
      <c r="U47" s="48"/>
    </row>
    <row r="48" spans="1:21" ht="30.75" customHeight="1">
      <c r="A48" s="48"/>
      <c r="B48" s="1157"/>
      <c r="C48" s="1158"/>
      <c r="D48" s="62"/>
      <c r="E48" s="1163" t="s">
        <v>13</v>
      </c>
      <c r="F48" s="1163"/>
      <c r="G48" s="1163"/>
      <c r="H48" s="1163"/>
      <c r="I48" s="1163"/>
      <c r="J48" s="1164"/>
      <c r="K48" s="63">
        <v>19</v>
      </c>
      <c r="L48" s="64">
        <v>13</v>
      </c>
      <c r="M48" s="64">
        <v>19</v>
      </c>
      <c r="N48" s="64">
        <v>36</v>
      </c>
      <c r="O48" s="65">
        <v>38</v>
      </c>
      <c r="P48" s="48"/>
      <c r="Q48" s="48"/>
      <c r="R48" s="48"/>
      <c r="S48" s="48"/>
      <c r="T48" s="48"/>
      <c r="U48" s="48"/>
    </row>
    <row r="49" spans="1:21" ht="30.75" customHeight="1">
      <c r="A49" s="48"/>
      <c r="B49" s="1157"/>
      <c r="C49" s="1158"/>
      <c r="D49" s="62"/>
      <c r="E49" s="1163" t="s">
        <v>14</v>
      </c>
      <c r="F49" s="1163"/>
      <c r="G49" s="1163"/>
      <c r="H49" s="1163"/>
      <c r="I49" s="1163"/>
      <c r="J49" s="1164"/>
      <c r="K49" s="63">
        <v>8</v>
      </c>
      <c r="L49" s="64">
        <v>11</v>
      </c>
      <c r="M49" s="64">
        <v>15</v>
      </c>
      <c r="N49" s="64">
        <v>15</v>
      </c>
      <c r="O49" s="65">
        <v>14</v>
      </c>
      <c r="P49" s="48"/>
      <c r="Q49" s="48"/>
      <c r="R49" s="48"/>
      <c r="S49" s="48"/>
      <c r="T49" s="48"/>
      <c r="U49" s="48"/>
    </row>
    <row r="50" spans="1:21" ht="30.75" customHeight="1">
      <c r="A50" s="48"/>
      <c r="B50" s="1157"/>
      <c r="C50" s="1158"/>
      <c r="D50" s="62"/>
      <c r="E50" s="1163" t="s">
        <v>15</v>
      </c>
      <c r="F50" s="1163"/>
      <c r="G50" s="1163"/>
      <c r="H50" s="1163"/>
      <c r="I50" s="1163"/>
      <c r="J50" s="1164"/>
      <c r="K50" s="63">
        <v>3</v>
      </c>
      <c r="L50" s="64">
        <v>2</v>
      </c>
      <c r="M50" s="64">
        <v>1</v>
      </c>
      <c r="N50" s="64">
        <v>1</v>
      </c>
      <c r="O50" s="65">
        <v>1</v>
      </c>
      <c r="P50" s="48"/>
      <c r="Q50" s="48"/>
      <c r="R50" s="48"/>
      <c r="S50" s="48"/>
      <c r="T50" s="48"/>
      <c r="U50" s="48"/>
    </row>
    <row r="51" spans="1:21" ht="30.75" customHeight="1">
      <c r="A51" s="48"/>
      <c r="B51" s="1159"/>
      <c r="C51" s="1160"/>
      <c r="D51" s="66"/>
      <c r="E51" s="1163" t="s">
        <v>16</v>
      </c>
      <c r="F51" s="1163"/>
      <c r="G51" s="1163"/>
      <c r="H51" s="1163"/>
      <c r="I51" s="1163"/>
      <c r="J51" s="1164"/>
      <c r="K51" s="63" t="s">
        <v>486</v>
      </c>
      <c r="L51" s="64" t="s">
        <v>486</v>
      </c>
      <c r="M51" s="64" t="s">
        <v>486</v>
      </c>
      <c r="N51" s="64" t="s">
        <v>486</v>
      </c>
      <c r="O51" s="65" t="s">
        <v>486</v>
      </c>
      <c r="P51" s="48"/>
      <c r="Q51" s="48"/>
      <c r="R51" s="48"/>
      <c r="S51" s="48"/>
      <c r="T51" s="48"/>
      <c r="U51" s="48"/>
    </row>
    <row r="52" spans="1:21" ht="30.75" customHeight="1">
      <c r="A52" s="48"/>
      <c r="B52" s="1165" t="s">
        <v>17</v>
      </c>
      <c r="C52" s="1166"/>
      <c r="D52" s="66"/>
      <c r="E52" s="1163" t="s">
        <v>18</v>
      </c>
      <c r="F52" s="1163"/>
      <c r="G52" s="1163"/>
      <c r="H52" s="1163"/>
      <c r="I52" s="1163"/>
      <c r="J52" s="1164"/>
      <c r="K52" s="63">
        <v>356</v>
      </c>
      <c r="L52" s="64">
        <v>419</v>
      </c>
      <c r="M52" s="64">
        <v>430</v>
      </c>
      <c r="N52" s="64">
        <v>436</v>
      </c>
      <c r="O52" s="65">
        <v>434</v>
      </c>
      <c r="P52" s="48"/>
      <c r="Q52" s="48"/>
      <c r="R52" s="48"/>
      <c r="S52" s="48"/>
      <c r="T52" s="48"/>
      <c r="U52" s="48"/>
    </row>
    <row r="53" spans="1:21" ht="30.75" customHeight="1" thickBot="1">
      <c r="A53" s="48"/>
      <c r="B53" s="1167" t="s">
        <v>19</v>
      </c>
      <c r="C53" s="1168"/>
      <c r="D53" s="67"/>
      <c r="E53" s="1169" t="s">
        <v>20</v>
      </c>
      <c r="F53" s="1169"/>
      <c r="G53" s="1169"/>
      <c r="H53" s="1169"/>
      <c r="I53" s="1169"/>
      <c r="J53" s="1170"/>
      <c r="K53" s="68">
        <v>113</v>
      </c>
      <c r="L53" s="69">
        <v>125</v>
      </c>
      <c r="M53" s="69">
        <v>141</v>
      </c>
      <c r="N53" s="69">
        <v>164</v>
      </c>
      <c r="O53" s="70">
        <v>166</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c r="B58" s="1171" t="s">
        <v>24</v>
      </c>
      <c r="C58" s="1172"/>
      <c r="D58" s="1177" t="s">
        <v>25</v>
      </c>
      <c r="E58" s="1178"/>
      <c r="F58" s="1178"/>
      <c r="G58" s="1178"/>
      <c r="H58" s="1178"/>
      <c r="I58" s="1178"/>
      <c r="J58" s="1179"/>
      <c r="K58" s="83" t="s">
        <v>585</v>
      </c>
      <c r="L58" s="84" t="s">
        <v>585</v>
      </c>
      <c r="M58" s="84" t="s">
        <v>587</v>
      </c>
      <c r="N58" s="84" t="s">
        <v>585</v>
      </c>
      <c r="O58" s="85" t="s">
        <v>585</v>
      </c>
    </row>
    <row r="59" spans="1:21" ht="31.5" customHeight="1">
      <c r="B59" s="1173"/>
      <c r="C59" s="1174"/>
      <c r="D59" s="1180" t="s">
        <v>26</v>
      </c>
      <c r="E59" s="1181"/>
      <c r="F59" s="1181"/>
      <c r="G59" s="1181"/>
      <c r="H59" s="1181"/>
      <c r="I59" s="1181"/>
      <c r="J59" s="1182"/>
      <c r="K59" s="86" t="s">
        <v>586</v>
      </c>
      <c r="L59" s="87" t="s">
        <v>586</v>
      </c>
      <c r="M59" s="87" t="s">
        <v>585</v>
      </c>
      <c r="N59" s="87" t="s">
        <v>585</v>
      </c>
      <c r="O59" s="88" t="s">
        <v>588</v>
      </c>
    </row>
    <row r="60" spans="1:21" ht="31.5" customHeight="1" thickBot="1">
      <c r="B60" s="1175"/>
      <c r="C60" s="1176"/>
      <c r="D60" s="1183" t="s">
        <v>27</v>
      </c>
      <c r="E60" s="1184"/>
      <c r="F60" s="1184"/>
      <c r="G60" s="1184"/>
      <c r="H60" s="1184"/>
      <c r="I60" s="1184"/>
      <c r="J60" s="1185"/>
      <c r="K60" s="89" t="s">
        <v>585</v>
      </c>
      <c r="L60" s="90" t="s">
        <v>585</v>
      </c>
      <c r="M60" s="90" t="s">
        <v>585</v>
      </c>
      <c r="N60" s="90" t="s">
        <v>585</v>
      </c>
      <c r="O60" s="91" t="s">
        <v>585</v>
      </c>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SP/Jd2v3+YZrDNIxx4tPy+wpuWrVC35f1r6/FoOIc/wKatbQU7cu94IlFAtXLRtOPU7AmBXrMNRP6yXokZBaA==" saltValue="Zq+GqrL5H4RLaTpuovc9d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525</v>
      </c>
      <c r="J40" s="103" t="s">
        <v>526</v>
      </c>
      <c r="K40" s="103" t="s">
        <v>527</v>
      </c>
      <c r="L40" s="103" t="s">
        <v>528</v>
      </c>
      <c r="M40" s="104" t="s">
        <v>529</v>
      </c>
    </row>
    <row r="41" spans="2:13" ht="27.75" customHeight="1">
      <c r="B41" s="1186" t="s">
        <v>30</v>
      </c>
      <c r="C41" s="1187"/>
      <c r="D41" s="105"/>
      <c r="E41" s="1192" t="s">
        <v>31</v>
      </c>
      <c r="F41" s="1192"/>
      <c r="G41" s="1192"/>
      <c r="H41" s="1193"/>
      <c r="I41" s="343">
        <v>4451</v>
      </c>
      <c r="J41" s="344">
        <v>5521</v>
      </c>
      <c r="K41" s="344">
        <v>5761</v>
      </c>
      <c r="L41" s="344">
        <v>5863</v>
      </c>
      <c r="M41" s="345">
        <v>5801</v>
      </c>
    </row>
    <row r="42" spans="2:13" ht="27.75" customHeight="1">
      <c r="B42" s="1188"/>
      <c r="C42" s="1189"/>
      <c r="D42" s="106"/>
      <c r="E42" s="1194" t="s">
        <v>32</v>
      </c>
      <c r="F42" s="1194"/>
      <c r="G42" s="1194"/>
      <c r="H42" s="1195"/>
      <c r="I42" s="346">
        <v>9</v>
      </c>
      <c r="J42" s="347">
        <v>7</v>
      </c>
      <c r="K42" s="347">
        <v>5</v>
      </c>
      <c r="L42" s="347">
        <v>3</v>
      </c>
      <c r="M42" s="348">
        <v>2</v>
      </c>
    </row>
    <row r="43" spans="2:13" ht="27.75" customHeight="1">
      <c r="B43" s="1188"/>
      <c r="C43" s="1189"/>
      <c r="D43" s="106"/>
      <c r="E43" s="1194" t="s">
        <v>33</v>
      </c>
      <c r="F43" s="1194"/>
      <c r="G43" s="1194"/>
      <c r="H43" s="1195"/>
      <c r="I43" s="346">
        <v>60</v>
      </c>
      <c r="J43" s="347">
        <v>71</v>
      </c>
      <c r="K43" s="347">
        <v>99</v>
      </c>
      <c r="L43" s="347">
        <v>90</v>
      </c>
      <c r="M43" s="348">
        <v>104</v>
      </c>
    </row>
    <row r="44" spans="2:13" ht="27.75" customHeight="1">
      <c r="B44" s="1188"/>
      <c r="C44" s="1189"/>
      <c r="D44" s="106"/>
      <c r="E44" s="1194" t="s">
        <v>34</v>
      </c>
      <c r="F44" s="1194"/>
      <c r="G44" s="1194"/>
      <c r="H44" s="1195"/>
      <c r="I44" s="346">
        <v>116</v>
      </c>
      <c r="J44" s="347">
        <v>106</v>
      </c>
      <c r="K44" s="347">
        <v>92</v>
      </c>
      <c r="L44" s="347">
        <v>79</v>
      </c>
      <c r="M44" s="348">
        <v>67</v>
      </c>
    </row>
    <row r="45" spans="2:13" ht="27.75" customHeight="1">
      <c r="B45" s="1188"/>
      <c r="C45" s="1189"/>
      <c r="D45" s="106"/>
      <c r="E45" s="1194" t="s">
        <v>35</v>
      </c>
      <c r="F45" s="1194"/>
      <c r="G45" s="1194"/>
      <c r="H45" s="1195"/>
      <c r="I45" s="346">
        <v>649</v>
      </c>
      <c r="J45" s="347">
        <v>612</v>
      </c>
      <c r="K45" s="347">
        <v>608</v>
      </c>
      <c r="L45" s="347">
        <v>577</v>
      </c>
      <c r="M45" s="348">
        <v>559</v>
      </c>
    </row>
    <row r="46" spans="2:13" ht="27.75" customHeight="1">
      <c r="B46" s="1188"/>
      <c r="C46" s="1189"/>
      <c r="D46" s="107"/>
      <c r="E46" s="1194" t="s">
        <v>36</v>
      </c>
      <c r="F46" s="1194"/>
      <c r="G46" s="1194"/>
      <c r="H46" s="1195"/>
      <c r="I46" s="346" t="s">
        <v>486</v>
      </c>
      <c r="J46" s="347" t="s">
        <v>486</v>
      </c>
      <c r="K46" s="347" t="s">
        <v>486</v>
      </c>
      <c r="L46" s="347" t="s">
        <v>486</v>
      </c>
      <c r="M46" s="348" t="s">
        <v>486</v>
      </c>
    </row>
    <row r="47" spans="2:13" ht="27.75" customHeight="1">
      <c r="B47" s="1188"/>
      <c r="C47" s="1189"/>
      <c r="D47" s="108"/>
      <c r="E47" s="1196" t="s">
        <v>37</v>
      </c>
      <c r="F47" s="1197"/>
      <c r="G47" s="1197"/>
      <c r="H47" s="1198"/>
      <c r="I47" s="346" t="s">
        <v>486</v>
      </c>
      <c r="J47" s="347" t="s">
        <v>486</v>
      </c>
      <c r="K47" s="347" t="s">
        <v>486</v>
      </c>
      <c r="L47" s="347" t="s">
        <v>486</v>
      </c>
      <c r="M47" s="348" t="s">
        <v>486</v>
      </c>
    </row>
    <row r="48" spans="2:13" ht="27.75" customHeight="1">
      <c r="B48" s="1188"/>
      <c r="C48" s="1189"/>
      <c r="D48" s="106"/>
      <c r="E48" s="1194" t="s">
        <v>38</v>
      </c>
      <c r="F48" s="1194"/>
      <c r="G48" s="1194"/>
      <c r="H48" s="1195"/>
      <c r="I48" s="346" t="s">
        <v>486</v>
      </c>
      <c r="J48" s="347" t="s">
        <v>486</v>
      </c>
      <c r="K48" s="347" t="s">
        <v>486</v>
      </c>
      <c r="L48" s="347" t="s">
        <v>486</v>
      </c>
      <c r="M48" s="348" t="s">
        <v>486</v>
      </c>
    </row>
    <row r="49" spans="2:13" ht="27.75" customHeight="1">
      <c r="B49" s="1190"/>
      <c r="C49" s="1191"/>
      <c r="D49" s="106"/>
      <c r="E49" s="1194" t="s">
        <v>39</v>
      </c>
      <c r="F49" s="1194"/>
      <c r="G49" s="1194"/>
      <c r="H49" s="1195"/>
      <c r="I49" s="346" t="s">
        <v>486</v>
      </c>
      <c r="J49" s="347" t="s">
        <v>486</v>
      </c>
      <c r="K49" s="347" t="s">
        <v>486</v>
      </c>
      <c r="L49" s="347" t="s">
        <v>486</v>
      </c>
      <c r="M49" s="348" t="s">
        <v>486</v>
      </c>
    </row>
    <row r="50" spans="2:13" ht="27.75" customHeight="1">
      <c r="B50" s="1199" t="s">
        <v>40</v>
      </c>
      <c r="C50" s="1200"/>
      <c r="D50" s="109"/>
      <c r="E50" s="1194" t="s">
        <v>41</v>
      </c>
      <c r="F50" s="1194"/>
      <c r="G50" s="1194"/>
      <c r="H50" s="1195"/>
      <c r="I50" s="346">
        <v>1670</v>
      </c>
      <c r="J50" s="347">
        <v>1598</v>
      </c>
      <c r="K50" s="347">
        <v>1717</v>
      </c>
      <c r="L50" s="347">
        <v>1846</v>
      </c>
      <c r="M50" s="348">
        <v>1638</v>
      </c>
    </row>
    <row r="51" spans="2:13" ht="27.75" customHeight="1">
      <c r="B51" s="1188"/>
      <c r="C51" s="1189"/>
      <c r="D51" s="106"/>
      <c r="E51" s="1194" t="s">
        <v>42</v>
      </c>
      <c r="F51" s="1194"/>
      <c r="G51" s="1194"/>
      <c r="H51" s="1195"/>
      <c r="I51" s="346">
        <v>2</v>
      </c>
      <c r="J51" s="347">
        <v>128</v>
      </c>
      <c r="K51" s="347">
        <v>124</v>
      </c>
      <c r="L51" s="347">
        <v>78</v>
      </c>
      <c r="M51" s="348">
        <v>62</v>
      </c>
    </row>
    <row r="52" spans="2:13" ht="27.75" customHeight="1">
      <c r="B52" s="1190"/>
      <c r="C52" s="1191"/>
      <c r="D52" s="106"/>
      <c r="E52" s="1194" t="s">
        <v>43</v>
      </c>
      <c r="F52" s="1194"/>
      <c r="G52" s="1194"/>
      <c r="H52" s="1195"/>
      <c r="I52" s="346">
        <v>3526</v>
      </c>
      <c r="J52" s="347">
        <v>3935</v>
      </c>
      <c r="K52" s="347">
        <v>4046</v>
      </c>
      <c r="L52" s="347">
        <v>4069</v>
      </c>
      <c r="M52" s="348">
        <v>4273</v>
      </c>
    </row>
    <row r="53" spans="2:13" ht="27.75" customHeight="1" thickBot="1">
      <c r="B53" s="1201" t="s">
        <v>19</v>
      </c>
      <c r="C53" s="1202"/>
      <c r="D53" s="110"/>
      <c r="E53" s="1203" t="s">
        <v>44</v>
      </c>
      <c r="F53" s="1203"/>
      <c r="G53" s="1203"/>
      <c r="H53" s="1204"/>
      <c r="I53" s="349">
        <v>88</v>
      </c>
      <c r="J53" s="350">
        <v>655</v>
      </c>
      <c r="K53" s="350">
        <v>679</v>
      </c>
      <c r="L53" s="350">
        <v>620</v>
      </c>
      <c r="M53" s="351">
        <v>561</v>
      </c>
    </row>
    <row r="54" spans="2:13" ht="27.75" customHeight="1">
      <c r="B54" s="111"/>
      <c r="C54" s="112"/>
      <c r="D54" s="112"/>
      <c r="E54" s="113"/>
      <c r="F54" s="113"/>
      <c r="G54" s="113"/>
      <c r="H54" s="113"/>
      <c r="I54" s="114"/>
      <c r="J54" s="114"/>
      <c r="K54" s="114"/>
      <c r="L54" s="114"/>
      <c r="M54" s="114"/>
    </row>
    <row r="55" spans="2:13"/>
  </sheetData>
  <sheetProtection algorithmName="SHA-512" hashValue="1lRAGOkVne2QS1NzDx7+1ZzW2MRFLDCMg/09eBPXJWd4yS9DSFFxKOBmcYFFJJrT7qlMCJNhx7A53BcUiM7YVQ==" saltValue="te/z/0IW4FsqWhJbOYP6n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527</v>
      </c>
      <c r="G54" s="119" t="s">
        <v>528</v>
      </c>
      <c r="H54" s="120" t="s">
        <v>529</v>
      </c>
    </row>
    <row r="55" spans="2:8" ht="52.5" customHeight="1">
      <c r="B55" s="121"/>
      <c r="C55" s="1213" t="s">
        <v>46</v>
      </c>
      <c r="D55" s="1213"/>
      <c r="E55" s="1214"/>
      <c r="F55" s="352">
        <v>1101</v>
      </c>
      <c r="G55" s="352">
        <v>1192</v>
      </c>
      <c r="H55" s="353">
        <v>960</v>
      </c>
    </row>
    <row r="56" spans="2:8" ht="52.5" customHeight="1">
      <c r="B56" s="122"/>
      <c r="C56" s="1215" t="s">
        <v>47</v>
      </c>
      <c r="D56" s="1215"/>
      <c r="E56" s="1216"/>
      <c r="F56" s="354">
        <v>115</v>
      </c>
      <c r="G56" s="354">
        <v>124</v>
      </c>
      <c r="H56" s="355">
        <v>134</v>
      </c>
    </row>
    <row r="57" spans="2:8" ht="53.25" customHeight="1">
      <c r="B57" s="122"/>
      <c r="C57" s="1217" t="s">
        <v>48</v>
      </c>
      <c r="D57" s="1217"/>
      <c r="E57" s="1218"/>
      <c r="F57" s="356">
        <v>268</v>
      </c>
      <c r="G57" s="356">
        <v>273</v>
      </c>
      <c r="H57" s="357">
        <v>268</v>
      </c>
    </row>
    <row r="58" spans="2:8" ht="45.75" customHeight="1">
      <c r="B58" s="123"/>
      <c r="C58" s="1205" t="s">
        <v>556</v>
      </c>
      <c r="D58" s="1206"/>
      <c r="E58" s="1207"/>
      <c r="F58" s="358">
        <v>144</v>
      </c>
      <c r="G58" s="358">
        <v>144</v>
      </c>
      <c r="H58" s="359">
        <v>144</v>
      </c>
    </row>
    <row r="59" spans="2:8" ht="45.75" customHeight="1">
      <c r="B59" s="123"/>
      <c r="C59" s="1205" t="s">
        <v>557</v>
      </c>
      <c r="D59" s="1206"/>
      <c r="E59" s="1207"/>
      <c r="F59" s="358">
        <v>27</v>
      </c>
      <c r="G59" s="358">
        <v>33</v>
      </c>
      <c r="H59" s="359">
        <v>39</v>
      </c>
    </row>
    <row r="60" spans="2:8" ht="45.75" customHeight="1">
      <c r="B60" s="123"/>
      <c r="C60" s="1205" t="s">
        <v>558</v>
      </c>
      <c r="D60" s="1206"/>
      <c r="E60" s="1207"/>
      <c r="F60" s="358">
        <v>39</v>
      </c>
      <c r="G60" s="358">
        <v>39</v>
      </c>
      <c r="H60" s="359">
        <v>30</v>
      </c>
    </row>
    <row r="61" spans="2:8" ht="45.75" customHeight="1">
      <c r="B61" s="123"/>
      <c r="C61" s="1205" t="s">
        <v>559</v>
      </c>
      <c r="D61" s="1206"/>
      <c r="E61" s="1207"/>
      <c r="F61" s="358">
        <v>28</v>
      </c>
      <c r="G61" s="358">
        <v>27</v>
      </c>
      <c r="H61" s="359">
        <v>27</v>
      </c>
    </row>
    <row r="62" spans="2:8" ht="45.75" customHeight="1" thickBot="1">
      <c r="B62" s="124"/>
      <c r="C62" s="1208" t="s">
        <v>560</v>
      </c>
      <c r="D62" s="1209"/>
      <c r="E62" s="1210"/>
      <c r="F62" s="360">
        <v>20</v>
      </c>
      <c r="G62" s="360">
        <v>20</v>
      </c>
      <c r="H62" s="361">
        <v>18</v>
      </c>
    </row>
    <row r="63" spans="2:8" ht="52.5" customHeight="1" thickBot="1">
      <c r="B63" s="125"/>
      <c r="C63" s="1211" t="s">
        <v>49</v>
      </c>
      <c r="D63" s="1211"/>
      <c r="E63" s="1212"/>
      <c r="F63" s="362">
        <v>1485</v>
      </c>
      <c r="G63" s="362">
        <v>1588</v>
      </c>
      <c r="H63" s="363">
        <v>1362</v>
      </c>
    </row>
    <row r="64" spans="2:8"/>
  </sheetData>
  <sheetProtection algorithmName="SHA-512" hashValue="LLQ4niAgeTliw7SMRUjZb8yn8dRRPqESLtiYDTfH1zfSWNIDKy1LF1+RNzaI1waMEY9SXjepHgqrSluV0GZ3OA==" saltValue="23fgOEsdq9RY7vmDbuokh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32" customWidth="1"/>
    <col min="2" max="8" width="13.375" style="132" customWidth="1"/>
    <col min="9" max="16384" width="11.125" style="132"/>
  </cols>
  <sheetData>
    <row r="1" spans="1:8">
      <c r="A1" s="126"/>
      <c r="B1" s="127"/>
      <c r="C1" s="128"/>
      <c r="D1" s="129"/>
      <c r="E1" s="130"/>
      <c r="F1" s="130"/>
      <c r="G1" s="130"/>
      <c r="H1" s="131"/>
    </row>
    <row r="2" spans="1:8">
      <c r="A2" s="133"/>
      <c r="B2" s="134"/>
      <c r="C2" s="135"/>
      <c r="D2" s="136" t="s">
        <v>50</v>
      </c>
      <c r="E2" s="137"/>
      <c r="F2" s="138" t="s">
        <v>524</v>
      </c>
      <c r="G2" s="139"/>
      <c r="H2" s="140"/>
    </row>
    <row r="3" spans="1:8">
      <c r="A3" s="136" t="s">
        <v>517</v>
      </c>
      <c r="B3" s="141"/>
      <c r="C3" s="142"/>
      <c r="D3" s="143">
        <v>186024</v>
      </c>
      <c r="E3" s="144"/>
      <c r="F3" s="145">
        <v>332350</v>
      </c>
      <c r="G3" s="146"/>
      <c r="H3" s="147"/>
    </row>
    <row r="4" spans="1:8">
      <c r="A4" s="148"/>
      <c r="B4" s="149"/>
      <c r="C4" s="150"/>
      <c r="D4" s="151">
        <v>141373</v>
      </c>
      <c r="E4" s="152"/>
      <c r="F4" s="153">
        <v>200453</v>
      </c>
      <c r="G4" s="154"/>
      <c r="H4" s="155"/>
    </row>
    <row r="5" spans="1:8">
      <c r="A5" s="136" t="s">
        <v>519</v>
      </c>
      <c r="B5" s="141"/>
      <c r="C5" s="142"/>
      <c r="D5" s="143">
        <v>605110</v>
      </c>
      <c r="E5" s="144"/>
      <c r="F5" s="145">
        <v>362690</v>
      </c>
      <c r="G5" s="146"/>
      <c r="H5" s="147"/>
    </row>
    <row r="6" spans="1:8">
      <c r="A6" s="148"/>
      <c r="B6" s="149"/>
      <c r="C6" s="150"/>
      <c r="D6" s="151">
        <v>526009</v>
      </c>
      <c r="E6" s="152"/>
      <c r="F6" s="153">
        <v>172580</v>
      </c>
      <c r="G6" s="154"/>
      <c r="H6" s="155"/>
    </row>
    <row r="7" spans="1:8">
      <c r="A7" s="136" t="s">
        <v>520</v>
      </c>
      <c r="B7" s="141"/>
      <c r="C7" s="142"/>
      <c r="D7" s="143">
        <v>296522</v>
      </c>
      <c r="E7" s="144"/>
      <c r="F7" s="145">
        <v>296093</v>
      </c>
      <c r="G7" s="146"/>
      <c r="H7" s="147"/>
    </row>
    <row r="8" spans="1:8">
      <c r="A8" s="148"/>
      <c r="B8" s="149"/>
      <c r="C8" s="150"/>
      <c r="D8" s="151">
        <v>245750</v>
      </c>
      <c r="E8" s="152"/>
      <c r="F8" s="153">
        <v>140545</v>
      </c>
      <c r="G8" s="154"/>
      <c r="H8" s="155"/>
    </row>
    <row r="9" spans="1:8">
      <c r="A9" s="136" t="s">
        <v>521</v>
      </c>
      <c r="B9" s="141"/>
      <c r="C9" s="142"/>
      <c r="D9" s="143">
        <v>246930</v>
      </c>
      <c r="E9" s="144"/>
      <c r="F9" s="145">
        <v>308655</v>
      </c>
      <c r="G9" s="146"/>
      <c r="H9" s="147"/>
    </row>
    <row r="10" spans="1:8">
      <c r="A10" s="148"/>
      <c r="B10" s="149"/>
      <c r="C10" s="150"/>
      <c r="D10" s="151">
        <v>210488</v>
      </c>
      <c r="E10" s="152"/>
      <c r="F10" s="153">
        <v>169887</v>
      </c>
      <c r="G10" s="154"/>
      <c r="H10" s="155"/>
    </row>
    <row r="11" spans="1:8">
      <c r="A11" s="136" t="s">
        <v>522</v>
      </c>
      <c r="B11" s="141"/>
      <c r="C11" s="142"/>
      <c r="D11" s="143">
        <v>216495</v>
      </c>
      <c r="E11" s="144"/>
      <c r="F11" s="145">
        <v>325476</v>
      </c>
      <c r="G11" s="146"/>
      <c r="H11" s="147"/>
    </row>
    <row r="12" spans="1:8">
      <c r="A12" s="148"/>
      <c r="B12" s="149"/>
      <c r="C12" s="156"/>
      <c r="D12" s="151">
        <v>143123</v>
      </c>
      <c r="E12" s="152"/>
      <c r="F12" s="153">
        <v>190204</v>
      </c>
      <c r="G12" s="154"/>
      <c r="H12" s="155"/>
    </row>
    <row r="13" spans="1:8">
      <c r="A13" s="136"/>
      <c r="B13" s="141"/>
      <c r="C13" s="157"/>
      <c r="D13" s="158">
        <v>310216</v>
      </c>
      <c r="E13" s="159"/>
      <c r="F13" s="160">
        <v>325053</v>
      </c>
      <c r="G13" s="161"/>
      <c r="H13" s="147"/>
    </row>
    <row r="14" spans="1:8">
      <c r="A14" s="148"/>
      <c r="B14" s="149"/>
      <c r="C14" s="150"/>
      <c r="D14" s="151">
        <v>253349</v>
      </c>
      <c r="E14" s="152"/>
      <c r="F14" s="153">
        <v>174734</v>
      </c>
      <c r="G14" s="154"/>
      <c r="H14" s="155"/>
    </row>
    <row r="17" spans="1:11">
      <c r="A17" s="132" t="s">
        <v>51</v>
      </c>
    </row>
    <row r="18" spans="1:11">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c r="A19" s="162" t="s">
        <v>52</v>
      </c>
      <c r="B19" s="162">
        <f>ROUND(VALUE(SUBSTITUTE(実質収支比率等に係る経年分析!F$48,"▲","-")),2)</f>
        <v>2.94</v>
      </c>
      <c r="C19" s="162">
        <f>ROUND(VALUE(SUBSTITUTE(実質収支比率等に係る経年分析!G$48,"▲","-")),2)</f>
        <v>9.0500000000000007</v>
      </c>
      <c r="D19" s="162">
        <f>ROUND(VALUE(SUBSTITUTE(実質収支比率等に係る経年分析!H$48,"▲","-")),2)</f>
        <v>5.64</v>
      </c>
      <c r="E19" s="162">
        <f>ROUND(VALUE(SUBSTITUTE(実質収支比率等に係る経年分析!I$48,"▲","-")),2)</f>
        <v>1.81</v>
      </c>
      <c r="F19" s="162">
        <f>ROUND(VALUE(SUBSTITUTE(実質収支比率等に係る経年分析!J$48,"▲","-")),2)</f>
        <v>4.33</v>
      </c>
    </row>
    <row r="20" spans="1:11">
      <c r="A20" s="162" t="s">
        <v>53</v>
      </c>
      <c r="B20" s="162">
        <f>ROUND(VALUE(SUBSTITUTE(実質収支比率等に係る経年分析!F$47,"▲","-")),2)</f>
        <v>40.299999999999997</v>
      </c>
      <c r="C20" s="162">
        <f>ROUND(VALUE(SUBSTITUTE(実質収支比率等に係る経年分析!G$47,"▲","-")),2)</f>
        <v>38.619999999999997</v>
      </c>
      <c r="D20" s="162">
        <f>ROUND(VALUE(SUBSTITUTE(実質収支比率等に係る経年分析!H$47,"▲","-")),2)</f>
        <v>44.46</v>
      </c>
      <c r="E20" s="162">
        <f>ROUND(VALUE(SUBSTITUTE(実質収支比率等に係る経年分析!I$47,"▲","-")),2)</f>
        <v>48.06</v>
      </c>
      <c r="F20" s="162">
        <f>ROUND(VALUE(SUBSTITUTE(実質収支比率等に係る経年分析!J$47,"▲","-")),2)</f>
        <v>38.369999999999997</v>
      </c>
    </row>
    <row r="21" spans="1:11">
      <c r="A21" s="162" t="s">
        <v>54</v>
      </c>
      <c r="B21" s="162">
        <f>IF(ISNUMBER(VALUE(SUBSTITUTE(実質収支比率等に係る経年分析!F$49,"▲","-"))),ROUND(VALUE(SUBSTITUTE(実質収支比率等に係る経年分析!F$49,"▲","-")),2),NA())</f>
        <v>-0.06</v>
      </c>
      <c r="C21" s="162">
        <f>IF(ISNUMBER(VALUE(SUBSTITUTE(実質収支比率等に係る経年分析!G$49,"▲","-"))),ROUND(VALUE(SUBSTITUTE(実質収支比率等に係る経年分析!G$49,"▲","-")),2),NA())</f>
        <v>6.43</v>
      </c>
      <c r="D21" s="162">
        <f>IF(ISNUMBER(VALUE(SUBSTITUTE(実質収支比率等に係る経年分析!H$49,"▲","-"))),ROUND(VALUE(SUBSTITUTE(実質収支比率等に係る経年分析!H$49,"▲","-")),2),NA())</f>
        <v>-3.46</v>
      </c>
      <c r="E21" s="162">
        <f>IF(ISNUMBER(VALUE(SUBSTITUTE(実質収支比率等に係る経年分析!I$49,"▲","-"))),ROUND(VALUE(SUBSTITUTE(実質収支比率等に係る経年分析!I$49,"▲","-")),2),NA())</f>
        <v>-3.79</v>
      </c>
      <c r="F21" s="162">
        <f>IF(ISNUMBER(VALUE(SUBSTITUTE(実質収支比率等に係る経年分析!J$49,"▲","-"))),ROUND(VALUE(SUBSTITUTE(実質収支比率等に係る経年分析!J$49,"▲","-")),2),NA())</f>
        <v>-8.39</v>
      </c>
    </row>
    <row r="24" spans="1:11">
      <c r="A24" s="132" t="s">
        <v>55</v>
      </c>
    </row>
    <row r="25" spans="1:11">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c r="A26" s="163"/>
      <c r="B26" s="163" t="s">
        <v>56</v>
      </c>
      <c r="C26" s="163" t="s">
        <v>57</v>
      </c>
      <c r="D26" s="163" t="s">
        <v>56</v>
      </c>
      <c r="E26" s="163" t="s">
        <v>57</v>
      </c>
      <c r="F26" s="163" t="s">
        <v>56</v>
      </c>
      <c r="G26" s="163" t="s">
        <v>57</v>
      </c>
      <c r="H26" s="163" t="s">
        <v>56</v>
      </c>
      <c r="I26" s="163" t="s">
        <v>57</v>
      </c>
      <c r="J26" s="163" t="s">
        <v>56</v>
      </c>
      <c r="K26" s="163" t="s">
        <v>57</v>
      </c>
    </row>
    <row r="27" spans="1:11">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0.89</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0.62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5.26</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6.39</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c r="A30" s="163" t="str">
        <f>IF(連結実質赤字比率に係る赤字・黒字の構成分析!C$40="",NA(),連結実質赤字比率に係る赤字・黒字の構成分析!C$40)</f>
        <v>後期高齢者医療保険事業特別会計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0.06</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0.06</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0.06</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0.06</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0.08</v>
      </c>
    </row>
    <row r="31" spans="1:11">
      <c r="A31" s="163" t="str">
        <f>IF(連結実質赤字比率に係る赤字・黒字の構成分析!C$39="",NA(),連結実質赤字比率に係る赤字・黒字の構成分析!C$39)</f>
        <v>国民健康保険中央診療所特別会計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0.34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0.38</v>
      </c>
    </row>
    <row r="32" spans="1:11">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1.45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0.94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1.56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0.81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0.44</v>
      </c>
    </row>
    <row r="33" spans="1:16">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1.41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1.05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2.08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2.4700000000000002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1.75</v>
      </c>
    </row>
    <row r="34" spans="1:16">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10.64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7.16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3.24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5.69</v>
      </c>
    </row>
    <row r="35" spans="1:16">
      <c r="A35" s="163" t="str">
        <f>IF(連結実質赤字比率に係る赤字・黒字の構成分析!C$35="",NA(),連結実質赤字比率に係る赤字・黒字の構成分析!C$35)</f>
        <v>簡易水道事業会計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7.47</v>
      </c>
    </row>
    <row r="36" spans="1:16">
      <c r="A36" s="163" t="str">
        <f>IF(連結実質赤字比率に係る赤字・黒字の構成分析!C$34="",NA(),連結実質赤字比率に係る赤字・黒字の構成分析!C$34)</f>
        <v>住宅新築資金等貸付事業特別会計</v>
      </c>
      <c r="B36" s="163">
        <f>IF(ROUND(VALUE(SUBSTITUTE(連結実質赤字比率に係る赤字・黒字の構成分析!F$34,"▲", "-")), 2) &lt; 0, ABS(ROUND(VALUE(SUBSTITUTE(連結実質赤字比率に係る赤字・黒字の構成分析!F$34,"▲", "-")), 2)), NA())</f>
        <v>1.86</v>
      </c>
      <c r="C36" s="163" t="e">
        <f>IF(ROUND(VALUE(SUBSTITUTE(連結実質赤字比率に係る赤字・黒字の構成分析!F$34,"▲", "-")), 2) &gt;= 0, ABS(ROUND(VALUE(SUBSTITUTE(連結実質赤字比率に係る赤字・黒字の構成分析!F$34,"▲", "-")), 2)), NA())</f>
        <v>#N/A</v>
      </c>
      <c r="D36" s="163">
        <f>IF(ROUND(VALUE(SUBSTITUTE(連結実質赤字比率に係る赤字・黒字の構成分析!G$34,"▲", "-")), 2) &lt; 0, ABS(ROUND(VALUE(SUBSTITUTE(連結実質赤字比率に係る赤字・黒字の構成分析!G$34,"▲", "-")), 2)), NA())</f>
        <v>1.59</v>
      </c>
      <c r="E36" s="163" t="e">
        <f>IF(ROUND(VALUE(SUBSTITUTE(連結実質赤字比率に係る赤字・黒字の構成分析!G$34,"▲", "-")), 2) &gt;= 0, ABS(ROUND(VALUE(SUBSTITUTE(連結実質赤字比率に係る赤字・黒字の構成分析!G$34,"▲", "-")), 2)), NA())</f>
        <v>#N/A</v>
      </c>
      <c r="F36" s="163">
        <f>IF(ROUND(VALUE(SUBSTITUTE(連結実質赤字比率に係る赤字・黒字の構成分析!H$34,"▲", "-")), 2) &lt; 0, ABS(ROUND(VALUE(SUBSTITUTE(連結実質赤字比率に係る赤字・黒字の構成分析!H$34,"▲", "-")), 2)), NA())</f>
        <v>1.52</v>
      </c>
      <c r="G36" s="163" t="e">
        <f>IF(ROUND(VALUE(SUBSTITUTE(連結実質赤字比率に係る赤字・黒字の構成分析!H$34,"▲", "-")), 2) &gt;= 0, ABS(ROUND(VALUE(SUBSTITUTE(連結実質赤字比率に係る赤字・黒字の構成分析!H$34,"▲", "-")), 2)), NA())</f>
        <v>#N/A</v>
      </c>
      <c r="H36" s="163">
        <f>IF(ROUND(VALUE(SUBSTITUTE(連結実質赤字比率に係る赤字・黒字の構成分析!I$34,"▲", "-")), 2) &lt; 0, ABS(ROUND(VALUE(SUBSTITUTE(連結実質赤字比率に係る赤字・黒字の構成分析!I$34,"▲", "-")), 2)), NA())</f>
        <v>1.43</v>
      </c>
      <c r="I36" s="163" t="e">
        <f>IF(ROUND(VALUE(SUBSTITUTE(連結実質赤字比率に係る赤字・黒字の構成分析!I$34,"▲", "-")), 2) &gt;= 0, ABS(ROUND(VALUE(SUBSTITUTE(連結実質赤字比率に係る赤字・黒字の構成分析!I$34,"▲", "-")), 2)), NA())</f>
        <v>#N/A</v>
      </c>
      <c r="J36" s="163">
        <f>IF(ROUND(VALUE(SUBSTITUTE(連結実質赤字比率に係る赤字・黒字の構成分析!J$34,"▲", "-")), 2) &lt; 0, ABS(ROUND(VALUE(SUBSTITUTE(連結実質赤字比率に係る赤字・黒字の構成分析!J$34,"▲", "-")), 2)), NA())</f>
        <v>1.36</v>
      </c>
      <c r="K36" s="163" t="e">
        <f>IF(ROUND(VALUE(SUBSTITUTE(連結実質赤字比率に係る赤字・黒字の構成分析!J$34,"▲", "-")), 2) &gt;= 0, ABS(ROUND(VALUE(SUBSTITUTE(連結実質赤字比率に係る赤字・黒字の構成分析!J$34,"▲", "-")), 2)), NA())</f>
        <v>#N/A</v>
      </c>
    </row>
    <row r="39" spans="1:16">
      <c r="A39" s="132" t="s">
        <v>58</v>
      </c>
    </row>
    <row r="40" spans="1:16">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c r="A42" s="164" t="s">
        <v>61</v>
      </c>
      <c r="B42" s="164"/>
      <c r="C42" s="164"/>
      <c r="D42" s="164">
        <f>'実質公債費比率（分子）の構造'!K$52</f>
        <v>356</v>
      </c>
      <c r="E42" s="164"/>
      <c r="F42" s="164"/>
      <c r="G42" s="164">
        <f>'実質公債費比率（分子）の構造'!L$52</f>
        <v>419</v>
      </c>
      <c r="H42" s="164"/>
      <c r="I42" s="164"/>
      <c r="J42" s="164">
        <f>'実質公債費比率（分子）の構造'!M$52</f>
        <v>430</v>
      </c>
      <c r="K42" s="164"/>
      <c r="L42" s="164"/>
      <c r="M42" s="164">
        <f>'実質公債費比率（分子）の構造'!N$52</f>
        <v>436</v>
      </c>
      <c r="N42" s="164"/>
      <c r="O42" s="164"/>
      <c r="P42" s="164">
        <f>'実質公債費比率（分子）の構造'!O$52</f>
        <v>434</v>
      </c>
    </row>
    <row r="43" spans="1:16">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c r="A44" s="164" t="s">
        <v>62</v>
      </c>
      <c r="B44" s="164">
        <f>'実質公債費比率（分子）の構造'!K$50</f>
        <v>3</v>
      </c>
      <c r="C44" s="164"/>
      <c r="D44" s="164"/>
      <c r="E44" s="164">
        <f>'実質公債費比率（分子）の構造'!L$50</f>
        <v>2</v>
      </c>
      <c r="F44" s="164"/>
      <c r="G44" s="164"/>
      <c r="H44" s="164">
        <f>'実質公債費比率（分子）の構造'!M$50</f>
        <v>1</v>
      </c>
      <c r="I44" s="164"/>
      <c r="J44" s="164"/>
      <c r="K44" s="164">
        <f>'実質公債費比率（分子）の構造'!N$50</f>
        <v>1</v>
      </c>
      <c r="L44" s="164"/>
      <c r="M44" s="164"/>
      <c r="N44" s="164">
        <f>'実質公債費比率（分子）の構造'!O$50</f>
        <v>1</v>
      </c>
      <c r="O44" s="164"/>
      <c r="P44" s="164"/>
    </row>
    <row r="45" spans="1:16">
      <c r="A45" s="164" t="s">
        <v>63</v>
      </c>
      <c r="B45" s="164">
        <f>'実質公債費比率（分子）の構造'!K$49</f>
        <v>8</v>
      </c>
      <c r="C45" s="164"/>
      <c r="D45" s="164"/>
      <c r="E45" s="164">
        <f>'実質公債費比率（分子）の構造'!L$49</f>
        <v>11</v>
      </c>
      <c r="F45" s="164"/>
      <c r="G45" s="164"/>
      <c r="H45" s="164">
        <f>'実質公債費比率（分子）の構造'!M$49</f>
        <v>15</v>
      </c>
      <c r="I45" s="164"/>
      <c r="J45" s="164"/>
      <c r="K45" s="164">
        <f>'実質公債費比率（分子）の構造'!N$49</f>
        <v>15</v>
      </c>
      <c r="L45" s="164"/>
      <c r="M45" s="164"/>
      <c r="N45" s="164">
        <f>'実質公債費比率（分子）の構造'!O$49</f>
        <v>14</v>
      </c>
      <c r="O45" s="164"/>
      <c r="P45" s="164"/>
    </row>
    <row r="46" spans="1:16">
      <c r="A46" s="164" t="s">
        <v>64</v>
      </c>
      <c r="B46" s="164">
        <f>'実質公債費比率（分子）の構造'!K$48</f>
        <v>19</v>
      </c>
      <c r="C46" s="164"/>
      <c r="D46" s="164"/>
      <c r="E46" s="164">
        <f>'実質公債費比率（分子）の構造'!L$48</f>
        <v>13</v>
      </c>
      <c r="F46" s="164"/>
      <c r="G46" s="164"/>
      <c r="H46" s="164">
        <f>'実質公債費比率（分子）の構造'!M$48</f>
        <v>19</v>
      </c>
      <c r="I46" s="164"/>
      <c r="J46" s="164"/>
      <c r="K46" s="164">
        <f>'実質公債費比率（分子）の構造'!N$48</f>
        <v>36</v>
      </c>
      <c r="L46" s="164"/>
      <c r="M46" s="164"/>
      <c r="N46" s="164">
        <f>'実質公債費比率（分子）の構造'!O$48</f>
        <v>38</v>
      </c>
      <c r="O46" s="164"/>
      <c r="P46" s="164"/>
    </row>
    <row r="47" spans="1:16">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c r="A49" s="164" t="s">
        <v>66</v>
      </c>
      <c r="B49" s="164">
        <f>'実質公債費比率（分子）の構造'!K$45</f>
        <v>439</v>
      </c>
      <c r="C49" s="164"/>
      <c r="D49" s="164"/>
      <c r="E49" s="164">
        <f>'実質公債費比率（分子）の構造'!L$45</f>
        <v>518</v>
      </c>
      <c r="F49" s="164"/>
      <c r="G49" s="164"/>
      <c r="H49" s="164">
        <f>'実質公債費比率（分子）の構造'!M$45</f>
        <v>536</v>
      </c>
      <c r="I49" s="164"/>
      <c r="J49" s="164"/>
      <c r="K49" s="164">
        <f>'実質公債費比率（分子）の構造'!N$45</f>
        <v>548</v>
      </c>
      <c r="L49" s="164"/>
      <c r="M49" s="164"/>
      <c r="N49" s="164">
        <f>'実質公債費比率（分子）の構造'!O$45</f>
        <v>547</v>
      </c>
      <c r="O49" s="164"/>
      <c r="P49" s="164"/>
    </row>
    <row r="50" spans="1:16">
      <c r="A50" s="164" t="s">
        <v>67</v>
      </c>
      <c r="B50" s="164" t="e">
        <f>NA()</f>
        <v>#N/A</v>
      </c>
      <c r="C50" s="164">
        <f>IF(ISNUMBER('実質公債費比率（分子）の構造'!K$53),'実質公債費比率（分子）の構造'!K$53,NA())</f>
        <v>113</v>
      </c>
      <c r="D50" s="164" t="e">
        <f>NA()</f>
        <v>#N/A</v>
      </c>
      <c r="E50" s="164" t="e">
        <f>NA()</f>
        <v>#N/A</v>
      </c>
      <c r="F50" s="164">
        <f>IF(ISNUMBER('実質公債費比率（分子）の構造'!L$53),'実質公債費比率（分子）の構造'!L$53,NA())</f>
        <v>125</v>
      </c>
      <c r="G50" s="164" t="e">
        <f>NA()</f>
        <v>#N/A</v>
      </c>
      <c r="H50" s="164" t="e">
        <f>NA()</f>
        <v>#N/A</v>
      </c>
      <c r="I50" s="164">
        <f>IF(ISNUMBER('実質公債費比率（分子）の構造'!M$53),'実質公債費比率（分子）の構造'!M$53,NA())</f>
        <v>141</v>
      </c>
      <c r="J50" s="164" t="e">
        <f>NA()</f>
        <v>#N/A</v>
      </c>
      <c r="K50" s="164" t="e">
        <f>NA()</f>
        <v>#N/A</v>
      </c>
      <c r="L50" s="164">
        <f>IF(ISNUMBER('実質公債費比率（分子）の構造'!N$53),'実質公債費比率（分子）の構造'!N$53,NA())</f>
        <v>164</v>
      </c>
      <c r="M50" s="164" t="e">
        <f>NA()</f>
        <v>#N/A</v>
      </c>
      <c r="N50" s="164" t="e">
        <f>NA()</f>
        <v>#N/A</v>
      </c>
      <c r="O50" s="164">
        <f>IF(ISNUMBER('実質公債費比率（分子）の構造'!O$53),'実質公債費比率（分子）の構造'!O$53,NA())</f>
        <v>166</v>
      </c>
      <c r="P50" s="164" t="e">
        <f>NA()</f>
        <v>#N/A</v>
      </c>
    </row>
    <row r="53" spans="1:16">
      <c r="A53" s="132" t="s">
        <v>68</v>
      </c>
    </row>
    <row r="54" spans="1:16">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c r="A56" s="163" t="s">
        <v>43</v>
      </c>
      <c r="B56" s="163"/>
      <c r="C56" s="163"/>
      <c r="D56" s="163">
        <f>'将来負担比率（分子）の構造'!I$52</f>
        <v>3526</v>
      </c>
      <c r="E56" s="163"/>
      <c r="F56" s="163"/>
      <c r="G56" s="163">
        <f>'将来負担比率（分子）の構造'!J$52</f>
        <v>3935</v>
      </c>
      <c r="H56" s="163"/>
      <c r="I56" s="163"/>
      <c r="J56" s="163">
        <f>'将来負担比率（分子）の構造'!K$52</f>
        <v>4046</v>
      </c>
      <c r="K56" s="163"/>
      <c r="L56" s="163"/>
      <c r="M56" s="163">
        <f>'将来負担比率（分子）の構造'!L$52</f>
        <v>4069</v>
      </c>
      <c r="N56" s="163"/>
      <c r="O56" s="163"/>
      <c r="P56" s="163">
        <f>'将来負担比率（分子）の構造'!M$52</f>
        <v>4273</v>
      </c>
    </row>
    <row r="57" spans="1:16">
      <c r="A57" s="163" t="s">
        <v>42</v>
      </c>
      <c r="B57" s="163"/>
      <c r="C57" s="163"/>
      <c r="D57" s="163">
        <f>'将来負担比率（分子）の構造'!I$51</f>
        <v>2</v>
      </c>
      <c r="E57" s="163"/>
      <c r="F57" s="163"/>
      <c r="G57" s="163">
        <f>'将来負担比率（分子）の構造'!J$51</f>
        <v>128</v>
      </c>
      <c r="H57" s="163"/>
      <c r="I57" s="163"/>
      <c r="J57" s="163">
        <f>'将来負担比率（分子）の構造'!K$51</f>
        <v>124</v>
      </c>
      <c r="K57" s="163"/>
      <c r="L57" s="163"/>
      <c r="M57" s="163">
        <f>'将来負担比率（分子）の構造'!L$51</f>
        <v>78</v>
      </c>
      <c r="N57" s="163"/>
      <c r="O57" s="163"/>
      <c r="P57" s="163">
        <f>'将来負担比率（分子）の構造'!M$51</f>
        <v>62</v>
      </c>
    </row>
    <row r="58" spans="1:16">
      <c r="A58" s="163" t="s">
        <v>41</v>
      </c>
      <c r="B58" s="163"/>
      <c r="C58" s="163"/>
      <c r="D58" s="163">
        <f>'将来負担比率（分子）の構造'!I$50</f>
        <v>1670</v>
      </c>
      <c r="E58" s="163"/>
      <c r="F58" s="163"/>
      <c r="G58" s="163">
        <f>'将来負担比率（分子）の構造'!J$50</f>
        <v>1598</v>
      </c>
      <c r="H58" s="163"/>
      <c r="I58" s="163"/>
      <c r="J58" s="163">
        <f>'将来負担比率（分子）の構造'!K$50</f>
        <v>1717</v>
      </c>
      <c r="K58" s="163"/>
      <c r="L58" s="163"/>
      <c r="M58" s="163">
        <f>'将来負担比率（分子）の構造'!L$50</f>
        <v>1846</v>
      </c>
      <c r="N58" s="163"/>
      <c r="O58" s="163"/>
      <c r="P58" s="163">
        <f>'将来負担比率（分子）の構造'!M$50</f>
        <v>1638</v>
      </c>
    </row>
    <row r="59" spans="1:16">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c r="A62" s="163" t="s">
        <v>35</v>
      </c>
      <c r="B62" s="163">
        <f>'将来負担比率（分子）の構造'!I$45</f>
        <v>649</v>
      </c>
      <c r="C62" s="163"/>
      <c r="D62" s="163"/>
      <c r="E62" s="163">
        <f>'将来負担比率（分子）の構造'!J$45</f>
        <v>612</v>
      </c>
      <c r="F62" s="163"/>
      <c r="G62" s="163"/>
      <c r="H62" s="163">
        <f>'将来負担比率（分子）の構造'!K$45</f>
        <v>608</v>
      </c>
      <c r="I62" s="163"/>
      <c r="J62" s="163"/>
      <c r="K62" s="163">
        <f>'将来負担比率（分子）の構造'!L$45</f>
        <v>577</v>
      </c>
      <c r="L62" s="163"/>
      <c r="M62" s="163"/>
      <c r="N62" s="163">
        <f>'将来負担比率（分子）の構造'!M$45</f>
        <v>559</v>
      </c>
      <c r="O62" s="163"/>
      <c r="P62" s="163"/>
    </row>
    <row r="63" spans="1:16">
      <c r="A63" s="163" t="s">
        <v>34</v>
      </c>
      <c r="B63" s="163">
        <f>'将来負担比率（分子）の構造'!I$44</f>
        <v>116</v>
      </c>
      <c r="C63" s="163"/>
      <c r="D63" s="163"/>
      <c r="E63" s="163">
        <f>'将来負担比率（分子）の構造'!J$44</f>
        <v>106</v>
      </c>
      <c r="F63" s="163"/>
      <c r="G63" s="163"/>
      <c r="H63" s="163">
        <f>'将来負担比率（分子）の構造'!K$44</f>
        <v>92</v>
      </c>
      <c r="I63" s="163"/>
      <c r="J63" s="163"/>
      <c r="K63" s="163">
        <f>'将来負担比率（分子）の構造'!L$44</f>
        <v>79</v>
      </c>
      <c r="L63" s="163"/>
      <c r="M63" s="163"/>
      <c r="N63" s="163">
        <f>'将来負担比率（分子）の構造'!M$44</f>
        <v>67</v>
      </c>
      <c r="O63" s="163"/>
      <c r="P63" s="163"/>
    </row>
    <row r="64" spans="1:16">
      <c r="A64" s="163" t="s">
        <v>33</v>
      </c>
      <c r="B64" s="163">
        <f>'将来負担比率（分子）の構造'!I$43</f>
        <v>60</v>
      </c>
      <c r="C64" s="163"/>
      <c r="D64" s="163"/>
      <c r="E64" s="163">
        <f>'将来負担比率（分子）の構造'!J$43</f>
        <v>71</v>
      </c>
      <c r="F64" s="163"/>
      <c r="G64" s="163"/>
      <c r="H64" s="163">
        <f>'将来負担比率（分子）の構造'!K$43</f>
        <v>99</v>
      </c>
      <c r="I64" s="163"/>
      <c r="J64" s="163"/>
      <c r="K64" s="163">
        <f>'将来負担比率（分子）の構造'!L$43</f>
        <v>90</v>
      </c>
      <c r="L64" s="163"/>
      <c r="M64" s="163"/>
      <c r="N64" s="163">
        <f>'将来負担比率（分子）の構造'!M$43</f>
        <v>104</v>
      </c>
      <c r="O64" s="163"/>
      <c r="P64" s="163"/>
    </row>
    <row r="65" spans="1:16">
      <c r="A65" s="163" t="s">
        <v>32</v>
      </c>
      <c r="B65" s="163">
        <f>'将来負担比率（分子）の構造'!I$42</f>
        <v>9</v>
      </c>
      <c r="C65" s="163"/>
      <c r="D65" s="163"/>
      <c r="E65" s="163">
        <f>'将来負担比率（分子）の構造'!J$42</f>
        <v>7</v>
      </c>
      <c r="F65" s="163"/>
      <c r="G65" s="163"/>
      <c r="H65" s="163">
        <f>'将来負担比率（分子）の構造'!K$42</f>
        <v>5</v>
      </c>
      <c r="I65" s="163"/>
      <c r="J65" s="163"/>
      <c r="K65" s="163">
        <f>'将来負担比率（分子）の構造'!L$42</f>
        <v>3</v>
      </c>
      <c r="L65" s="163"/>
      <c r="M65" s="163"/>
      <c r="N65" s="163">
        <f>'将来負担比率（分子）の構造'!M$42</f>
        <v>2</v>
      </c>
      <c r="O65" s="163"/>
      <c r="P65" s="163"/>
    </row>
    <row r="66" spans="1:16">
      <c r="A66" s="163" t="s">
        <v>31</v>
      </c>
      <c r="B66" s="163">
        <f>'将来負担比率（分子）の構造'!I$41</f>
        <v>4451</v>
      </c>
      <c r="C66" s="163"/>
      <c r="D66" s="163"/>
      <c r="E66" s="163">
        <f>'将来負担比率（分子）の構造'!J$41</f>
        <v>5521</v>
      </c>
      <c r="F66" s="163"/>
      <c r="G66" s="163"/>
      <c r="H66" s="163">
        <f>'将来負担比率（分子）の構造'!K$41</f>
        <v>5761</v>
      </c>
      <c r="I66" s="163"/>
      <c r="J66" s="163"/>
      <c r="K66" s="163">
        <f>'将来負担比率（分子）の構造'!L$41</f>
        <v>5863</v>
      </c>
      <c r="L66" s="163"/>
      <c r="M66" s="163"/>
      <c r="N66" s="163">
        <f>'将来負担比率（分子）の構造'!M$41</f>
        <v>5801</v>
      </c>
      <c r="O66" s="163"/>
      <c r="P66" s="163"/>
    </row>
    <row r="67" spans="1:16">
      <c r="A67" s="163" t="s">
        <v>71</v>
      </c>
      <c r="B67" s="163" t="e">
        <f>NA()</f>
        <v>#N/A</v>
      </c>
      <c r="C67" s="163">
        <f>IF(ISNUMBER('将来負担比率（分子）の構造'!I$53), IF('将来負担比率（分子）の構造'!I$53 &lt; 0, 0, '将来負担比率（分子）の構造'!I$53), NA())</f>
        <v>88</v>
      </c>
      <c r="D67" s="163" t="e">
        <f>NA()</f>
        <v>#N/A</v>
      </c>
      <c r="E67" s="163" t="e">
        <f>NA()</f>
        <v>#N/A</v>
      </c>
      <c r="F67" s="163">
        <f>IF(ISNUMBER('将来負担比率（分子）の構造'!J$53), IF('将来負担比率（分子）の構造'!J$53 &lt; 0, 0, '将来負担比率（分子）の構造'!J$53), NA())</f>
        <v>655</v>
      </c>
      <c r="G67" s="163" t="e">
        <f>NA()</f>
        <v>#N/A</v>
      </c>
      <c r="H67" s="163" t="e">
        <f>NA()</f>
        <v>#N/A</v>
      </c>
      <c r="I67" s="163">
        <f>IF(ISNUMBER('将来負担比率（分子）の構造'!K$53), IF('将来負担比率（分子）の構造'!K$53 &lt; 0, 0, '将来負担比率（分子）の構造'!K$53), NA())</f>
        <v>679</v>
      </c>
      <c r="J67" s="163" t="e">
        <f>NA()</f>
        <v>#N/A</v>
      </c>
      <c r="K67" s="163" t="e">
        <f>NA()</f>
        <v>#N/A</v>
      </c>
      <c r="L67" s="163">
        <f>IF(ISNUMBER('将来負担比率（分子）の構造'!L$53), IF('将来負担比率（分子）の構造'!L$53 &lt; 0, 0, '将来負担比率（分子）の構造'!L$53), NA())</f>
        <v>620</v>
      </c>
      <c r="M67" s="163" t="e">
        <f>NA()</f>
        <v>#N/A</v>
      </c>
      <c r="N67" s="163" t="e">
        <f>NA()</f>
        <v>#N/A</v>
      </c>
      <c r="O67" s="163">
        <f>IF(ISNUMBER('将来負担比率（分子）の構造'!M$53), IF('将来負担比率（分子）の構造'!M$53 &lt; 0, 0, '将来負担比率（分子）の構造'!M$53), NA())</f>
        <v>561</v>
      </c>
      <c r="P67" s="163" t="e">
        <f>NA()</f>
        <v>#N/A</v>
      </c>
    </row>
    <row r="70" spans="1:16">
      <c r="A70" s="165" t="s">
        <v>72</v>
      </c>
      <c r="B70" s="165"/>
      <c r="C70" s="165"/>
      <c r="D70" s="165"/>
      <c r="E70" s="165"/>
      <c r="F70" s="165"/>
    </row>
    <row r="71" spans="1:16">
      <c r="A71" s="166"/>
      <c r="B71" s="166" t="str">
        <f>基金残高に係る経年分析!F54</f>
        <v>R04</v>
      </c>
      <c r="C71" s="166" t="str">
        <f>基金残高に係る経年分析!G54</f>
        <v>R05</v>
      </c>
      <c r="D71" s="166" t="str">
        <f>基金残高に係る経年分析!H54</f>
        <v>R06</v>
      </c>
    </row>
    <row r="72" spans="1:16">
      <c r="A72" s="166" t="s">
        <v>73</v>
      </c>
      <c r="B72" s="167">
        <f>基金残高に係る経年分析!F55</f>
        <v>1101</v>
      </c>
      <c r="C72" s="167">
        <f>基金残高に係る経年分析!G55</f>
        <v>1192</v>
      </c>
      <c r="D72" s="167">
        <f>基金残高に係る経年分析!H55</f>
        <v>960</v>
      </c>
    </row>
    <row r="73" spans="1:16">
      <c r="A73" s="166" t="s">
        <v>74</v>
      </c>
      <c r="B73" s="167">
        <f>基金残高に係る経年分析!F56</f>
        <v>115</v>
      </c>
      <c r="C73" s="167">
        <f>基金残高に係る経年分析!G56</f>
        <v>124</v>
      </c>
      <c r="D73" s="167">
        <f>基金残高に係る経年分析!H56</f>
        <v>134</v>
      </c>
    </row>
    <row r="74" spans="1:16">
      <c r="A74" s="166" t="s">
        <v>75</v>
      </c>
      <c r="B74" s="167">
        <f>基金残高に係る経年分析!F57</f>
        <v>268</v>
      </c>
      <c r="C74" s="167">
        <f>基金残高に係る経年分析!G57</f>
        <v>273</v>
      </c>
      <c r="D74" s="167">
        <f>基金残高に係る経年分析!H57</f>
        <v>268</v>
      </c>
    </row>
  </sheetData>
  <sheetProtection algorithmName="SHA-512" hashValue="q6t8Z9lXOKAAG5ctHB5QTXKTv4jlIKL2uG6JJmUJwVjz/JlRNddBogEHtkmUFaGrDOYUV2yAfTUcv76xRexOlg==" saltValue="fgluPVIFo49MynE/IpTKT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0" zoomScaleNormal="80" workbookViewId="0"/>
  </sheetViews>
  <sheetFormatPr defaultColWidth="0" defaultRowHeight="11.25" customHeight="1" zeroHeight="1"/>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c r="B5" s="609" t="s">
        <v>215</v>
      </c>
      <c r="C5" s="610"/>
      <c r="D5" s="610"/>
      <c r="E5" s="610"/>
      <c r="F5" s="610"/>
      <c r="G5" s="610"/>
      <c r="H5" s="610"/>
      <c r="I5" s="610"/>
      <c r="J5" s="610"/>
      <c r="K5" s="610"/>
      <c r="L5" s="610"/>
      <c r="M5" s="610"/>
      <c r="N5" s="610"/>
      <c r="O5" s="610"/>
      <c r="P5" s="610"/>
      <c r="Q5" s="611"/>
      <c r="R5" s="612">
        <v>277639</v>
      </c>
      <c r="S5" s="613"/>
      <c r="T5" s="613"/>
      <c r="U5" s="613"/>
      <c r="V5" s="613"/>
      <c r="W5" s="613"/>
      <c r="X5" s="613"/>
      <c r="Y5" s="614"/>
      <c r="Z5" s="615">
        <v>6.6</v>
      </c>
      <c r="AA5" s="615"/>
      <c r="AB5" s="615"/>
      <c r="AC5" s="615"/>
      <c r="AD5" s="616">
        <v>277639</v>
      </c>
      <c r="AE5" s="616"/>
      <c r="AF5" s="616"/>
      <c r="AG5" s="616"/>
      <c r="AH5" s="616"/>
      <c r="AI5" s="616"/>
      <c r="AJ5" s="616"/>
      <c r="AK5" s="616"/>
      <c r="AL5" s="617">
        <v>11.1</v>
      </c>
      <c r="AM5" s="618"/>
      <c r="AN5" s="618"/>
      <c r="AO5" s="619"/>
      <c r="AP5" s="609" t="s">
        <v>216</v>
      </c>
      <c r="AQ5" s="610"/>
      <c r="AR5" s="610"/>
      <c r="AS5" s="610"/>
      <c r="AT5" s="610"/>
      <c r="AU5" s="610"/>
      <c r="AV5" s="610"/>
      <c r="AW5" s="610"/>
      <c r="AX5" s="610"/>
      <c r="AY5" s="610"/>
      <c r="AZ5" s="610"/>
      <c r="BA5" s="610"/>
      <c r="BB5" s="610"/>
      <c r="BC5" s="610"/>
      <c r="BD5" s="610"/>
      <c r="BE5" s="610"/>
      <c r="BF5" s="611"/>
      <c r="BG5" s="623">
        <v>277639</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c r="B6" s="620" t="s">
        <v>220</v>
      </c>
      <c r="C6" s="621"/>
      <c r="D6" s="621"/>
      <c r="E6" s="621"/>
      <c r="F6" s="621"/>
      <c r="G6" s="621"/>
      <c r="H6" s="621"/>
      <c r="I6" s="621"/>
      <c r="J6" s="621"/>
      <c r="K6" s="621"/>
      <c r="L6" s="621"/>
      <c r="M6" s="621"/>
      <c r="N6" s="621"/>
      <c r="O6" s="621"/>
      <c r="P6" s="621"/>
      <c r="Q6" s="622"/>
      <c r="R6" s="623">
        <v>61883</v>
      </c>
      <c r="S6" s="624"/>
      <c r="T6" s="624"/>
      <c r="U6" s="624"/>
      <c r="V6" s="624"/>
      <c r="W6" s="624"/>
      <c r="X6" s="624"/>
      <c r="Y6" s="625"/>
      <c r="Z6" s="626">
        <v>1.5</v>
      </c>
      <c r="AA6" s="626"/>
      <c r="AB6" s="626"/>
      <c r="AC6" s="626"/>
      <c r="AD6" s="627">
        <v>61883</v>
      </c>
      <c r="AE6" s="627"/>
      <c r="AF6" s="627"/>
      <c r="AG6" s="627"/>
      <c r="AH6" s="627"/>
      <c r="AI6" s="627"/>
      <c r="AJ6" s="627"/>
      <c r="AK6" s="627"/>
      <c r="AL6" s="628">
        <v>2.5</v>
      </c>
      <c r="AM6" s="629"/>
      <c r="AN6" s="629"/>
      <c r="AO6" s="630"/>
      <c r="AP6" s="620" t="s">
        <v>221</v>
      </c>
      <c r="AQ6" s="621"/>
      <c r="AR6" s="621"/>
      <c r="AS6" s="621"/>
      <c r="AT6" s="621"/>
      <c r="AU6" s="621"/>
      <c r="AV6" s="621"/>
      <c r="AW6" s="621"/>
      <c r="AX6" s="621"/>
      <c r="AY6" s="621"/>
      <c r="AZ6" s="621"/>
      <c r="BA6" s="621"/>
      <c r="BB6" s="621"/>
      <c r="BC6" s="621"/>
      <c r="BD6" s="621"/>
      <c r="BE6" s="621"/>
      <c r="BF6" s="622"/>
      <c r="BG6" s="623">
        <v>277639</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40513</v>
      </c>
      <c r="CS6" s="624"/>
      <c r="CT6" s="624"/>
      <c r="CU6" s="624"/>
      <c r="CV6" s="624"/>
      <c r="CW6" s="624"/>
      <c r="CX6" s="624"/>
      <c r="CY6" s="625"/>
      <c r="CZ6" s="617">
        <v>1</v>
      </c>
      <c r="DA6" s="618"/>
      <c r="DB6" s="618"/>
      <c r="DC6" s="634"/>
      <c r="DD6" s="632" t="s">
        <v>122</v>
      </c>
      <c r="DE6" s="624"/>
      <c r="DF6" s="624"/>
      <c r="DG6" s="624"/>
      <c r="DH6" s="624"/>
      <c r="DI6" s="624"/>
      <c r="DJ6" s="624"/>
      <c r="DK6" s="624"/>
      <c r="DL6" s="624"/>
      <c r="DM6" s="624"/>
      <c r="DN6" s="624"/>
      <c r="DO6" s="624"/>
      <c r="DP6" s="625"/>
      <c r="DQ6" s="632">
        <v>40513</v>
      </c>
      <c r="DR6" s="624"/>
      <c r="DS6" s="624"/>
      <c r="DT6" s="624"/>
      <c r="DU6" s="624"/>
      <c r="DV6" s="624"/>
      <c r="DW6" s="624"/>
      <c r="DX6" s="624"/>
      <c r="DY6" s="624"/>
      <c r="DZ6" s="624"/>
      <c r="EA6" s="624"/>
      <c r="EB6" s="624"/>
      <c r="EC6" s="633"/>
    </row>
    <row r="7" spans="2:143" ht="11.25" customHeight="1">
      <c r="B7" s="620" t="s">
        <v>223</v>
      </c>
      <c r="C7" s="621"/>
      <c r="D7" s="621"/>
      <c r="E7" s="621"/>
      <c r="F7" s="621"/>
      <c r="G7" s="621"/>
      <c r="H7" s="621"/>
      <c r="I7" s="621"/>
      <c r="J7" s="621"/>
      <c r="K7" s="621"/>
      <c r="L7" s="621"/>
      <c r="M7" s="621"/>
      <c r="N7" s="621"/>
      <c r="O7" s="621"/>
      <c r="P7" s="621"/>
      <c r="Q7" s="622"/>
      <c r="R7" s="623">
        <v>227</v>
      </c>
      <c r="S7" s="624"/>
      <c r="T7" s="624"/>
      <c r="U7" s="624"/>
      <c r="V7" s="624"/>
      <c r="W7" s="624"/>
      <c r="X7" s="624"/>
      <c r="Y7" s="625"/>
      <c r="Z7" s="626">
        <v>0</v>
      </c>
      <c r="AA7" s="626"/>
      <c r="AB7" s="626"/>
      <c r="AC7" s="626"/>
      <c r="AD7" s="627">
        <v>227</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99240</v>
      </c>
      <c r="BH7" s="624"/>
      <c r="BI7" s="624"/>
      <c r="BJ7" s="624"/>
      <c r="BK7" s="624"/>
      <c r="BL7" s="624"/>
      <c r="BM7" s="624"/>
      <c r="BN7" s="625"/>
      <c r="BO7" s="626">
        <v>35.700000000000003</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720564</v>
      </c>
      <c r="CS7" s="624"/>
      <c r="CT7" s="624"/>
      <c r="CU7" s="624"/>
      <c r="CV7" s="624"/>
      <c r="CW7" s="624"/>
      <c r="CX7" s="624"/>
      <c r="CY7" s="625"/>
      <c r="CZ7" s="626">
        <v>17.7</v>
      </c>
      <c r="DA7" s="626"/>
      <c r="DB7" s="626"/>
      <c r="DC7" s="626"/>
      <c r="DD7" s="632">
        <v>57274</v>
      </c>
      <c r="DE7" s="624"/>
      <c r="DF7" s="624"/>
      <c r="DG7" s="624"/>
      <c r="DH7" s="624"/>
      <c r="DI7" s="624"/>
      <c r="DJ7" s="624"/>
      <c r="DK7" s="624"/>
      <c r="DL7" s="624"/>
      <c r="DM7" s="624"/>
      <c r="DN7" s="624"/>
      <c r="DO7" s="624"/>
      <c r="DP7" s="625"/>
      <c r="DQ7" s="632">
        <v>568431</v>
      </c>
      <c r="DR7" s="624"/>
      <c r="DS7" s="624"/>
      <c r="DT7" s="624"/>
      <c r="DU7" s="624"/>
      <c r="DV7" s="624"/>
      <c r="DW7" s="624"/>
      <c r="DX7" s="624"/>
      <c r="DY7" s="624"/>
      <c r="DZ7" s="624"/>
      <c r="EA7" s="624"/>
      <c r="EB7" s="624"/>
      <c r="EC7" s="633"/>
    </row>
    <row r="8" spans="2:143" ht="11.25" customHeight="1">
      <c r="B8" s="620" t="s">
        <v>226</v>
      </c>
      <c r="C8" s="621"/>
      <c r="D8" s="621"/>
      <c r="E8" s="621"/>
      <c r="F8" s="621"/>
      <c r="G8" s="621"/>
      <c r="H8" s="621"/>
      <c r="I8" s="621"/>
      <c r="J8" s="621"/>
      <c r="K8" s="621"/>
      <c r="L8" s="621"/>
      <c r="M8" s="621"/>
      <c r="N8" s="621"/>
      <c r="O8" s="621"/>
      <c r="P8" s="621"/>
      <c r="Q8" s="622"/>
      <c r="R8" s="623">
        <v>2171</v>
      </c>
      <c r="S8" s="624"/>
      <c r="T8" s="624"/>
      <c r="U8" s="624"/>
      <c r="V8" s="624"/>
      <c r="W8" s="624"/>
      <c r="X8" s="624"/>
      <c r="Y8" s="625"/>
      <c r="Z8" s="626">
        <v>0.1</v>
      </c>
      <c r="AA8" s="626"/>
      <c r="AB8" s="626"/>
      <c r="AC8" s="626"/>
      <c r="AD8" s="627">
        <v>2171</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4451</v>
      </c>
      <c r="BH8" s="624"/>
      <c r="BI8" s="624"/>
      <c r="BJ8" s="624"/>
      <c r="BK8" s="624"/>
      <c r="BL8" s="624"/>
      <c r="BM8" s="624"/>
      <c r="BN8" s="625"/>
      <c r="BO8" s="626">
        <v>1.6</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963227</v>
      </c>
      <c r="CS8" s="624"/>
      <c r="CT8" s="624"/>
      <c r="CU8" s="624"/>
      <c r="CV8" s="624"/>
      <c r="CW8" s="624"/>
      <c r="CX8" s="624"/>
      <c r="CY8" s="625"/>
      <c r="CZ8" s="626">
        <v>23.7</v>
      </c>
      <c r="DA8" s="626"/>
      <c r="DB8" s="626"/>
      <c r="DC8" s="626"/>
      <c r="DD8" s="632">
        <v>78911</v>
      </c>
      <c r="DE8" s="624"/>
      <c r="DF8" s="624"/>
      <c r="DG8" s="624"/>
      <c r="DH8" s="624"/>
      <c r="DI8" s="624"/>
      <c r="DJ8" s="624"/>
      <c r="DK8" s="624"/>
      <c r="DL8" s="624"/>
      <c r="DM8" s="624"/>
      <c r="DN8" s="624"/>
      <c r="DO8" s="624"/>
      <c r="DP8" s="625"/>
      <c r="DQ8" s="632">
        <v>554350</v>
      </c>
      <c r="DR8" s="624"/>
      <c r="DS8" s="624"/>
      <c r="DT8" s="624"/>
      <c r="DU8" s="624"/>
      <c r="DV8" s="624"/>
      <c r="DW8" s="624"/>
      <c r="DX8" s="624"/>
      <c r="DY8" s="624"/>
      <c r="DZ8" s="624"/>
      <c r="EA8" s="624"/>
      <c r="EB8" s="624"/>
      <c r="EC8" s="633"/>
    </row>
    <row r="9" spans="2:143" ht="11.25" customHeight="1">
      <c r="B9" s="620" t="s">
        <v>229</v>
      </c>
      <c r="C9" s="621"/>
      <c r="D9" s="621"/>
      <c r="E9" s="621"/>
      <c r="F9" s="621"/>
      <c r="G9" s="621"/>
      <c r="H9" s="621"/>
      <c r="I9" s="621"/>
      <c r="J9" s="621"/>
      <c r="K9" s="621"/>
      <c r="L9" s="621"/>
      <c r="M9" s="621"/>
      <c r="N9" s="621"/>
      <c r="O9" s="621"/>
      <c r="P9" s="621"/>
      <c r="Q9" s="622"/>
      <c r="R9" s="623">
        <v>3220</v>
      </c>
      <c r="S9" s="624"/>
      <c r="T9" s="624"/>
      <c r="U9" s="624"/>
      <c r="V9" s="624"/>
      <c r="W9" s="624"/>
      <c r="X9" s="624"/>
      <c r="Y9" s="625"/>
      <c r="Z9" s="626">
        <v>0.1</v>
      </c>
      <c r="AA9" s="626"/>
      <c r="AB9" s="626"/>
      <c r="AC9" s="626"/>
      <c r="AD9" s="627">
        <v>3220</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87044</v>
      </c>
      <c r="BH9" s="624"/>
      <c r="BI9" s="624"/>
      <c r="BJ9" s="624"/>
      <c r="BK9" s="624"/>
      <c r="BL9" s="624"/>
      <c r="BM9" s="624"/>
      <c r="BN9" s="625"/>
      <c r="BO9" s="626">
        <v>31.4</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390887</v>
      </c>
      <c r="CS9" s="624"/>
      <c r="CT9" s="624"/>
      <c r="CU9" s="624"/>
      <c r="CV9" s="624"/>
      <c r="CW9" s="624"/>
      <c r="CX9" s="624"/>
      <c r="CY9" s="625"/>
      <c r="CZ9" s="626">
        <v>9.6</v>
      </c>
      <c r="DA9" s="626"/>
      <c r="DB9" s="626"/>
      <c r="DC9" s="626"/>
      <c r="DD9" s="632">
        <v>9026</v>
      </c>
      <c r="DE9" s="624"/>
      <c r="DF9" s="624"/>
      <c r="DG9" s="624"/>
      <c r="DH9" s="624"/>
      <c r="DI9" s="624"/>
      <c r="DJ9" s="624"/>
      <c r="DK9" s="624"/>
      <c r="DL9" s="624"/>
      <c r="DM9" s="624"/>
      <c r="DN9" s="624"/>
      <c r="DO9" s="624"/>
      <c r="DP9" s="625"/>
      <c r="DQ9" s="632">
        <v>369773</v>
      </c>
      <c r="DR9" s="624"/>
      <c r="DS9" s="624"/>
      <c r="DT9" s="624"/>
      <c r="DU9" s="624"/>
      <c r="DV9" s="624"/>
      <c r="DW9" s="624"/>
      <c r="DX9" s="624"/>
      <c r="DY9" s="624"/>
      <c r="DZ9" s="624"/>
      <c r="EA9" s="624"/>
      <c r="EB9" s="624"/>
      <c r="EC9" s="633"/>
    </row>
    <row r="10" spans="2:143" ht="11.25" customHeight="1">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5327</v>
      </c>
      <c r="BH10" s="624"/>
      <c r="BI10" s="624"/>
      <c r="BJ10" s="624"/>
      <c r="BK10" s="624"/>
      <c r="BL10" s="624"/>
      <c r="BM10" s="624"/>
      <c r="BN10" s="625"/>
      <c r="BO10" s="626">
        <v>1.9</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c r="B11" s="620" t="s">
        <v>235</v>
      </c>
      <c r="C11" s="621"/>
      <c r="D11" s="621"/>
      <c r="E11" s="621"/>
      <c r="F11" s="621"/>
      <c r="G11" s="621"/>
      <c r="H11" s="621"/>
      <c r="I11" s="621"/>
      <c r="J11" s="621"/>
      <c r="K11" s="621"/>
      <c r="L11" s="621"/>
      <c r="M11" s="621"/>
      <c r="N11" s="621"/>
      <c r="O11" s="621"/>
      <c r="P11" s="621"/>
      <c r="Q11" s="622"/>
      <c r="R11" s="623">
        <v>91887</v>
      </c>
      <c r="S11" s="624"/>
      <c r="T11" s="624"/>
      <c r="U11" s="624"/>
      <c r="V11" s="624"/>
      <c r="W11" s="624"/>
      <c r="X11" s="624"/>
      <c r="Y11" s="625"/>
      <c r="Z11" s="628">
        <v>2.2000000000000002</v>
      </c>
      <c r="AA11" s="629"/>
      <c r="AB11" s="629"/>
      <c r="AC11" s="635"/>
      <c r="AD11" s="632">
        <v>91887</v>
      </c>
      <c r="AE11" s="624"/>
      <c r="AF11" s="624"/>
      <c r="AG11" s="624"/>
      <c r="AH11" s="624"/>
      <c r="AI11" s="624"/>
      <c r="AJ11" s="624"/>
      <c r="AK11" s="625"/>
      <c r="AL11" s="628">
        <v>3.7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2418</v>
      </c>
      <c r="BH11" s="624"/>
      <c r="BI11" s="624"/>
      <c r="BJ11" s="624"/>
      <c r="BK11" s="624"/>
      <c r="BL11" s="624"/>
      <c r="BM11" s="624"/>
      <c r="BN11" s="625"/>
      <c r="BO11" s="626">
        <v>0.9</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295390</v>
      </c>
      <c r="CS11" s="624"/>
      <c r="CT11" s="624"/>
      <c r="CU11" s="624"/>
      <c r="CV11" s="624"/>
      <c r="CW11" s="624"/>
      <c r="CX11" s="624"/>
      <c r="CY11" s="625"/>
      <c r="CZ11" s="626">
        <v>7.3</v>
      </c>
      <c r="DA11" s="626"/>
      <c r="DB11" s="626"/>
      <c r="DC11" s="626"/>
      <c r="DD11" s="632">
        <v>40459</v>
      </c>
      <c r="DE11" s="624"/>
      <c r="DF11" s="624"/>
      <c r="DG11" s="624"/>
      <c r="DH11" s="624"/>
      <c r="DI11" s="624"/>
      <c r="DJ11" s="624"/>
      <c r="DK11" s="624"/>
      <c r="DL11" s="624"/>
      <c r="DM11" s="624"/>
      <c r="DN11" s="624"/>
      <c r="DO11" s="624"/>
      <c r="DP11" s="625"/>
      <c r="DQ11" s="632">
        <v>199981</v>
      </c>
      <c r="DR11" s="624"/>
      <c r="DS11" s="624"/>
      <c r="DT11" s="624"/>
      <c r="DU11" s="624"/>
      <c r="DV11" s="624"/>
      <c r="DW11" s="624"/>
      <c r="DX11" s="624"/>
      <c r="DY11" s="624"/>
      <c r="DZ11" s="624"/>
      <c r="EA11" s="624"/>
      <c r="EB11" s="624"/>
      <c r="EC11" s="633"/>
    </row>
    <row r="12" spans="2:143" ht="11.25" customHeight="1">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139958</v>
      </c>
      <c r="BH12" s="624"/>
      <c r="BI12" s="624"/>
      <c r="BJ12" s="624"/>
      <c r="BK12" s="624"/>
      <c r="BL12" s="624"/>
      <c r="BM12" s="624"/>
      <c r="BN12" s="625"/>
      <c r="BO12" s="626">
        <v>50.4</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291676</v>
      </c>
      <c r="CS12" s="624"/>
      <c r="CT12" s="624"/>
      <c r="CU12" s="624"/>
      <c r="CV12" s="624"/>
      <c r="CW12" s="624"/>
      <c r="CX12" s="624"/>
      <c r="CY12" s="625"/>
      <c r="CZ12" s="626">
        <v>7.2</v>
      </c>
      <c r="DA12" s="626"/>
      <c r="DB12" s="626"/>
      <c r="DC12" s="626"/>
      <c r="DD12" s="632">
        <v>166085</v>
      </c>
      <c r="DE12" s="624"/>
      <c r="DF12" s="624"/>
      <c r="DG12" s="624"/>
      <c r="DH12" s="624"/>
      <c r="DI12" s="624"/>
      <c r="DJ12" s="624"/>
      <c r="DK12" s="624"/>
      <c r="DL12" s="624"/>
      <c r="DM12" s="624"/>
      <c r="DN12" s="624"/>
      <c r="DO12" s="624"/>
      <c r="DP12" s="625"/>
      <c r="DQ12" s="632">
        <v>125789</v>
      </c>
      <c r="DR12" s="624"/>
      <c r="DS12" s="624"/>
      <c r="DT12" s="624"/>
      <c r="DU12" s="624"/>
      <c r="DV12" s="624"/>
      <c r="DW12" s="624"/>
      <c r="DX12" s="624"/>
      <c r="DY12" s="624"/>
      <c r="DZ12" s="624"/>
      <c r="EA12" s="624"/>
      <c r="EB12" s="624"/>
      <c r="EC12" s="633"/>
    </row>
    <row r="13" spans="2:143" ht="11.25" customHeight="1">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137917</v>
      </c>
      <c r="BH13" s="624"/>
      <c r="BI13" s="624"/>
      <c r="BJ13" s="624"/>
      <c r="BK13" s="624"/>
      <c r="BL13" s="624"/>
      <c r="BM13" s="624"/>
      <c r="BN13" s="625"/>
      <c r="BO13" s="626">
        <v>49.7</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307401</v>
      </c>
      <c r="CS13" s="624"/>
      <c r="CT13" s="624"/>
      <c r="CU13" s="624"/>
      <c r="CV13" s="624"/>
      <c r="CW13" s="624"/>
      <c r="CX13" s="624"/>
      <c r="CY13" s="625"/>
      <c r="CZ13" s="626">
        <v>7.6</v>
      </c>
      <c r="DA13" s="626"/>
      <c r="DB13" s="626"/>
      <c r="DC13" s="626"/>
      <c r="DD13" s="632">
        <v>281134</v>
      </c>
      <c r="DE13" s="624"/>
      <c r="DF13" s="624"/>
      <c r="DG13" s="624"/>
      <c r="DH13" s="624"/>
      <c r="DI13" s="624"/>
      <c r="DJ13" s="624"/>
      <c r="DK13" s="624"/>
      <c r="DL13" s="624"/>
      <c r="DM13" s="624"/>
      <c r="DN13" s="624"/>
      <c r="DO13" s="624"/>
      <c r="DP13" s="625"/>
      <c r="DQ13" s="632">
        <v>107933</v>
      </c>
      <c r="DR13" s="624"/>
      <c r="DS13" s="624"/>
      <c r="DT13" s="624"/>
      <c r="DU13" s="624"/>
      <c r="DV13" s="624"/>
      <c r="DW13" s="624"/>
      <c r="DX13" s="624"/>
      <c r="DY13" s="624"/>
      <c r="DZ13" s="624"/>
      <c r="EA13" s="624"/>
      <c r="EB13" s="624"/>
      <c r="EC13" s="633"/>
    </row>
    <row r="14" spans="2:143" ht="11.25" customHeight="1">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17179</v>
      </c>
      <c r="BH14" s="624"/>
      <c r="BI14" s="624"/>
      <c r="BJ14" s="624"/>
      <c r="BK14" s="624"/>
      <c r="BL14" s="624"/>
      <c r="BM14" s="624"/>
      <c r="BN14" s="625"/>
      <c r="BO14" s="626">
        <v>6.2</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150650</v>
      </c>
      <c r="CS14" s="624"/>
      <c r="CT14" s="624"/>
      <c r="CU14" s="624"/>
      <c r="CV14" s="624"/>
      <c r="CW14" s="624"/>
      <c r="CX14" s="624"/>
      <c r="CY14" s="625"/>
      <c r="CZ14" s="626">
        <v>3.7</v>
      </c>
      <c r="DA14" s="626"/>
      <c r="DB14" s="626"/>
      <c r="DC14" s="626"/>
      <c r="DD14" s="632">
        <v>42994</v>
      </c>
      <c r="DE14" s="624"/>
      <c r="DF14" s="624"/>
      <c r="DG14" s="624"/>
      <c r="DH14" s="624"/>
      <c r="DI14" s="624"/>
      <c r="DJ14" s="624"/>
      <c r="DK14" s="624"/>
      <c r="DL14" s="624"/>
      <c r="DM14" s="624"/>
      <c r="DN14" s="624"/>
      <c r="DO14" s="624"/>
      <c r="DP14" s="625"/>
      <c r="DQ14" s="632">
        <v>109054</v>
      </c>
      <c r="DR14" s="624"/>
      <c r="DS14" s="624"/>
      <c r="DT14" s="624"/>
      <c r="DU14" s="624"/>
      <c r="DV14" s="624"/>
      <c r="DW14" s="624"/>
      <c r="DX14" s="624"/>
      <c r="DY14" s="624"/>
      <c r="DZ14" s="624"/>
      <c r="EA14" s="624"/>
      <c r="EB14" s="624"/>
      <c r="EC14" s="633"/>
    </row>
    <row r="15" spans="2:143" ht="11.25" customHeight="1">
      <c r="B15" s="620" t="s">
        <v>247</v>
      </c>
      <c r="C15" s="621"/>
      <c r="D15" s="621"/>
      <c r="E15" s="621"/>
      <c r="F15" s="621"/>
      <c r="G15" s="621"/>
      <c r="H15" s="621"/>
      <c r="I15" s="621"/>
      <c r="J15" s="621"/>
      <c r="K15" s="621"/>
      <c r="L15" s="621"/>
      <c r="M15" s="621"/>
      <c r="N15" s="621"/>
      <c r="O15" s="621"/>
      <c r="P15" s="621"/>
      <c r="Q15" s="622"/>
      <c r="R15" s="623">
        <v>4894</v>
      </c>
      <c r="S15" s="624"/>
      <c r="T15" s="624"/>
      <c r="U15" s="624"/>
      <c r="V15" s="624"/>
      <c r="W15" s="624"/>
      <c r="X15" s="624"/>
      <c r="Y15" s="625"/>
      <c r="Z15" s="626">
        <v>0.1</v>
      </c>
      <c r="AA15" s="626"/>
      <c r="AB15" s="626"/>
      <c r="AC15" s="626"/>
      <c r="AD15" s="627">
        <v>4894</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21262</v>
      </c>
      <c r="BH15" s="624"/>
      <c r="BI15" s="624"/>
      <c r="BJ15" s="624"/>
      <c r="BK15" s="624"/>
      <c r="BL15" s="624"/>
      <c r="BM15" s="624"/>
      <c r="BN15" s="625"/>
      <c r="BO15" s="626">
        <v>7.7</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349444</v>
      </c>
      <c r="CS15" s="624"/>
      <c r="CT15" s="624"/>
      <c r="CU15" s="624"/>
      <c r="CV15" s="624"/>
      <c r="CW15" s="624"/>
      <c r="CX15" s="624"/>
      <c r="CY15" s="625"/>
      <c r="CZ15" s="626">
        <v>8.6</v>
      </c>
      <c r="DA15" s="626"/>
      <c r="DB15" s="626"/>
      <c r="DC15" s="626"/>
      <c r="DD15" s="632">
        <v>78387</v>
      </c>
      <c r="DE15" s="624"/>
      <c r="DF15" s="624"/>
      <c r="DG15" s="624"/>
      <c r="DH15" s="624"/>
      <c r="DI15" s="624"/>
      <c r="DJ15" s="624"/>
      <c r="DK15" s="624"/>
      <c r="DL15" s="624"/>
      <c r="DM15" s="624"/>
      <c r="DN15" s="624"/>
      <c r="DO15" s="624"/>
      <c r="DP15" s="625"/>
      <c r="DQ15" s="632">
        <v>257842</v>
      </c>
      <c r="DR15" s="624"/>
      <c r="DS15" s="624"/>
      <c r="DT15" s="624"/>
      <c r="DU15" s="624"/>
      <c r="DV15" s="624"/>
      <c r="DW15" s="624"/>
      <c r="DX15" s="624"/>
      <c r="DY15" s="624"/>
      <c r="DZ15" s="624"/>
      <c r="EA15" s="624"/>
      <c r="EB15" s="624"/>
      <c r="EC15" s="633"/>
    </row>
    <row r="16" spans="2:143" ht="11.25" customHeight="1">
      <c r="B16" s="620" t="s">
        <v>250</v>
      </c>
      <c r="C16" s="621"/>
      <c r="D16" s="621"/>
      <c r="E16" s="621"/>
      <c r="F16" s="621"/>
      <c r="G16" s="621"/>
      <c r="H16" s="621"/>
      <c r="I16" s="621"/>
      <c r="J16" s="621"/>
      <c r="K16" s="621"/>
      <c r="L16" s="621"/>
      <c r="M16" s="621"/>
      <c r="N16" s="621"/>
      <c r="O16" s="621"/>
      <c r="P16" s="621"/>
      <c r="Q16" s="622"/>
      <c r="R16" s="623">
        <v>6820</v>
      </c>
      <c r="S16" s="624"/>
      <c r="T16" s="624"/>
      <c r="U16" s="624"/>
      <c r="V16" s="624"/>
      <c r="W16" s="624"/>
      <c r="X16" s="624"/>
      <c r="Y16" s="625"/>
      <c r="Z16" s="626">
        <v>0.2</v>
      </c>
      <c r="AA16" s="626"/>
      <c r="AB16" s="626"/>
      <c r="AC16" s="626"/>
      <c r="AD16" s="627">
        <v>6820</v>
      </c>
      <c r="AE16" s="627"/>
      <c r="AF16" s="627"/>
      <c r="AG16" s="627"/>
      <c r="AH16" s="627"/>
      <c r="AI16" s="627"/>
      <c r="AJ16" s="627"/>
      <c r="AK16" s="627"/>
      <c r="AL16" s="628">
        <v>0.3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3677</v>
      </c>
      <c r="CS16" s="624"/>
      <c r="CT16" s="624"/>
      <c r="CU16" s="624"/>
      <c r="CV16" s="624"/>
      <c r="CW16" s="624"/>
      <c r="CX16" s="624"/>
      <c r="CY16" s="625"/>
      <c r="CZ16" s="626">
        <v>0.1</v>
      </c>
      <c r="DA16" s="626"/>
      <c r="DB16" s="626"/>
      <c r="DC16" s="626"/>
      <c r="DD16" s="632" t="s">
        <v>122</v>
      </c>
      <c r="DE16" s="624"/>
      <c r="DF16" s="624"/>
      <c r="DG16" s="624"/>
      <c r="DH16" s="624"/>
      <c r="DI16" s="624"/>
      <c r="DJ16" s="624"/>
      <c r="DK16" s="624"/>
      <c r="DL16" s="624"/>
      <c r="DM16" s="624"/>
      <c r="DN16" s="624"/>
      <c r="DO16" s="624"/>
      <c r="DP16" s="625"/>
      <c r="DQ16" s="632">
        <v>310</v>
      </c>
      <c r="DR16" s="624"/>
      <c r="DS16" s="624"/>
      <c r="DT16" s="624"/>
      <c r="DU16" s="624"/>
      <c r="DV16" s="624"/>
      <c r="DW16" s="624"/>
      <c r="DX16" s="624"/>
      <c r="DY16" s="624"/>
      <c r="DZ16" s="624"/>
      <c r="EA16" s="624"/>
      <c r="EB16" s="624"/>
      <c r="EC16" s="633"/>
    </row>
    <row r="17" spans="2:133" ht="11.25" customHeight="1">
      <c r="B17" s="620" t="s">
        <v>253</v>
      </c>
      <c r="C17" s="621"/>
      <c r="D17" s="621"/>
      <c r="E17" s="621"/>
      <c r="F17" s="621"/>
      <c r="G17" s="621"/>
      <c r="H17" s="621"/>
      <c r="I17" s="621"/>
      <c r="J17" s="621"/>
      <c r="K17" s="621"/>
      <c r="L17" s="621"/>
      <c r="M17" s="621"/>
      <c r="N17" s="621"/>
      <c r="O17" s="621"/>
      <c r="P17" s="621"/>
      <c r="Q17" s="622"/>
      <c r="R17" s="623">
        <v>13218</v>
      </c>
      <c r="S17" s="624"/>
      <c r="T17" s="624"/>
      <c r="U17" s="624"/>
      <c r="V17" s="624"/>
      <c r="W17" s="624"/>
      <c r="X17" s="624"/>
      <c r="Y17" s="625"/>
      <c r="Z17" s="626">
        <v>0.3</v>
      </c>
      <c r="AA17" s="626"/>
      <c r="AB17" s="626"/>
      <c r="AC17" s="626"/>
      <c r="AD17" s="627">
        <v>13218</v>
      </c>
      <c r="AE17" s="627"/>
      <c r="AF17" s="627"/>
      <c r="AG17" s="627"/>
      <c r="AH17" s="627"/>
      <c r="AI17" s="627"/>
      <c r="AJ17" s="627"/>
      <c r="AK17" s="627"/>
      <c r="AL17" s="628">
        <v>0.5</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546872</v>
      </c>
      <c r="CS17" s="624"/>
      <c r="CT17" s="624"/>
      <c r="CU17" s="624"/>
      <c r="CV17" s="624"/>
      <c r="CW17" s="624"/>
      <c r="CX17" s="624"/>
      <c r="CY17" s="625"/>
      <c r="CZ17" s="626">
        <v>13.5</v>
      </c>
      <c r="DA17" s="626"/>
      <c r="DB17" s="626"/>
      <c r="DC17" s="626"/>
      <c r="DD17" s="632" t="s">
        <v>122</v>
      </c>
      <c r="DE17" s="624"/>
      <c r="DF17" s="624"/>
      <c r="DG17" s="624"/>
      <c r="DH17" s="624"/>
      <c r="DI17" s="624"/>
      <c r="DJ17" s="624"/>
      <c r="DK17" s="624"/>
      <c r="DL17" s="624"/>
      <c r="DM17" s="624"/>
      <c r="DN17" s="624"/>
      <c r="DO17" s="624"/>
      <c r="DP17" s="625"/>
      <c r="DQ17" s="632">
        <v>531586</v>
      </c>
      <c r="DR17" s="624"/>
      <c r="DS17" s="624"/>
      <c r="DT17" s="624"/>
      <c r="DU17" s="624"/>
      <c r="DV17" s="624"/>
      <c r="DW17" s="624"/>
      <c r="DX17" s="624"/>
      <c r="DY17" s="624"/>
      <c r="DZ17" s="624"/>
      <c r="EA17" s="624"/>
      <c r="EB17" s="624"/>
      <c r="EC17" s="633"/>
    </row>
    <row r="18" spans="2:133" ht="11.25" customHeight="1">
      <c r="B18" s="620" t="s">
        <v>256</v>
      </c>
      <c r="C18" s="621"/>
      <c r="D18" s="621"/>
      <c r="E18" s="621"/>
      <c r="F18" s="621"/>
      <c r="G18" s="621"/>
      <c r="H18" s="621"/>
      <c r="I18" s="621"/>
      <c r="J18" s="621"/>
      <c r="K18" s="621"/>
      <c r="L18" s="621"/>
      <c r="M18" s="621"/>
      <c r="N18" s="621"/>
      <c r="O18" s="621"/>
      <c r="P18" s="621"/>
      <c r="Q18" s="622"/>
      <c r="R18" s="623">
        <v>1576</v>
      </c>
      <c r="S18" s="624"/>
      <c r="T18" s="624"/>
      <c r="U18" s="624"/>
      <c r="V18" s="624"/>
      <c r="W18" s="624"/>
      <c r="X18" s="624"/>
      <c r="Y18" s="625"/>
      <c r="Z18" s="626">
        <v>0</v>
      </c>
      <c r="AA18" s="626"/>
      <c r="AB18" s="626"/>
      <c r="AC18" s="626"/>
      <c r="AD18" s="627">
        <v>1576</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c r="B19" s="620" t="s">
        <v>259</v>
      </c>
      <c r="C19" s="621"/>
      <c r="D19" s="621"/>
      <c r="E19" s="621"/>
      <c r="F19" s="621"/>
      <c r="G19" s="621"/>
      <c r="H19" s="621"/>
      <c r="I19" s="621"/>
      <c r="J19" s="621"/>
      <c r="K19" s="621"/>
      <c r="L19" s="621"/>
      <c r="M19" s="621"/>
      <c r="N19" s="621"/>
      <c r="O19" s="621"/>
      <c r="P19" s="621"/>
      <c r="Q19" s="622"/>
      <c r="R19" s="623">
        <v>11642</v>
      </c>
      <c r="S19" s="624"/>
      <c r="T19" s="624"/>
      <c r="U19" s="624"/>
      <c r="V19" s="624"/>
      <c r="W19" s="624"/>
      <c r="X19" s="624"/>
      <c r="Y19" s="625"/>
      <c r="Z19" s="626">
        <v>0.3</v>
      </c>
      <c r="AA19" s="626"/>
      <c r="AB19" s="626"/>
      <c r="AC19" s="626"/>
      <c r="AD19" s="627">
        <v>11642</v>
      </c>
      <c r="AE19" s="627"/>
      <c r="AF19" s="627"/>
      <c r="AG19" s="627"/>
      <c r="AH19" s="627"/>
      <c r="AI19" s="627"/>
      <c r="AJ19" s="627"/>
      <c r="AK19" s="627"/>
      <c r="AL19" s="628">
        <v>0.5</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c r="B20" s="636" t="s">
        <v>262</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4060301</v>
      </c>
      <c r="CS20" s="624"/>
      <c r="CT20" s="624"/>
      <c r="CU20" s="624"/>
      <c r="CV20" s="624"/>
      <c r="CW20" s="624"/>
      <c r="CX20" s="624"/>
      <c r="CY20" s="625"/>
      <c r="CZ20" s="626">
        <v>100</v>
      </c>
      <c r="DA20" s="626"/>
      <c r="DB20" s="626"/>
      <c r="DC20" s="626"/>
      <c r="DD20" s="632">
        <v>754270</v>
      </c>
      <c r="DE20" s="624"/>
      <c r="DF20" s="624"/>
      <c r="DG20" s="624"/>
      <c r="DH20" s="624"/>
      <c r="DI20" s="624"/>
      <c r="DJ20" s="624"/>
      <c r="DK20" s="624"/>
      <c r="DL20" s="624"/>
      <c r="DM20" s="624"/>
      <c r="DN20" s="624"/>
      <c r="DO20" s="624"/>
      <c r="DP20" s="625"/>
      <c r="DQ20" s="632">
        <v>2865562</v>
      </c>
      <c r="DR20" s="624"/>
      <c r="DS20" s="624"/>
      <c r="DT20" s="624"/>
      <c r="DU20" s="624"/>
      <c r="DV20" s="624"/>
      <c r="DW20" s="624"/>
      <c r="DX20" s="624"/>
      <c r="DY20" s="624"/>
      <c r="DZ20" s="624"/>
      <c r="EA20" s="624"/>
      <c r="EB20" s="624"/>
      <c r="EC20" s="633"/>
    </row>
    <row r="21" spans="2:133" ht="11.25" customHeight="1">
      <c r="B21" s="620" t="s">
        <v>265</v>
      </c>
      <c r="C21" s="621"/>
      <c r="D21" s="621"/>
      <c r="E21" s="621"/>
      <c r="F21" s="621"/>
      <c r="G21" s="621"/>
      <c r="H21" s="621"/>
      <c r="I21" s="621"/>
      <c r="J21" s="621"/>
      <c r="K21" s="621"/>
      <c r="L21" s="621"/>
      <c r="M21" s="621"/>
      <c r="N21" s="621"/>
      <c r="O21" s="621"/>
      <c r="P21" s="621"/>
      <c r="Q21" s="622"/>
      <c r="R21" s="623">
        <v>2210953</v>
      </c>
      <c r="S21" s="624"/>
      <c r="T21" s="624"/>
      <c r="U21" s="624"/>
      <c r="V21" s="624"/>
      <c r="W21" s="624"/>
      <c r="X21" s="624"/>
      <c r="Y21" s="625"/>
      <c r="Z21" s="626">
        <v>52.9</v>
      </c>
      <c r="AA21" s="626"/>
      <c r="AB21" s="626"/>
      <c r="AC21" s="626"/>
      <c r="AD21" s="627">
        <v>2049319</v>
      </c>
      <c r="AE21" s="627"/>
      <c r="AF21" s="627"/>
      <c r="AG21" s="627"/>
      <c r="AH21" s="627"/>
      <c r="AI21" s="627"/>
      <c r="AJ21" s="627"/>
      <c r="AK21" s="627"/>
      <c r="AL21" s="628">
        <v>81.599999999999994</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c r="B22" s="620" t="s">
        <v>267</v>
      </c>
      <c r="C22" s="621"/>
      <c r="D22" s="621"/>
      <c r="E22" s="621"/>
      <c r="F22" s="621"/>
      <c r="G22" s="621"/>
      <c r="H22" s="621"/>
      <c r="I22" s="621"/>
      <c r="J22" s="621"/>
      <c r="K22" s="621"/>
      <c r="L22" s="621"/>
      <c r="M22" s="621"/>
      <c r="N22" s="621"/>
      <c r="O22" s="621"/>
      <c r="P22" s="621"/>
      <c r="Q22" s="622"/>
      <c r="R22" s="623">
        <v>2049319</v>
      </c>
      <c r="S22" s="624"/>
      <c r="T22" s="624"/>
      <c r="U22" s="624"/>
      <c r="V22" s="624"/>
      <c r="W22" s="624"/>
      <c r="X22" s="624"/>
      <c r="Y22" s="625"/>
      <c r="Z22" s="626">
        <v>49</v>
      </c>
      <c r="AA22" s="626"/>
      <c r="AB22" s="626"/>
      <c r="AC22" s="626"/>
      <c r="AD22" s="627">
        <v>2049319</v>
      </c>
      <c r="AE22" s="627"/>
      <c r="AF22" s="627"/>
      <c r="AG22" s="627"/>
      <c r="AH22" s="627"/>
      <c r="AI22" s="627"/>
      <c r="AJ22" s="627"/>
      <c r="AK22" s="627"/>
      <c r="AL22" s="628">
        <v>81.599999999999994</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270</v>
      </c>
      <c r="C23" s="621"/>
      <c r="D23" s="621"/>
      <c r="E23" s="621"/>
      <c r="F23" s="621"/>
      <c r="G23" s="621"/>
      <c r="H23" s="621"/>
      <c r="I23" s="621"/>
      <c r="J23" s="621"/>
      <c r="K23" s="621"/>
      <c r="L23" s="621"/>
      <c r="M23" s="621"/>
      <c r="N23" s="621"/>
      <c r="O23" s="621"/>
      <c r="P23" s="621"/>
      <c r="Q23" s="622"/>
      <c r="R23" s="623">
        <v>161634</v>
      </c>
      <c r="S23" s="624"/>
      <c r="T23" s="624"/>
      <c r="U23" s="624"/>
      <c r="V23" s="624"/>
      <c r="W23" s="624"/>
      <c r="X23" s="624"/>
      <c r="Y23" s="625"/>
      <c r="Z23" s="626">
        <v>3.9</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1633710</v>
      </c>
      <c r="CS24" s="613"/>
      <c r="CT24" s="613"/>
      <c r="CU24" s="613"/>
      <c r="CV24" s="613"/>
      <c r="CW24" s="613"/>
      <c r="CX24" s="613"/>
      <c r="CY24" s="614"/>
      <c r="CZ24" s="617">
        <v>40.200000000000003</v>
      </c>
      <c r="DA24" s="618"/>
      <c r="DB24" s="618"/>
      <c r="DC24" s="634"/>
      <c r="DD24" s="658">
        <v>1392226</v>
      </c>
      <c r="DE24" s="613"/>
      <c r="DF24" s="613"/>
      <c r="DG24" s="613"/>
      <c r="DH24" s="613"/>
      <c r="DI24" s="613"/>
      <c r="DJ24" s="613"/>
      <c r="DK24" s="614"/>
      <c r="DL24" s="658">
        <v>1347906</v>
      </c>
      <c r="DM24" s="613"/>
      <c r="DN24" s="613"/>
      <c r="DO24" s="613"/>
      <c r="DP24" s="613"/>
      <c r="DQ24" s="613"/>
      <c r="DR24" s="613"/>
      <c r="DS24" s="613"/>
      <c r="DT24" s="613"/>
      <c r="DU24" s="613"/>
      <c r="DV24" s="614"/>
      <c r="DW24" s="617">
        <v>53.6</v>
      </c>
      <c r="DX24" s="618"/>
      <c r="DY24" s="618"/>
      <c r="DZ24" s="618"/>
      <c r="EA24" s="618"/>
      <c r="EB24" s="618"/>
      <c r="EC24" s="619"/>
    </row>
    <row r="25" spans="2:133" ht="11.25" customHeight="1">
      <c r="B25" s="620" t="s">
        <v>280</v>
      </c>
      <c r="C25" s="621"/>
      <c r="D25" s="621"/>
      <c r="E25" s="621"/>
      <c r="F25" s="621"/>
      <c r="G25" s="621"/>
      <c r="H25" s="621"/>
      <c r="I25" s="621"/>
      <c r="J25" s="621"/>
      <c r="K25" s="621"/>
      <c r="L25" s="621"/>
      <c r="M25" s="621"/>
      <c r="N25" s="621"/>
      <c r="O25" s="621"/>
      <c r="P25" s="621"/>
      <c r="Q25" s="622"/>
      <c r="R25" s="623">
        <v>2672912</v>
      </c>
      <c r="S25" s="624"/>
      <c r="T25" s="624"/>
      <c r="U25" s="624"/>
      <c r="V25" s="624"/>
      <c r="W25" s="624"/>
      <c r="X25" s="624"/>
      <c r="Y25" s="625"/>
      <c r="Z25" s="626">
        <v>63.9</v>
      </c>
      <c r="AA25" s="626"/>
      <c r="AB25" s="626"/>
      <c r="AC25" s="626"/>
      <c r="AD25" s="627">
        <v>2511278</v>
      </c>
      <c r="AE25" s="627"/>
      <c r="AF25" s="627"/>
      <c r="AG25" s="627"/>
      <c r="AH25" s="627"/>
      <c r="AI25" s="627"/>
      <c r="AJ25" s="627"/>
      <c r="AK25" s="627"/>
      <c r="AL25" s="628">
        <v>100</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824755</v>
      </c>
      <c r="CS25" s="655"/>
      <c r="CT25" s="655"/>
      <c r="CU25" s="655"/>
      <c r="CV25" s="655"/>
      <c r="CW25" s="655"/>
      <c r="CX25" s="655"/>
      <c r="CY25" s="656"/>
      <c r="CZ25" s="628">
        <v>20.3</v>
      </c>
      <c r="DA25" s="653"/>
      <c r="DB25" s="653"/>
      <c r="DC25" s="657"/>
      <c r="DD25" s="632">
        <v>781442</v>
      </c>
      <c r="DE25" s="655"/>
      <c r="DF25" s="655"/>
      <c r="DG25" s="655"/>
      <c r="DH25" s="655"/>
      <c r="DI25" s="655"/>
      <c r="DJ25" s="655"/>
      <c r="DK25" s="656"/>
      <c r="DL25" s="632">
        <v>740079</v>
      </c>
      <c r="DM25" s="655"/>
      <c r="DN25" s="655"/>
      <c r="DO25" s="655"/>
      <c r="DP25" s="655"/>
      <c r="DQ25" s="655"/>
      <c r="DR25" s="655"/>
      <c r="DS25" s="655"/>
      <c r="DT25" s="655"/>
      <c r="DU25" s="655"/>
      <c r="DV25" s="656"/>
      <c r="DW25" s="628">
        <v>29.4</v>
      </c>
      <c r="DX25" s="653"/>
      <c r="DY25" s="653"/>
      <c r="DZ25" s="653"/>
      <c r="EA25" s="653"/>
      <c r="EB25" s="653"/>
      <c r="EC25" s="654"/>
    </row>
    <row r="26" spans="2:133" ht="11.25" customHeight="1">
      <c r="B26" s="620" t="s">
        <v>283</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471871</v>
      </c>
      <c r="CS26" s="624"/>
      <c r="CT26" s="624"/>
      <c r="CU26" s="624"/>
      <c r="CV26" s="624"/>
      <c r="CW26" s="624"/>
      <c r="CX26" s="624"/>
      <c r="CY26" s="625"/>
      <c r="CZ26" s="628">
        <v>11.6</v>
      </c>
      <c r="DA26" s="653"/>
      <c r="DB26" s="653"/>
      <c r="DC26" s="657"/>
      <c r="DD26" s="632">
        <v>441285</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c r="B27" s="620" t="s">
        <v>286</v>
      </c>
      <c r="C27" s="621"/>
      <c r="D27" s="621"/>
      <c r="E27" s="621"/>
      <c r="F27" s="621"/>
      <c r="G27" s="621"/>
      <c r="H27" s="621"/>
      <c r="I27" s="621"/>
      <c r="J27" s="621"/>
      <c r="K27" s="621"/>
      <c r="L27" s="621"/>
      <c r="M27" s="621"/>
      <c r="N27" s="621"/>
      <c r="O27" s="621"/>
      <c r="P27" s="621"/>
      <c r="Q27" s="622"/>
      <c r="R27" s="623">
        <v>7710</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277639</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262083</v>
      </c>
      <c r="CS27" s="655"/>
      <c r="CT27" s="655"/>
      <c r="CU27" s="655"/>
      <c r="CV27" s="655"/>
      <c r="CW27" s="655"/>
      <c r="CX27" s="655"/>
      <c r="CY27" s="656"/>
      <c r="CZ27" s="628">
        <v>6.5</v>
      </c>
      <c r="DA27" s="653"/>
      <c r="DB27" s="653"/>
      <c r="DC27" s="657"/>
      <c r="DD27" s="632">
        <v>79198</v>
      </c>
      <c r="DE27" s="655"/>
      <c r="DF27" s="655"/>
      <c r="DG27" s="655"/>
      <c r="DH27" s="655"/>
      <c r="DI27" s="655"/>
      <c r="DJ27" s="655"/>
      <c r="DK27" s="656"/>
      <c r="DL27" s="632">
        <v>76241</v>
      </c>
      <c r="DM27" s="655"/>
      <c r="DN27" s="655"/>
      <c r="DO27" s="655"/>
      <c r="DP27" s="655"/>
      <c r="DQ27" s="655"/>
      <c r="DR27" s="655"/>
      <c r="DS27" s="655"/>
      <c r="DT27" s="655"/>
      <c r="DU27" s="655"/>
      <c r="DV27" s="656"/>
      <c r="DW27" s="628">
        <v>3</v>
      </c>
      <c r="DX27" s="653"/>
      <c r="DY27" s="653"/>
      <c r="DZ27" s="653"/>
      <c r="EA27" s="653"/>
      <c r="EB27" s="653"/>
      <c r="EC27" s="654"/>
    </row>
    <row r="28" spans="2:133" ht="11.25" customHeight="1">
      <c r="B28" s="620" t="s">
        <v>289</v>
      </c>
      <c r="C28" s="621"/>
      <c r="D28" s="621"/>
      <c r="E28" s="621"/>
      <c r="F28" s="621"/>
      <c r="G28" s="621"/>
      <c r="H28" s="621"/>
      <c r="I28" s="621"/>
      <c r="J28" s="621"/>
      <c r="K28" s="621"/>
      <c r="L28" s="621"/>
      <c r="M28" s="621"/>
      <c r="N28" s="621"/>
      <c r="O28" s="621"/>
      <c r="P28" s="621"/>
      <c r="Q28" s="622"/>
      <c r="R28" s="623">
        <v>34574</v>
      </c>
      <c r="S28" s="624"/>
      <c r="T28" s="624"/>
      <c r="U28" s="624"/>
      <c r="V28" s="624"/>
      <c r="W28" s="624"/>
      <c r="X28" s="624"/>
      <c r="Y28" s="625"/>
      <c r="Z28" s="626">
        <v>0.8</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546872</v>
      </c>
      <c r="CS28" s="624"/>
      <c r="CT28" s="624"/>
      <c r="CU28" s="624"/>
      <c r="CV28" s="624"/>
      <c r="CW28" s="624"/>
      <c r="CX28" s="624"/>
      <c r="CY28" s="625"/>
      <c r="CZ28" s="628">
        <v>13.5</v>
      </c>
      <c r="DA28" s="653"/>
      <c r="DB28" s="653"/>
      <c r="DC28" s="657"/>
      <c r="DD28" s="632">
        <v>531586</v>
      </c>
      <c r="DE28" s="624"/>
      <c r="DF28" s="624"/>
      <c r="DG28" s="624"/>
      <c r="DH28" s="624"/>
      <c r="DI28" s="624"/>
      <c r="DJ28" s="624"/>
      <c r="DK28" s="625"/>
      <c r="DL28" s="632">
        <v>531586</v>
      </c>
      <c r="DM28" s="624"/>
      <c r="DN28" s="624"/>
      <c r="DO28" s="624"/>
      <c r="DP28" s="624"/>
      <c r="DQ28" s="624"/>
      <c r="DR28" s="624"/>
      <c r="DS28" s="624"/>
      <c r="DT28" s="624"/>
      <c r="DU28" s="624"/>
      <c r="DV28" s="625"/>
      <c r="DW28" s="628">
        <v>21.1</v>
      </c>
      <c r="DX28" s="653"/>
      <c r="DY28" s="653"/>
      <c r="DZ28" s="653"/>
      <c r="EA28" s="653"/>
      <c r="EB28" s="653"/>
      <c r="EC28" s="654"/>
    </row>
    <row r="29" spans="2:133" ht="11.25" customHeight="1">
      <c r="B29" s="620" t="s">
        <v>291</v>
      </c>
      <c r="C29" s="621"/>
      <c r="D29" s="621"/>
      <c r="E29" s="621"/>
      <c r="F29" s="621"/>
      <c r="G29" s="621"/>
      <c r="H29" s="621"/>
      <c r="I29" s="621"/>
      <c r="J29" s="621"/>
      <c r="K29" s="621"/>
      <c r="L29" s="621"/>
      <c r="M29" s="621"/>
      <c r="N29" s="621"/>
      <c r="O29" s="621"/>
      <c r="P29" s="621"/>
      <c r="Q29" s="622"/>
      <c r="R29" s="623">
        <v>10729</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546595</v>
      </c>
      <c r="CS29" s="655"/>
      <c r="CT29" s="655"/>
      <c r="CU29" s="655"/>
      <c r="CV29" s="655"/>
      <c r="CW29" s="655"/>
      <c r="CX29" s="655"/>
      <c r="CY29" s="656"/>
      <c r="CZ29" s="628">
        <v>13.5</v>
      </c>
      <c r="DA29" s="653"/>
      <c r="DB29" s="653"/>
      <c r="DC29" s="657"/>
      <c r="DD29" s="632">
        <v>531309</v>
      </c>
      <c r="DE29" s="655"/>
      <c r="DF29" s="655"/>
      <c r="DG29" s="655"/>
      <c r="DH29" s="655"/>
      <c r="DI29" s="655"/>
      <c r="DJ29" s="655"/>
      <c r="DK29" s="656"/>
      <c r="DL29" s="632">
        <v>531309</v>
      </c>
      <c r="DM29" s="655"/>
      <c r="DN29" s="655"/>
      <c r="DO29" s="655"/>
      <c r="DP29" s="655"/>
      <c r="DQ29" s="655"/>
      <c r="DR29" s="655"/>
      <c r="DS29" s="655"/>
      <c r="DT29" s="655"/>
      <c r="DU29" s="655"/>
      <c r="DV29" s="656"/>
      <c r="DW29" s="628">
        <v>21.1</v>
      </c>
      <c r="DX29" s="653"/>
      <c r="DY29" s="653"/>
      <c r="DZ29" s="653"/>
      <c r="EA29" s="653"/>
      <c r="EB29" s="653"/>
      <c r="EC29" s="654"/>
    </row>
    <row r="30" spans="2:133" ht="11.25" customHeight="1">
      <c r="B30" s="620" t="s">
        <v>293</v>
      </c>
      <c r="C30" s="621"/>
      <c r="D30" s="621"/>
      <c r="E30" s="621"/>
      <c r="F30" s="621"/>
      <c r="G30" s="621"/>
      <c r="H30" s="621"/>
      <c r="I30" s="621"/>
      <c r="J30" s="621"/>
      <c r="K30" s="621"/>
      <c r="L30" s="621"/>
      <c r="M30" s="621"/>
      <c r="N30" s="621"/>
      <c r="O30" s="621"/>
      <c r="P30" s="621"/>
      <c r="Q30" s="622"/>
      <c r="R30" s="623">
        <v>360754</v>
      </c>
      <c r="S30" s="624"/>
      <c r="T30" s="624"/>
      <c r="U30" s="624"/>
      <c r="V30" s="624"/>
      <c r="W30" s="624"/>
      <c r="X30" s="624"/>
      <c r="Y30" s="625"/>
      <c r="Z30" s="626">
        <v>8.6</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528878</v>
      </c>
      <c r="CS30" s="624"/>
      <c r="CT30" s="624"/>
      <c r="CU30" s="624"/>
      <c r="CV30" s="624"/>
      <c r="CW30" s="624"/>
      <c r="CX30" s="624"/>
      <c r="CY30" s="625"/>
      <c r="CZ30" s="628">
        <v>13</v>
      </c>
      <c r="DA30" s="653"/>
      <c r="DB30" s="653"/>
      <c r="DC30" s="657"/>
      <c r="DD30" s="632">
        <v>513646</v>
      </c>
      <c r="DE30" s="624"/>
      <c r="DF30" s="624"/>
      <c r="DG30" s="624"/>
      <c r="DH30" s="624"/>
      <c r="DI30" s="624"/>
      <c r="DJ30" s="624"/>
      <c r="DK30" s="625"/>
      <c r="DL30" s="632">
        <v>513646</v>
      </c>
      <c r="DM30" s="624"/>
      <c r="DN30" s="624"/>
      <c r="DO30" s="624"/>
      <c r="DP30" s="624"/>
      <c r="DQ30" s="624"/>
      <c r="DR30" s="624"/>
      <c r="DS30" s="624"/>
      <c r="DT30" s="624"/>
      <c r="DU30" s="624"/>
      <c r="DV30" s="625"/>
      <c r="DW30" s="628">
        <v>20.399999999999999</v>
      </c>
      <c r="DX30" s="653"/>
      <c r="DY30" s="653"/>
      <c r="DZ30" s="653"/>
      <c r="EA30" s="653"/>
      <c r="EB30" s="653"/>
      <c r="EC30" s="654"/>
    </row>
    <row r="31" spans="2:133" ht="11.25" customHeight="1">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v>
      </c>
      <c r="BH31" s="667"/>
      <c r="BI31" s="667"/>
      <c r="BJ31" s="667"/>
      <c r="BK31" s="667"/>
      <c r="BL31" s="667"/>
      <c r="BM31" s="618">
        <v>96.5</v>
      </c>
      <c r="BN31" s="667"/>
      <c r="BO31" s="667"/>
      <c r="BP31" s="667"/>
      <c r="BQ31" s="668"/>
      <c r="BR31" s="679">
        <v>99</v>
      </c>
      <c r="BS31" s="667"/>
      <c r="BT31" s="667"/>
      <c r="BU31" s="667"/>
      <c r="BV31" s="667"/>
      <c r="BW31" s="667"/>
      <c r="BX31" s="618">
        <v>96.8</v>
      </c>
      <c r="BY31" s="667"/>
      <c r="BZ31" s="667"/>
      <c r="CA31" s="667"/>
      <c r="CB31" s="668"/>
      <c r="CD31" s="661"/>
      <c r="CE31" s="662"/>
      <c r="CF31" s="620" t="s">
        <v>300</v>
      </c>
      <c r="CG31" s="621"/>
      <c r="CH31" s="621"/>
      <c r="CI31" s="621"/>
      <c r="CJ31" s="621"/>
      <c r="CK31" s="621"/>
      <c r="CL31" s="621"/>
      <c r="CM31" s="621"/>
      <c r="CN31" s="621"/>
      <c r="CO31" s="621"/>
      <c r="CP31" s="621"/>
      <c r="CQ31" s="622"/>
      <c r="CR31" s="623">
        <v>17717</v>
      </c>
      <c r="CS31" s="655"/>
      <c r="CT31" s="655"/>
      <c r="CU31" s="655"/>
      <c r="CV31" s="655"/>
      <c r="CW31" s="655"/>
      <c r="CX31" s="655"/>
      <c r="CY31" s="656"/>
      <c r="CZ31" s="628">
        <v>0.4</v>
      </c>
      <c r="DA31" s="653"/>
      <c r="DB31" s="653"/>
      <c r="DC31" s="657"/>
      <c r="DD31" s="632">
        <v>17663</v>
      </c>
      <c r="DE31" s="655"/>
      <c r="DF31" s="655"/>
      <c r="DG31" s="655"/>
      <c r="DH31" s="655"/>
      <c r="DI31" s="655"/>
      <c r="DJ31" s="655"/>
      <c r="DK31" s="656"/>
      <c r="DL31" s="632">
        <v>17663</v>
      </c>
      <c r="DM31" s="655"/>
      <c r="DN31" s="655"/>
      <c r="DO31" s="655"/>
      <c r="DP31" s="655"/>
      <c r="DQ31" s="655"/>
      <c r="DR31" s="655"/>
      <c r="DS31" s="655"/>
      <c r="DT31" s="655"/>
      <c r="DU31" s="655"/>
      <c r="DV31" s="656"/>
      <c r="DW31" s="628">
        <v>0.7</v>
      </c>
      <c r="DX31" s="653"/>
      <c r="DY31" s="653"/>
      <c r="DZ31" s="653"/>
      <c r="EA31" s="653"/>
      <c r="EB31" s="653"/>
      <c r="EC31" s="654"/>
    </row>
    <row r="32" spans="2:133" ht="11.25" customHeight="1">
      <c r="B32" s="620" t="s">
        <v>301</v>
      </c>
      <c r="C32" s="621"/>
      <c r="D32" s="621"/>
      <c r="E32" s="621"/>
      <c r="F32" s="621"/>
      <c r="G32" s="621"/>
      <c r="H32" s="621"/>
      <c r="I32" s="621"/>
      <c r="J32" s="621"/>
      <c r="K32" s="621"/>
      <c r="L32" s="621"/>
      <c r="M32" s="621"/>
      <c r="N32" s="621"/>
      <c r="O32" s="621"/>
      <c r="P32" s="621"/>
      <c r="Q32" s="622"/>
      <c r="R32" s="623">
        <v>239589</v>
      </c>
      <c r="S32" s="624"/>
      <c r="T32" s="624"/>
      <c r="U32" s="624"/>
      <c r="V32" s="624"/>
      <c r="W32" s="624"/>
      <c r="X32" s="624"/>
      <c r="Y32" s="625"/>
      <c r="Z32" s="626">
        <v>5.7</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99.2</v>
      </c>
      <c r="BH32" s="655"/>
      <c r="BI32" s="655"/>
      <c r="BJ32" s="655"/>
      <c r="BK32" s="655"/>
      <c r="BL32" s="655"/>
      <c r="BM32" s="629">
        <v>98.5</v>
      </c>
      <c r="BN32" s="655"/>
      <c r="BO32" s="655"/>
      <c r="BP32" s="655"/>
      <c r="BQ32" s="678"/>
      <c r="BR32" s="680">
        <v>99.5</v>
      </c>
      <c r="BS32" s="655"/>
      <c r="BT32" s="655"/>
      <c r="BU32" s="655"/>
      <c r="BV32" s="655"/>
      <c r="BW32" s="655"/>
      <c r="BX32" s="629">
        <v>99</v>
      </c>
      <c r="BY32" s="655"/>
      <c r="BZ32" s="655"/>
      <c r="CA32" s="655"/>
      <c r="CB32" s="678"/>
      <c r="CD32" s="663"/>
      <c r="CE32" s="664"/>
      <c r="CF32" s="620" t="s">
        <v>304</v>
      </c>
      <c r="CG32" s="621"/>
      <c r="CH32" s="621"/>
      <c r="CI32" s="621"/>
      <c r="CJ32" s="621"/>
      <c r="CK32" s="621"/>
      <c r="CL32" s="621"/>
      <c r="CM32" s="621"/>
      <c r="CN32" s="621"/>
      <c r="CO32" s="621"/>
      <c r="CP32" s="621"/>
      <c r="CQ32" s="622"/>
      <c r="CR32" s="623">
        <v>277</v>
      </c>
      <c r="CS32" s="624"/>
      <c r="CT32" s="624"/>
      <c r="CU32" s="624"/>
      <c r="CV32" s="624"/>
      <c r="CW32" s="624"/>
      <c r="CX32" s="624"/>
      <c r="CY32" s="625"/>
      <c r="CZ32" s="628">
        <v>0</v>
      </c>
      <c r="DA32" s="653"/>
      <c r="DB32" s="653"/>
      <c r="DC32" s="657"/>
      <c r="DD32" s="632">
        <v>277</v>
      </c>
      <c r="DE32" s="624"/>
      <c r="DF32" s="624"/>
      <c r="DG32" s="624"/>
      <c r="DH32" s="624"/>
      <c r="DI32" s="624"/>
      <c r="DJ32" s="624"/>
      <c r="DK32" s="625"/>
      <c r="DL32" s="632">
        <v>277</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305</v>
      </c>
      <c r="C33" s="621"/>
      <c r="D33" s="621"/>
      <c r="E33" s="621"/>
      <c r="F33" s="621"/>
      <c r="G33" s="621"/>
      <c r="H33" s="621"/>
      <c r="I33" s="621"/>
      <c r="J33" s="621"/>
      <c r="K33" s="621"/>
      <c r="L33" s="621"/>
      <c r="M33" s="621"/>
      <c r="N33" s="621"/>
      <c r="O33" s="621"/>
      <c r="P33" s="621"/>
      <c r="Q33" s="622"/>
      <c r="R33" s="623">
        <v>4188</v>
      </c>
      <c r="S33" s="624"/>
      <c r="T33" s="624"/>
      <c r="U33" s="624"/>
      <c r="V33" s="624"/>
      <c r="W33" s="624"/>
      <c r="X33" s="624"/>
      <c r="Y33" s="625"/>
      <c r="Z33" s="626">
        <v>0.1</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98.7</v>
      </c>
      <c r="BH33" s="682"/>
      <c r="BI33" s="682"/>
      <c r="BJ33" s="682"/>
      <c r="BK33" s="682"/>
      <c r="BL33" s="682"/>
      <c r="BM33" s="683">
        <v>94.7</v>
      </c>
      <c r="BN33" s="682"/>
      <c r="BO33" s="682"/>
      <c r="BP33" s="682"/>
      <c r="BQ33" s="684"/>
      <c r="BR33" s="681">
        <v>98.6</v>
      </c>
      <c r="BS33" s="682"/>
      <c r="BT33" s="682"/>
      <c r="BU33" s="682"/>
      <c r="BV33" s="682"/>
      <c r="BW33" s="682"/>
      <c r="BX33" s="683">
        <v>95.1</v>
      </c>
      <c r="BY33" s="682"/>
      <c r="BZ33" s="682"/>
      <c r="CA33" s="682"/>
      <c r="CB33" s="684"/>
      <c r="CD33" s="620" t="s">
        <v>307</v>
      </c>
      <c r="CE33" s="621"/>
      <c r="CF33" s="621"/>
      <c r="CG33" s="621"/>
      <c r="CH33" s="621"/>
      <c r="CI33" s="621"/>
      <c r="CJ33" s="621"/>
      <c r="CK33" s="621"/>
      <c r="CL33" s="621"/>
      <c r="CM33" s="621"/>
      <c r="CN33" s="621"/>
      <c r="CO33" s="621"/>
      <c r="CP33" s="621"/>
      <c r="CQ33" s="622"/>
      <c r="CR33" s="623">
        <v>1668644</v>
      </c>
      <c r="CS33" s="655"/>
      <c r="CT33" s="655"/>
      <c r="CU33" s="655"/>
      <c r="CV33" s="655"/>
      <c r="CW33" s="655"/>
      <c r="CX33" s="655"/>
      <c r="CY33" s="656"/>
      <c r="CZ33" s="628">
        <v>41.1</v>
      </c>
      <c r="DA33" s="653"/>
      <c r="DB33" s="653"/>
      <c r="DC33" s="657"/>
      <c r="DD33" s="632">
        <v>1289187</v>
      </c>
      <c r="DE33" s="655"/>
      <c r="DF33" s="655"/>
      <c r="DG33" s="655"/>
      <c r="DH33" s="655"/>
      <c r="DI33" s="655"/>
      <c r="DJ33" s="655"/>
      <c r="DK33" s="656"/>
      <c r="DL33" s="632">
        <v>819787</v>
      </c>
      <c r="DM33" s="655"/>
      <c r="DN33" s="655"/>
      <c r="DO33" s="655"/>
      <c r="DP33" s="655"/>
      <c r="DQ33" s="655"/>
      <c r="DR33" s="655"/>
      <c r="DS33" s="655"/>
      <c r="DT33" s="655"/>
      <c r="DU33" s="655"/>
      <c r="DV33" s="656"/>
      <c r="DW33" s="628">
        <v>32.6</v>
      </c>
      <c r="DX33" s="653"/>
      <c r="DY33" s="653"/>
      <c r="DZ33" s="653"/>
      <c r="EA33" s="653"/>
      <c r="EB33" s="653"/>
      <c r="EC33" s="654"/>
    </row>
    <row r="34" spans="2:133" ht="11.25" customHeight="1">
      <c r="B34" s="620" t="s">
        <v>308</v>
      </c>
      <c r="C34" s="621"/>
      <c r="D34" s="621"/>
      <c r="E34" s="621"/>
      <c r="F34" s="621"/>
      <c r="G34" s="621"/>
      <c r="H34" s="621"/>
      <c r="I34" s="621"/>
      <c r="J34" s="621"/>
      <c r="K34" s="621"/>
      <c r="L34" s="621"/>
      <c r="M34" s="621"/>
      <c r="N34" s="621"/>
      <c r="O34" s="621"/>
      <c r="P34" s="621"/>
      <c r="Q34" s="622"/>
      <c r="R34" s="623">
        <v>22566</v>
      </c>
      <c r="S34" s="624"/>
      <c r="T34" s="624"/>
      <c r="U34" s="624"/>
      <c r="V34" s="624"/>
      <c r="W34" s="624"/>
      <c r="X34" s="624"/>
      <c r="Y34" s="625"/>
      <c r="Z34" s="626">
        <v>0.5</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631039</v>
      </c>
      <c r="CS34" s="624"/>
      <c r="CT34" s="624"/>
      <c r="CU34" s="624"/>
      <c r="CV34" s="624"/>
      <c r="CW34" s="624"/>
      <c r="CX34" s="624"/>
      <c r="CY34" s="625"/>
      <c r="CZ34" s="628">
        <v>15.5</v>
      </c>
      <c r="DA34" s="653"/>
      <c r="DB34" s="653"/>
      <c r="DC34" s="657"/>
      <c r="DD34" s="632">
        <v>507732</v>
      </c>
      <c r="DE34" s="624"/>
      <c r="DF34" s="624"/>
      <c r="DG34" s="624"/>
      <c r="DH34" s="624"/>
      <c r="DI34" s="624"/>
      <c r="DJ34" s="624"/>
      <c r="DK34" s="625"/>
      <c r="DL34" s="632">
        <v>342289</v>
      </c>
      <c r="DM34" s="624"/>
      <c r="DN34" s="624"/>
      <c r="DO34" s="624"/>
      <c r="DP34" s="624"/>
      <c r="DQ34" s="624"/>
      <c r="DR34" s="624"/>
      <c r="DS34" s="624"/>
      <c r="DT34" s="624"/>
      <c r="DU34" s="624"/>
      <c r="DV34" s="625"/>
      <c r="DW34" s="628">
        <v>13.6</v>
      </c>
      <c r="DX34" s="653"/>
      <c r="DY34" s="653"/>
      <c r="DZ34" s="653"/>
      <c r="EA34" s="653"/>
      <c r="EB34" s="653"/>
      <c r="EC34" s="654"/>
    </row>
    <row r="35" spans="2:133" ht="11.25" customHeight="1">
      <c r="B35" s="620" t="s">
        <v>310</v>
      </c>
      <c r="C35" s="621"/>
      <c r="D35" s="621"/>
      <c r="E35" s="621"/>
      <c r="F35" s="621"/>
      <c r="G35" s="621"/>
      <c r="H35" s="621"/>
      <c r="I35" s="621"/>
      <c r="J35" s="621"/>
      <c r="K35" s="621"/>
      <c r="L35" s="621"/>
      <c r="M35" s="621"/>
      <c r="N35" s="621"/>
      <c r="O35" s="621"/>
      <c r="P35" s="621"/>
      <c r="Q35" s="622"/>
      <c r="R35" s="623">
        <v>299714</v>
      </c>
      <c r="S35" s="624"/>
      <c r="T35" s="624"/>
      <c r="U35" s="624"/>
      <c r="V35" s="624"/>
      <c r="W35" s="624"/>
      <c r="X35" s="624"/>
      <c r="Y35" s="625"/>
      <c r="Z35" s="626">
        <v>7.2</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5621</v>
      </c>
      <c r="CS35" s="655"/>
      <c r="CT35" s="655"/>
      <c r="CU35" s="655"/>
      <c r="CV35" s="655"/>
      <c r="CW35" s="655"/>
      <c r="CX35" s="655"/>
      <c r="CY35" s="656"/>
      <c r="CZ35" s="628">
        <v>0.1</v>
      </c>
      <c r="DA35" s="653"/>
      <c r="DB35" s="653"/>
      <c r="DC35" s="657"/>
      <c r="DD35" s="632">
        <v>4582</v>
      </c>
      <c r="DE35" s="655"/>
      <c r="DF35" s="655"/>
      <c r="DG35" s="655"/>
      <c r="DH35" s="655"/>
      <c r="DI35" s="655"/>
      <c r="DJ35" s="655"/>
      <c r="DK35" s="656"/>
      <c r="DL35" s="632">
        <v>4325</v>
      </c>
      <c r="DM35" s="655"/>
      <c r="DN35" s="655"/>
      <c r="DO35" s="655"/>
      <c r="DP35" s="655"/>
      <c r="DQ35" s="655"/>
      <c r="DR35" s="655"/>
      <c r="DS35" s="655"/>
      <c r="DT35" s="655"/>
      <c r="DU35" s="655"/>
      <c r="DV35" s="656"/>
      <c r="DW35" s="628">
        <v>0.2</v>
      </c>
      <c r="DX35" s="653"/>
      <c r="DY35" s="653"/>
      <c r="DZ35" s="653"/>
      <c r="EA35" s="653"/>
      <c r="EB35" s="653"/>
      <c r="EC35" s="654"/>
    </row>
    <row r="36" spans="2:133" ht="11.25" customHeight="1">
      <c r="B36" s="620" t="s">
        <v>314</v>
      </c>
      <c r="C36" s="621"/>
      <c r="D36" s="621"/>
      <c r="E36" s="621"/>
      <c r="F36" s="621"/>
      <c r="G36" s="621"/>
      <c r="H36" s="621"/>
      <c r="I36" s="621"/>
      <c r="J36" s="621"/>
      <c r="K36" s="621"/>
      <c r="L36" s="621"/>
      <c r="M36" s="621"/>
      <c r="N36" s="621"/>
      <c r="O36" s="621"/>
      <c r="P36" s="621"/>
      <c r="Q36" s="622"/>
      <c r="R36" s="623">
        <v>5720</v>
      </c>
      <c r="S36" s="624"/>
      <c r="T36" s="624"/>
      <c r="U36" s="624"/>
      <c r="V36" s="624"/>
      <c r="W36" s="624"/>
      <c r="X36" s="624"/>
      <c r="Y36" s="625"/>
      <c r="Z36" s="626">
        <v>0.1</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450600</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11219</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530462</v>
      </c>
      <c r="CS36" s="624"/>
      <c r="CT36" s="624"/>
      <c r="CU36" s="624"/>
      <c r="CV36" s="624"/>
      <c r="CW36" s="624"/>
      <c r="CX36" s="624"/>
      <c r="CY36" s="625"/>
      <c r="CZ36" s="628">
        <v>13.1</v>
      </c>
      <c r="DA36" s="653"/>
      <c r="DB36" s="653"/>
      <c r="DC36" s="657"/>
      <c r="DD36" s="632">
        <v>344712</v>
      </c>
      <c r="DE36" s="624"/>
      <c r="DF36" s="624"/>
      <c r="DG36" s="624"/>
      <c r="DH36" s="624"/>
      <c r="DI36" s="624"/>
      <c r="DJ36" s="624"/>
      <c r="DK36" s="625"/>
      <c r="DL36" s="632">
        <v>218022</v>
      </c>
      <c r="DM36" s="624"/>
      <c r="DN36" s="624"/>
      <c r="DO36" s="624"/>
      <c r="DP36" s="624"/>
      <c r="DQ36" s="624"/>
      <c r="DR36" s="624"/>
      <c r="DS36" s="624"/>
      <c r="DT36" s="624"/>
      <c r="DU36" s="624"/>
      <c r="DV36" s="625"/>
      <c r="DW36" s="628">
        <v>8.6999999999999993</v>
      </c>
      <c r="DX36" s="653"/>
      <c r="DY36" s="653"/>
      <c r="DZ36" s="653"/>
      <c r="EA36" s="653"/>
      <c r="EB36" s="653"/>
      <c r="EC36" s="654"/>
    </row>
    <row r="37" spans="2:133" ht="11.25" customHeight="1">
      <c r="B37" s="620" t="s">
        <v>318</v>
      </c>
      <c r="C37" s="621"/>
      <c r="D37" s="621"/>
      <c r="E37" s="621"/>
      <c r="F37" s="621"/>
      <c r="G37" s="621"/>
      <c r="H37" s="621"/>
      <c r="I37" s="621"/>
      <c r="J37" s="621"/>
      <c r="K37" s="621"/>
      <c r="L37" s="621"/>
      <c r="M37" s="621"/>
      <c r="N37" s="621"/>
      <c r="O37" s="621"/>
      <c r="P37" s="621"/>
      <c r="Q37" s="622"/>
      <c r="R37" s="623">
        <v>58966</v>
      </c>
      <c r="S37" s="624"/>
      <c r="T37" s="624"/>
      <c r="U37" s="624"/>
      <c r="V37" s="624"/>
      <c r="W37" s="624"/>
      <c r="X37" s="624"/>
      <c r="Y37" s="625"/>
      <c r="Z37" s="626">
        <v>1.4</v>
      </c>
      <c r="AA37" s="626"/>
      <c r="AB37" s="626"/>
      <c r="AC37" s="626"/>
      <c r="AD37" s="627" t="s">
        <v>122</v>
      </c>
      <c r="AE37" s="627"/>
      <c r="AF37" s="627"/>
      <c r="AG37" s="627"/>
      <c r="AH37" s="627"/>
      <c r="AI37" s="627"/>
      <c r="AJ37" s="627"/>
      <c r="AK37" s="627"/>
      <c r="AL37" s="628" t="s">
        <v>122</v>
      </c>
      <c r="AM37" s="629"/>
      <c r="AN37" s="629"/>
      <c r="AO37" s="630"/>
      <c r="AQ37" s="686" t="s">
        <v>319</v>
      </c>
      <c r="AR37" s="687"/>
      <c r="AS37" s="687"/>
      <c r="AT37" s="687"/>
      <c r="AU37" s="687"/>
      <c r="AV37" s="687"/>
      <c r="AW37" s="687"/>
      <c r="AX37" s="687"/>
      <c r="AY37" s="688"/>
      <c r="AZ37" s="623">
        <v>1800</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2410</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179385</v>
      </c>
      <c r="CS37" s="655"/>
      <c r="CT37" s="655"/>
      <c r="CU37" s="655"/>
      <c r="CV37" s="655"/>
      <c r="CW37" s="655"/>
      <c r="CX37" s="655"/>
      <c r="CY37" s="656"/>
      <c r="CZ37" s="628">
        <v>4.4000000000000004</v>
      </c>
      <c r="DA37" s="653"/>
      <c r="DB37" s="653"/>
      <c r="DC37" s="657"/>
      <c r="DD37" s="632">
        <v>173758</v>
      </c>
      <c r="DE37" s="655"/>
      <c r="DF37" s="655"/>
      <c r="DG37" s="655"/>
      <c r="DH37" s="655"/>
      <c r="DI37" s="655"/>
      <c r="DJ37" s="655"/>
      <c r="DK37" s="656"/>
      <c r="DL37" s="632">
        <v>172652</v>
      </c>
      <c r="DM37" s="655"/>
      <c r="DN37" s="655"/>
      <c r="DO37" s="655"/>
      <c r="DP37" s="655"/>
      <c r="DQ37" s="655"/>
      <c r="DR37" s="655"/>
      <c r="DS37" s="655"/>
      <c r="DT37" s="655"/>
      <c r="DU37" s="655"/>
      <c r="DV37" s="656"/>
      <c r="DW37" s="628">
        <v>6.9</v>
      </c>
      <c r="DX37" s="653"/>
      <c r="DY37" s="653"/>
      <c r="DZ37" s="653"/>
      <c r="EA37" s="653"/>
      <c r="EB37" s="653"/>
      <c r="EC37" s="654"/>
    </row>
    <row r="38" spans="2:133" ht="11.25" customHeight="1">
      <c r="B38" s="620" t="s">
        <v>322</v>
      </c>
      <c r="C38" s="621"/>
      <c r="D38" s="621"/>
      <c r="E38" s="621"/>
      <c r="F38" s="621"/>
      <c r="G38" s="621"/>
      <c r="H38" s="621"/>
      <c r="I38" s="621"/>
      <c r="J38" s="621"/>
      <c r="K38" s="621"/>
      <c r="L38" s="621"/>
      <c r="M38" s="621"/>
      <c r="N38" s="621"/>
      <c r="O38" s="621"/>
      <c r="P38" s="621"/>
      <c r="Q38" s="622"/>
      <c r="R38" s="623">
        <v>465955</v>
      </c>
      <c r="S38" s="624"/>
      <c r="T38" s="624"/>
      <c r="U38" s="624"/>
      <c r="V38" s="624"/>
      <c r="W38" s="624"/>
      <c r="X38" s="624"/>
      <c r="Y38" s="625"/>
      <c r="Z38" s="626">
        <v>11.1</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1349</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591</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450600</v>
      </c>
      <c r="CS38" s="624"/>
      <c r="CT38" s="624"/>
      <c r="CU38" s="624"/>
      <c r="CV38" s="624"/>
      <c r="CW38" s="624"/>
      <c r="CX38" s="624"/>
      <c r="CY38" s="625"/>
      <c r="CZ38" s="628">
        <v>11.1</v>
      </c>
      <c r="DA38" s="653"/>
      <c r="DB38" s="653"/>
      <c r="DC38" s="657"/>
      <c r="DD38" s="632">
        <v>401984</v>
      </c>
      <c r="DE38" s="624"/>
      <c r="DF38" s="624"/>
      <c r="DG38" s="624"/>
      <c r="DH38" s="624"/>
      <c r="DI38" s="624"/>
      <c r="DJ38" s="624"/>
      <c r="DK38" s="625"/>
      <c r="DL38" s="632">
        <v>255151</v>
      </c>
      <c r="DM38" s="624"/>
      <c r="DN38" s="624"/>
      <c r="DO38" s="624"/>
      <c r="DP38" s="624"/>
      <c r="DQ38" s="624"/>
      <c r="DR38" s="624"/>
      <c r="DS38" s="624"/>
      <c r="DT38" s="624"/>
      <c r="DU38" s="624"/>
      <c r="DV38" s="625"/>
      <c r="DW38" s="628">
        <v>10.1</v>
      </c>
      <c r="DX38" s="653"/>
      <c r="DY38" s="653"/>
      <c r="DZ38" s="653"/>
      <c r="EA38" s="653"/>
      <c r="EB38" s="653"/>
      <c r="EC38" s="654"/>
    </row>
    <row r="39" spans="2:133" ht="11.25" customHeight="1">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811</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31497</v>
      </c>
      <c r="CS39" s="655"/>
      <c r="CT39" s="655"/>
      <c r="CU39" s="655"/>
      <c r="CV39" s="655"/>
      <c r="CW39" s="655"/>
      <c r="CX39" s="655"/>
      <c r="CY39" s="656"/>
      <c r="CZ39" s="628">
        <v>0.8</v>
      </c>
      <c r="DA39" s="653"/>
      <c r="DB39" s="653"/>
      <c r="DC39" s="657"/>
      <c r="DD39" s="632">
        <v>16752</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c r="B40" s="620" t="s">
        <v>330</v>
      </c>
      <c r="C40" s="621"/>
      <c r="D40" s="621"/>
      <c r="E40" s="621"/>
      <c r="F40" s="621"/>
      <c r="G40" s="621"/>
      <c r="H40" s="621"/>
      <c r="I40" s="621"/>
      <c r="J40" s="621"/>
      <c r="K40" s="621"/>
      <c r="L40" s="621"/>
      <c r="M40" s="621"/>
      <c r="N40" s="621"/>
      <c r="O40" s="621"/>
      <c r="P40" s="621"/>
      <c r="Q40" s="622"/>
      <c r="R40" s="623">
        <v>4255</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75</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19425</v>
      </c>
      <c r="CS40" s="624"/>
      <c r="CT40" s="624"/>
      <c r="CU40" s="624"/>
      <c r="CV40" s="624"/>
      <c r="CW40" s="624"/>
      <c r="CX40" s="624"/>
      <c r="CY40" s="625"/>
      <c r="CZ40" s="628">
        <v>0.5</v>
      </c>
      <c r="DA40" s="653"/>
      <c r="DB40" s="653"/>
      <c r="DC40" s="657"/>
      <c r="DD40" s="632">
        <v>13425</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c r="B41" s="644" t="s">
        <v>335</v>
      </c>
      <c r="C41" s="645"/>
      <c r="D41" s="645"/>
      <c r="E41" s="645"/>
      <c r="F41" s="645"/>
      <c r="G41" s="645"/>
      <c r="H41" s="645"/>
      <c r="I41" s="645"/>
      <c r="J41" s="645"/>
      <c r="K41" s="645"/>
      <c r="L41" s="645"/>
      <c r="M41" s="645"/>
      <c r="N41" s="645"/>
      <c r="O41" s="645"/>
      <c r="P41" s="645"/>
      <c r="Q41" s="646"/>
      <c r="R41" s="695">
        <v>4183377</v>
      </c>
      <c r="S41" s="696"/>
      <c r="T41" s="696"/>
      <c r="U41" s="696"/>
      <c r="V41" s="696"/>
      <c r="W41" s="696"/>
      <c r="X41" s="696"/>
      <c r="Y41" s="700"/>
      <c r="Z41" s="701">
        <v>100</v>
      </c>
      <c r="AA41" s="701"/>
      <c r="AB41" s="701"/>
      <c r="AC41" s="701"/>
      <c r="AD41" s="702">
        <v>2511278</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232518</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3</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c r="AQ42" s="692" t="s">
        <v>339</v>
      </c>
      <c r="AR42" s="693"/>
      <c r="AS42" s="693"/>
      <c r="AT42" s="693"/>
      <c r="AU42" s="693"/>
      <c r="AV42" s="693"/>
      <c r="AW42" s="693"/>
      <c r="AX42" s="693"/>
      <c r="AY42" s="694"/>
      <c r="AZ42" s="695">
        <v>214933</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433</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757947</v>
      </c>
      <c r="CS42" s="655"/>
      <c r="CT42" s="655"/>
      <c r="CU42" s="655"/>
      <c r="CV42" s="655"/>
      <c r="CW42" s="655"/>
      <c r="CX42" s="655"/>
      <c r="CY42" s="656"/>
      <c r="CZ42" s="628">
        <v>18.7</v>
      </c>
      <c r="DA42" s="653"/>
      <c r="DB42" s="653"/>
      <c r="DC42" s="657"/>
      <c r="DD42" s="632">
        <v>184149</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c r="B43" s="202" t="s">
        <v>342</v>
      </c>
      <c r="CD43" s="620" t="s">
        <v>343</v>
      </c>
      <c r="CE43" s="621"/>
      <c r="CF43" s="621"/>
      <c r="CG43" s="621"/>
      <c r="CH43" s="621"/>
      <c r="CI43" s="621"/>
      <c r="CJ43" s="621"/>
      <c r="CK43" s="621"/>
      <c r="CL43" s="621"/>
      <c r="CM43" s="621"/>
      <c r="CN43" s="621"/>
      <c r="CO43" s="621"/>
      <c r="CP43" s="621"/>
      <c r="CQ43" s="622"/>
      <c r="CR43" s="623">
        <v>60719</v>
      </c>
      <c r="CS43" s="655"/>
      <c r="CT43" s="655"/>
      <c r="CU43" s="655"/>
      <c r="CV43" s="655"/>
      <c r="CW43" s="655"/>
      <c r="CX43" s="655"/>
      <c r="CY43" s="656"/>
      <c r="CZ43" s="628">
        <v>1.5</v>
      </c>
      <c r="DA43" s="653"/>
      <c r="DB43" s="653"/>
      <c r="DC43" s="657"/>
      <c r="DD43" s="632">
        <v>60719</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754270</v>
      </c>
      <c r="CS44" s="624"/>
      <c r="CT44" s="624"/>
      <c r="CU44" s="624"/>
      <c r="CV44" s="624"/>
      <c r="CW44" s="624"/>
      <c r="CX44" s="624"/>
      <c r="CY44" s="625"/>
      <c r="CZ44" s="628">
        <v>18.600000000000001</v>
      </c>
      <c r="DA44" s="629"/>
      <c r="DB44" s="629"/>
      <c r="DC44" s="635"/>
      <c r="DD44" s="632">
        <v>183839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246625</v>
      </c>
      <c r="CS45" s="655"/>
      <c r="CT45" s="655"/>
      <c r="CU45" s="655"/>
      <c r="CV45" s="655"/>
      <c r="CW45" s="655"/>
      <c r="CX45" s="655"/>
      <c r="CY45" s="656"/>
      <c r="CZ45" s="628">
        <v>6.1</v>
      </c>
      <c r="DA45" s="653"/>
      <c r="DB45" s="653"/>
      <c r="DC45" s="657"/>
      <c r="DD45" s="632">
        <v>20583</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c r="B46" s="213"/>
      <c r="CD46" s="661"/>
      <c r="CE46" s="662"/>
      <c r="CF46" s="620" t="s">
        <v>348</v>
      </c>
      <c r="CG46" s="621"/>
      <c r="CH46" s="621"/>
      <c r="CI46" s="621"/>
      <c r="CJ46" s="621"/>
      <c r="CK46" s="621"/>
      <c r="CL46" s="621"/>
      <c r="CM46" s="621"/>
      <c r="CN46" s="621"/>
      <c r="CO46" s="621"/>
      <c r="CP46" s="621"/>
      <c r="CQ46" s="622"/>
      <c r="CR46" s="623">
        <v>498642</v>
      </c>
      <c r="CS46" s="624"/>
      <c r="CT46" s="624"/>
      <c r="CU46" s="624"/>
      <c r="CV46" s="624"/>
      <c r="CW46" s="624"/>
      <c r="CX46" s="624"/>
      <c r="CY46" s="625"/>
      <c r="CZ46" s="628">
        <v>12.3</v>
      </c>
      <c r="DA46" s="629"/>
      <c r="DB46" s="629"/>
      <c r="DC46" s="635"/>
      <c r="DD46" s="632">
        <v>157253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c r="B47" s="213"/>
      <c r="CD47" s="661"/>
      <c r="CE47" s="662"/>
      <c r="CF47" s="620" t="s">
        <v>349</v>
      </c>
      <c r="CG47" s="621"/>
      <c r="CH47" s="621"/>
      <c r="CI47" s="621"/>
      <c r="CJ47" s="621"/>
      <c r="CK47" s="621"/>
      <c r="CL47" s="621"/>
      <c r="CM47" s="621"/>
      <c r="CN47" s="621"/>
      <c r="CO47" s="621"/>
      <c r="CP47" s="621"/>
      <c r="CQ47" s="622"/>
      <c r="CR47" s="623">
        <v>3677</v>
      </c>
      <c r="CS47" s="655"/>
      <c r="CT47" s="655"/>
      <c r="CU47" s="655"/>
      <c r="CV47" s="655"/>
      <c r="CW47" s="655"/>
      <c r="CX47" s="655"/>
      <c r="CY47" s="656"/>
      <c r="CZ47" s="628">
        <v>0.1</v>
      </c>
      <c r="DA47" s="653"/>
      <c r="DB47" s="653"/>
      <c r="DC47" s="657"/>
      <c r="DD47" s="632">
        <v>310</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c r="B49" s="213"/>
      <c r="CD49" s="644" t="s">
        <v>351</v>
      </c>
      <c r="CE49" s="645"/>
      <c r="CF49" s="645"/>
      <c r="CG49" s="645"/>
      <c r="CH49" s="645"/>
      <c r="CI49" s="645"/>
      <c r="CJ49" s="645"/>
      <c r="CK49" s="645"/>
      <c r="CL49" s="645"/>
      <c r="CM49" s="645"/>
      <c r="CN49" s="645"/>
      <c r="CO49" s="645"/>
      <c r="CP49" s="645"/>
      <c r="CQ49" s="646"/>
      <c r="CR49" s="695">
        <v>4060301</v>
      </c>
      <c r="CS49" s="682"/>
      <c r="CT49" s="682"/>
      <c r="CU49" s="682"/>
      <c r="CV49" s="682"/>
      <c r="CW49" s="682"/>
      <c r="CX49" s="682"/>
      <c r="CY49" s="711"/>
      <c r="CZ49" s="703">
        <v>100</v>
      </c>
      <c r="DA49" s="712"/>
      <c r="DB49" s="712"/>
      <c r="DC49" s="713"/>
      <c r="DD49" s="714">
        <v>2865562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Y//+Hwmk9YDLhSSGjc+Y9XEgZrWXSJ45IQrH0K1gxoUn4mQrF/92ZW7gp8cxn4zDguKJcbE9R1ZtxoOwjp0X1w==" saltValue="GmnbZ2ZL/sggVL6ZDuUiT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cols>
    <col min="1" max="130" width="2.75" style="219" customWidth="1"/>
    <col min="131" max="131" width="1.625" style="219" customWidth="1"/>
    <col min="132" max="16384" width="9" style="219" hidden="1"/>
  </cols>
  <sheetData>
    <row r="1" spans="1:131" ht="11.25" customHeight="1" thickBot="1">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c r="A7" s="224">
        <v>1</v>
      </c>
      <c r="B7" s="749" t="s">
        <v>374</v>
      </c>
      <c r="C7" s="750"/>
      <c r="D7" s="750"/>
      <c r="E7" s="750"/>
      <c r="F7" s="750"/>
      <c r="G7" s="750"/>
      <c r="H7" s="750"/>
      <c r="I7" s="750"/>
      <c r="J7" s="750"/>
      <c r="K7" s="750"/>
      <c r="L7" s="750"/>
      <c r="M7" s="750"/>
      <c r="N7" s="750"/>
      <c r="O7" s="750"/>
      <c r="P7" s="751"/>
      <c r="Q7" s="752">
        <v>4218</v>
      </c>
      <c r="R7" s="753"/>
      <c r="S7" s="753"/>
      <c r="T7" s="753"/>
      <c r="U7" s="753"/>
      <c r="V7" s="753">
        <v>4060</v>
      </c>
      <c r="W7" s="753"/>
      <c r="X7" s="753"/>
      <c r="Y7" s="753"/>
      <c r="Z7" s="753"/>
      <c r="AA7" s="753">
        <v>157</v>
      </c>
      <c r="AB7" s="753"/>
      <c r="AC7" s="753"/>
      <c r="AD7" s="753"/>
      <c r="AE7" s="754"/>
      <c r="AF7" s="755">
        <v>143</v>
      </c>
      <c r="AG7" s="756"/>
      <c r="AH7" s="756"/>
      <c r="AI7" s="756"/>
      <c r="AJ7" s="757"/>
      <c r="AK7" s="758">
        <v>300</v>
      </c>
      <c r="AL7" s="759"/>
      <c r="AM7" s="759"/>
      <c r="AN7" s="759"/>
      <c r="AO7" s="759"/>
      <c r="AP7" s="759">
        <v>5801</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553</v>
      </c>
      <c r="BT7" s="747"/>
      <c r="BU7" s="747"/>
      <c r="BV7" s="747"/>
      <c r="BW7" s="747"/>
      <c r="BX7" s="747"/>
      <c r="BY7" s="747"/>
      <c r="BZ7" s="747"/>
      <c r="CA7" s="747"/>
      <c r="CB7" s="747"/>
      <c r="CC7" s="747"/>
      <c r="CD7" s="747"/>
      <c r="CE7" s="747"/>
      <c r="CF7" s="747"/>
      <c r="CG7" s="762"/>
      <c r="CH7" s="743">
        <v>1</v>
      </c>
      <c r="CI7" s="744"/>
      <c r="CJ7" s="744"/>
      <c r="CK7" s="744"/>
      <c r="CL7" s="745"/>
      <c r="CM7" s="743">
        <v>31</v>
      </c>
      <c r="CN7" s="744"/>
      <c r="CO7" s="744"/>
      <c r="CP7" s="744"/>
      <c r="CQ7" s="745"/>
      <c r="CR7" s="743" t="s">
        <v>486</v>
      </c>
      <c r="CS7" s="744"/>
      <c r="CT7" s="744"/>
      <c r="CU7" s="744"/>
      <c r="CV7" s="745"/>
      <c r="CW7" s="743" t="s">
        <v>486</v>
      </c>
      <c r="CX7" s="744"/>
      <c r="CY7" s="744"/>
      <c r="CZ7" s="744"/>
      <c r="DA7" s="745"/>
      <c r="DB7" s="743" t="s">
        <v>486</v>
      </c>
      <c r="DC7" s="744"/>
      <c r="DD7" s="744"/>
      <c r="DE7" s="744"/>
      <c r="DF7" s="745"/>
      <c r="DG7" s="743" t="s">
        <v>486</v>
      </c>
      <c r="DH7" s="744"/>
      <c r="DI7" s="744"/>
      <c r="DJ7" s="744"/>
      <c r="DK7" s="745"/>
      <c r="DL7" s="743" t="s">
        <v>486</v>
      </c>
      <c r="DM7" s="744"/>
      <c r="DN7" s="744"/>
      <c r="DO7" s="744"/>
      <c r="DP7" s="745"/>
      <c r="DQ7" s="743" t="s">
        <v>486</v>
      </c>
      <c r="DR7" s="744"/>
      <c r="DS7" s="744"/>
      <c r="DT7" s="744"/>
      <c r="DU7" s="745"/>
      <c r="DV7" s="746"/>
      <c r="DW7" s="747"/>
      <c r="DX7" s="747"/>
      <c r="DY7" s="747"/>
      <c r="DZ7" s="748"/>
      <c r="EA7" s="222"/>
    </row>
    <row r="8" spans="1:131" s="223" customFormat="1" ht="26.25" customHeight="1">
      <c r="A8" s="226">
        <v>2</v>
      </c>
      <c r="B8" s="780" t="s">
        <v>375</v>
      </c>
      <c r="C8" s="781"/>
      <c r="D8" s="781"/>
      <c r="E8" s="781"/>
      <c r="F8" s="781"/>
      <c r="G8" s="781"/>
      <c r="H8" s="781"/>
      <c r="I8" s="781"/>
      <c r="J8" s="781"/>
      <c r="K8" s="781"/>
      <c r="L8" s="781"/>
      <c r="M8" s="781"/>
      <c r="N8" s="781"/>
      <c r="O8" s="781"/>
      <c r="P8" s="782"/>
      <c r="Q8" s="783">
        <v>1</v>
      </c>
      <c r="R8" s="784"/>
      <c r="S8" s="784"/>
      <c r="T8" s="784"/>
      <c r="U8" s="784"/>
      <c r="V8" s="784">
        <v>36</v>
      </c>
      <c r="W8" s="784"/>
      <c r="X8" s="784"/>
      <c r="Y8" s="784"/>
      <c r="Z8" s="784"/>
      <c r="AA8" s="784">
        <v>-34</v>
      </c>
      <c r="AB8" s="784"/>
      <c r="AC8" s="784"/>
      <c r="AD8" s="784"/>
      <c r="AE8" s="785"/>
      <c r="AF8" s="786">
        <v>-34</v>
      </c>
      <c r="AG8" s="787"/>
      <c r="AH8" s="787"/>
      <c r="AI8" s="787"/>
      <c r="AJ8" s="788"/>
      <c r="AK8" s="769" t="s">
        <v>486</v>
      </c>
      <c r="AL8" s="770"/>
      <c r="AM8" s="770"/>
      <c r="AN8" s="770"/>
      <c r="AO8" s="770"/>
      <c r="AP8" s="770" t="s">
        <v>486</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554</v>
      </c>
      <c r="BT8" s="774"/>
      <c r="BU8" s="774"/>
      <c r="BV8" s="774"/>
      <c r="BW8" s="774"/>
      <c r="BX8" s="774"/>
      <c r="BY8" s="774"/>
      <c r="BZ8" s="774"/>
      <c r="CA8" s="774"/>
      <c r="CB8" s="774"/>
      <c r="CC8" s="774"/>
      <c r="CD8" s="774"/>
      <c r="CE8" s="774"/>
      <c r="CF8" s="774"/>
      <c r="CG8" s="775"/>
      <c r="CH8" s="776">
        <v>3</v>
      </c>
      <c r="CI8" s="777"/>
      <c r="CJ8" s="777"/>
      <c r="CK8" s="777"/>
      <c r="CL8" s="778"/>
      <c r="CM8" s="776">
        <v>37</v>
      </c>
      <c r="CN8" s="777"/>
      <c r="CO8" s="777"/>
      <c r="CP8" s="777"/>
      <c r="CQ8" s="778"/>
      <c r="CR8" s="776" t="s">
        <v>486</v>
      </c>
      <c r="CS8" s="777"/>
      <c r="CT8" s="777"/>
      <c r="CU8" s="777"/>
      <c r="CV8" s="778"/>
      <c r="CW8" s="776" t="s">
        <v>486</v>
      </c>
      <c r="CX8" s="777"/>
      <c r="CY8" s="777"/>
      <c r="CZ8" s="777"/>
      <c r="DA8" s="778"/>
      <c r="DB8" s="776" t="s">
        <v>486</v>
      </c>
      <c r="DC8" s="777"/>
      <c r="DD8" s="777"/>
      <c r="DE8" s="777"/>
      <c r="DF8" s="778"/>
      <c r="DG8" s="776" t="s">
        <v>486</v>
      </c>
      <c r="DH8" s="777"/>
      <c r="DI8" s="777"/>
      <c r="DJ8" s="777"/>
      <c r="DK8" s="778"/>
      <c r="DL8" s="776" t="s">
        <v>486</v>
      </c>
      <c r="DM8" s="777"/>
      <c r="DN8" s="777"/>
      <c r="DO8" s="777"/>
      <c r="DP8" s="778"/>
      <c r="DQ8" s="776" t="s">
        <v>486</v>
      </c>
      <c r="DR8" s="777"/>
      <c r="DS8" s="777"/>
      <c r="DT8" s="777"/>
      <c r="DU8" s="778"/>
      <c r="DV8" s="773"/>
      <c r="DW8" s="774"/>
      <c r="DX8" s="774"/>
      <c r="DY8" s="774"/>
      <c r="DZ8" s="779"/>
      <c r="EA8" s="222"/>
    </row>
    <row r="9" spans="1:131" s="223" customFormat="1" ht="26.25" customHeight="1">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555</v>
      </c>
      <c r="BT9" s="774"/>
      <c r="BU9" s="774"/>
      <c r="BV9" s="774"/>
      <c r="BW9" s="774"/>
      <c r="BX9" s="774"/>
      <c r="BY9" s="774"/>
      <c r="BZ9" s="774"/>
      <c r="CA9" s="774"/>
      <c r="CB9" s="774"/>
      <c r="CC9" s="774"/>
      <c r="CD9" s="774"/>
      <c r="CE9" s="774"/>
      <c r="CF9" s="774"/>
      <c r="CG9" s="775"/>
      <c r="CH9" s="776">
        <v>0</v>
      </c>
      <c r="CI9" s="777"/>
      <c r="CJ9" s="777"/>
      <c r="CK9" s="777"/>
      <c r="CL9" s="778"/>
      <c r="CM9" s="776">
        <v>12</v>
      </c>
      <c r="CN9" s="777"/>
      <c r="CO9" s="777"/>
      <c r="CP9" s="777"/>
      <c r="CQ9" s="778"/>
      <c r="CR9" s="776" t="s">
        <v>486</v>
      </c>
      <c r="CS9" s="777"/>
      <c r="CT9" s="777"/>
      <c r="CU9" s="777"/>
      <c r="CV9" s="778"/>
      <c r="CW9" s="776" t="s">
        <v>486</v>
      </c>
      <c r="CX9" s="777"/>
      <c r="CY9" s="777"/>
      <c r="CZ9" s="777"/>
      <c r="DA9" s="778"/>
      <c r="DB9" s="776" t="s">
        <v>486</v>
      </c>
      <c r="DC9" s="777"/>
      <c r="DD9" s="777"/>
      <c r="DE9" s="777"/>
      <c r="DF9" s="778"/>
      <c r="DG9" s="776" t="s">
        <v>486</v>
      </c>
      <c r="DH9" s="777"/>
      <c r="DI9" s="777"/>
      <c r="DJ9" s="777"/>
      <c r="DK9" s="778"/>
      <c r="DL9" s="776" t="s">
        <v>486</v>
      </c>
      <c r="DM9" s="777"/>
      <c r="DN9" s="777"/>
      <c r="DO9" s="777"/>
      <c r="DP9" s="778"/>
      <c r="DQ9" s="776" t="s">
        <v>486</v>
      </c>
      <c r="DR9" s="777"/>
      <c r="DS9" s="777"/>
      <c r="DT9" s="777"/>
      <c r="DU9" s="778"/>
      <c r="DV9" s="773"/>
      <c r="DW9" s="774"/>
      <c r="DX9" s="774"/>
      <c r="DY9" s="774"/>
      <c r="DZ9" s="779"/>
      <c r="EA9" s="222"/>
    </row>
    <row r="10" spans="1:131" s="223" customFormat="1" ht="26.25" customHeight="1">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c r="A23" s="228" t="s">
        <v>377</v>
      </c>
      <c r="B23" s="789" t="s">
        <v>378</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108</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c r="A28" s="230">
        <v>1</v>
      </c>
      <c r="B28" s="749" t="s">
        <v>389</v>
      </c>
      <c r="C28" s="750"/>
      <c r="D28" s="750"/>
      <c r="E28" s="750"/>
      <c r="F28" s="750"/>
      <c r="G28" s="750"/>
      <c r="H28" s="750"/>
      <c r="I28" s="750"/>
      <c r="J28" s="750"/>
      <c r="K28" s="750"/>
      <c r="L28" s="750"/>
      <c r="M28" s="750"/>
      <c r="N28" s="750"/>
      <c r="O28" s="750"/>
      <c r="P28" s="751"/>
      <c r="Q28" s="822">
        <v>509</v>
      </c>
      <c r="R28" s="823"/>
      <c r="S28" s="823"/>
      <c r="T28" s="823"/>
      <c r="U28" s="823"/>
      <c r="V28" s="823">
        <v>497</v>
      </c>
      <c r="W28" s="823"/>
      <c r="X28" s="823"/>
      <c r="Y28" s="823"/>
      <c r="Z28" s="823"/>
      <c r="AA28" s="823">
        <v>11</v>
      </c>
      <c r="AB28" s="823"/>
      <c r="AC28" s="823"/>
      <c r="AD28" s="823"/>
      <c r="AE28" s="824"/>
      <c r="AF28" s="825">
        <v>11</v>
      </c>
      <c r="AG28" s="823"/>
      <c r="AH28" s="823"/>
      <c r="AI28" s="823"/>
      <c r="AJ28" s="826"/>
      <c r="AK28" s="827">
        <v>55</v>
      </c>
      <c r="AL28" s="828"/>
      <c r="AM28" s="828"/>
      <c r="AN28" s="828"/>
      <c r="AO28" s="828"/>
      <c r="AP28" s="828" t="s">
        <v>486</v>
      </c>
      <c r="AQ28" s="828"/>
      <c r="AR28" s="828"/>
      <c r="AS28" s="828"/>
      <c r="AT28" s="828"/>
      <c r="AU28" s="828" t="s">
        <v>486</v>
      </c>
      <c r="AV28" s="828"/>
      <c r="AW28" s="828"/>
      <c r="AX28" s="828"/>
      <c r="AY28" s="828"/>
      <c r="AZ28" s="829" t="s">
        <v>486</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c r="A29" s="230">
        <v>2</v>
      </c>
      <c r="B29" s="780" t="s">
        <v>390</v>
      </c>
      <c r="C29" s="781"/>
      <c r="D29" s="781"/>
      <c r="E29" s="781"/>
      <c r="F29" s="781"/>
      <c r="G29" s="781"/>
      <c r="H29" s="781"/>
      <c r="I29" s="781"/>
      <c r="J29" s="781"/>
      <c r="K29" s="781"/>
      <c r="L29" s="781"/>
      <c r="M29" s="781"/>
      <c r="N29" s="781"/>
      <c r="O29" s="781"/>
      <c r="P29" s="782"/>
      <c r="Q29" s="783">
        <v>325</v>
      </c>
      <c r="R29" s="784"/>
      <c r="S29" s="784"/>
      <c r="T29" s="784"/>
      <c r="U29" s="784"/>
      <c r="V29" s="784">
        <v>316</v>
      </c>
      <c r="W29" s="784"/>
      <c r="X29" s="784"/>
      <c r="Y29" s="784"/>
      <c r="Z29" s="784"/>
      <c r="AA29" s="784">
        <v>10</v>
      </c>
      <c r="AB29" s="784"/>
      <c r="AC29" s="784"/>
      <c r="AD29" s="784"/>
      <c r="AE29" s="785"/>
      <c r="AF29" s="786">
        <v>10</v>
      </c>
      <c r="AG29" s="787"/>
      <c r="AH29" s="787"/>
      <c r="AI29" s="787"/>
      <c r="AJ29" s="788"/>
      <c r="AK29" s="834">
        <v>177</v>
      </c>
      <c r="AL29" s="830"/>
      <c r="AM29" s="830"/>
      <c r="AN29" s="830"/>
      <c r="AO29" s="830"/>
      <c r="AP29" s="830">
        <v>120</v>
      </c>
      <c r="AQ29" s="830"/>
      <c r="AR29" s="830"/>
      <c r="AS29" s="830"/>
      <c r="AT29" s="830"/>
      <c r="AU29" s="830">
        <v>59</v>
      </c>
      <c r="AV29" s="830"/>
      <c r="AW29" s="830"/>
      <c r="AX29" s="830"/>
      <c r="AY29" s="830"/>
      <c r="AZ29" s="831" t="s">
        <v>486</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c r="A30" s="230">
        <v>3</v>
      </c>
      <c r="B30" s="780" t="s">
        <v>391</v>
      </c>
      <c r="C30" s="781"/>
      <c r="D30" s="781"/>
      <c r="E30" s="781"/>
      <c r="F30" s="781"/>
      <c r="G30" s="781"/>
      <c r="H30" s="781"/>
      <c r="I30" s="781"/>
      <c r="J30" s="781"/>
      <c r="K30" s="781"/>
      <c r="L30" s="781"/>
      <c r="M30" s="781"/>
      <c r="N30" s="781"/>
      <c r="O30" s="781"/>
      <c r="P30" s="782"/>
      <c r="Q30" s="783">
        <v>738</v>
      </c>
      <c r="R30" s="784"/>
      <c r="S30" s="784"/>
      <c r="T30" s="784"/>
      <c r="U30" s="784"/>
      <c r="V30" s="784">
        <v>694</v>
      </c>
      <c r="W30" s="784"/>
      <c r="X30" s="784"/>
      <c r="Y30" s="784"/>
      <c r="Z30" s="784"/>
      <c r="AA30" s="784">
        <v>44</v>
      </c>
      <c r="AB30" s="784"/>
      <c r="AC30" s="784"/>
      <c r="AD30" s="784"/>
      <c r="AE30" s="785"/>
      <c r="AF30" s="786">
        <v>44</v>
      </c>
      <c r="AG30" s="787"/>
      <c r="AH30" s="787"/>
      <c r="AI30" s="787"/>
      <c r="AJ30" s="788"/>
      <c r="AK30" s="834">
        <v>121</v>
      </c>
      <c r="AL30" s="830"/>
      <c r="AM30" s="830"/>
      <c r="AN30" s="830"/>
      <c r="AO30" s="830"/>
      <c r="AP30" s="830" t="s">
        <v>486</v>
      </c>
      <c r="AQ30" s="830"/>
      <c r="AR30" s="830"/>
      <c r="AS30" s="830"/>
      <c r="AT30" s="830"/>
      <c r="AU30" s="830" t="s">
        <v>486</v>
      </c>
      <c r="AV30" s="830"/>
      <c r="AW30" s="830"/>
      <c r="AX30" s="830"/>
      <c r="AY30" s="830"/>
      <c r="AZ30" s="831" t="s">
        <v>486</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c r="A31" s="230">
        <v>4</v>
      </c>
      <c r="B31" s="780" t="s">
        <v>392</v>
      </c>
      <c r="C31" s="781"/>
      <c r="D31" s="781"/>
      <c r="E31" s="781"/>
      <c r="F31" s="781"/>
      <c r="G31" s="781"/>
      <c r="H31" s="781"/>
      <c r="I31" s="781"/>
      <c r="J31" s="781"/>
      <c r="K31" s="781"/>
      <c r="L31" s="781"/>
      <c r="M31" s="781"/>
      <c r="N31" s="781"/>
      <c r="O31" s="781"/>
      <c r="P31" s="782"/>
      <c r="Q31" s="783">
        <v>76</v>
      </c>
      <c r="R31" s="784"/>
      <c r="S31" s="784"/>
      <c r="T31" s="784"/>
      <c r="U31" s="784"/>
      <c r="V31" s="784">
        <v>74</v>
      </c>
      <c r="W31" s="784"/>
      <c r="X31" s="784"/>
      <c r="Y31" s="784"/>
      <c r="Z31" s="784"/>
      <c r="AA31" s="784">
        <v>2</v>
      </c>
      <c r="AB31" s="784"/>
      <c r="AC31" s="784"/>
      <c r="AD31" s="784"/>
      <c r="AE31" s="785"/>
      <c r="AF31" s="786">
        <v>2</v>
      </c>
      <c r="AG31" s="787"/>
      <c r="AH31" s="787"/>
      <c r="AI31" s="787"/>
      <c r="AJ31" s="788"/>
      <c r="AK31" s="834">
        <v>29</v>
      </c>
      <c r="AL31" s="830"/>
      <c r="AM31" s="830"/>
      <c r="AN31" s="830"/>
      <c r="AO31" s="830"/>
      <c r="AP31" s="830" t="s">
        <v>486</v>
      </c>
      <c r="AQ31" s="830"/>
      <c r="AR31" s="830"/>
      <c r="AS31" s="830"/>
      <c r="AT31" s="830"/>
      <c r="AU31" s="830" t="s">
        <v>486</v>
      </c>
      <c r="AV31" s="830"/>
      <c r="AW31" s="830"/>
      <c r="AX31" s="830"/>
      <c r="AY31" s="830"/>
      <c r="AZ31" s="831" t="s">
        <v>486</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c r="A32" s="230">
        <v>5</v>
      </c>
      <c r="B32" s="780" t="s">
        <v>393</v>
      </c>
      <c r="C32" s="781"/>
      <c r="D32" s="781"/>
      <c r="E32" s="781"/>
      <c r="F32" s="781"/>
      <c r="G32" s="781"/>
      <c r="H32" s="781"/>
      <c r="I32" s="781"/>
      <c r="J32" s="781"/>
      <c r="K32" s="781"/>
      <c r="L32" s="781"/>
      <c r="M32" s="781"/>
      <c r="N32" s="781"/>
      <c r="O32" s="781"/>
      <c r="P32" s="782"/>
      <c r="Q32" s="783">
        <v>99</v>
      </c>
      <c r="R32" s="784"/>
      <c r="S32" s="784"/>
      <c r="T32" s="784"/>
      <c r="U32" s="784"/>
      <c r="V32" s="784">
        <v>75</v>
      </c>
      <c r="W32" s="784"/>
      <c r="X32" s="784"/>
      <c r="Y32" s="784"/>
      <c r="Z32" s="784"/>
      <c r="AA32" s="784">
        <v>24</v>
      </c>
      <c r="AB32" s="784"/>
      <c r="AC32" s="784"/>
      <c r="AD32" s="784"/>
      <c r="AE32" s="785"/>
      <c r="AF32" s="786">
        <v>187</v>
      </c>
      <c r="AG32" s="787"/>
      <c r="AH32" s="787"/>
      <c r="AI32" s="787"/>
      <c r="AJ32" s="788"/>
      <c r="AK32" s="834">
        <v>15</v>
      </c>
      <c r="AL32" s="830"/>
      <c r="AM32" s="830"/>
      <c r="AN32" s="830"/>
      <c r="AO32" s="830"/>
      <c r="AP32" s="830">
        <v>118</v>
      </c>
      <c r="AQ32" s="830"/>
      <c r="AR32" s="830"/>
      <c r="AS32" s="830"/>
      <c r="AT32" s="830"/>
      <c r="AU32" s="830">
        <v>45</v>
      </c>
      <c r="AV32" s="830"/>
      <c r="AW32" s="830"/>
      <c r="AX32" s="830"/>
      <c r="AY32" s="830"/>
      <c r="AZ32" s="831" t="s">
        <v>486</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254</v>
      </c>
      <c r="AG63" s="844"/>
      <c r="AH63" s="844"/>
      <c r="AI63" s="844"/>
      <c r="AJ63" s="845"/>
      <c r="AK63" s="846"/>
      <c r="AL63" s="841"/>
      <c r="AM63" s="841"/>
      <c r="AN63" s="841"/>
      <c r="AO63" s="841"/>
      <c r="AP63" s="844">
        <v>238</v>
      </c>
      <c r="AQ63" s="844"/>
      <c r="AR63" s="844"/>
      <c r="AS63" s="844"/>
      <c r="AT63" s="844"/>
      <c r="AU63" s="844">
        <v>104</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c r="A68" s="224">
        <v>1</v>
      </c>
      <c r="B68" s="869" t="s">
        <v>561</v>
      </c>
      <c r="C68" s="870"/>
      <c r="D68" s="870"/>
      <c r="E68" s="870"/>
      <c r="F68" s="870"/>
      <c r="G68" s="870"/>
      <c r="H68" s="870"/>
      <c r="I68" s="870"/>
      <c r="J68" s="870"/>
      <c r="K68" s="870"/>
      <c r="L68" s="870"/>
      <c r="M68" s="870"/>
      <c r="N68" s="870"/>
      <c r="O68" s="870"/>
      <c r="P68" s="871"/>
      <c r="Q68" s="872">
        <v>9471</v>
      </c>
      <c r="R68" s="866"/>
      <c r="S68" s="866"/>
      <c r="T68" s="866"/>
      <c r="U68" s="866"/>
      <c r="V68" s="866">
        <v>8936</v>
      </c>
      <c r="W68" s="866"/>
      <c r="X68" s="866"/>
      <c r="Y68" s="866"/>
      <c r="Z68" s="866"/>
      <c r="AA68" s="866">
        <v>535</v>
      </c>
      <c r="AB68" s="866"/>
      <c r="AC68" s="866"/>
      <c r="AD68" s="866"/>
      <c r="AE68" s="866"/>
      <c r="AF68" s="866">
        <v>535</v>
      </c>
      <c r="AG68" s="866"/>
      <c r="AH68" s="866"/>
      <c r="AI68" s="866"/>
      <c r="AJ68" s="866"/>
      <c r="AK68" s="866" t="s">
        <v>562</v>
      </c>
      <c r="AL68" s="866"/>
      <c r="AM68" s="866"/>
      <c r="AN68" s="866"/>
      <c r="AO68" s="866"/>
      <c r="AP68" s="866" t="s">
        <v>563</v>
      </c>
      <c r="AQ68" s="866"/>
      <c r="AR68" s="866"/>
      <c r="AS68" s="866"/>
      <c r="AT68" s="866"/>
      <c r="AU68" s="866" t="s">
        <v>564</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c r="A69" s="226">
        <v>2</v>
      </c>
      <c r="B69" s="873" t="s">
        <v>565</v>
      </c>
      <c r="C69" s="874"/>
      <c r="D69" s="874"/>
      <c r="E69" s="874"/>
      <c r="F69" s="874"/>
      <c r="G69" s="874"/>
      <c r="H69" s="874"/>
      <c r="I69" s="874"/>
      <c r="J69" s="874"/>
      <c r="K69" s="874"/>
      <c r="L69" s="874"/>
      <c r="M69" s="874"/>
      <c r="N69" s="874"/>
      <c r="O69" s="874"/>
      <c r="P69" s="875"/>
      <c r="Q69" s="876">
        <v>547</v>
      </c>
      <c r="R69" s="830"/>
      <c r="S69" s="830"/>
      <c r="T69" s="830"/>
      <c r="U69" s="830"/>
      <c r="V69" s="830">
        <v>545</v>
      </c>
      <c r="W69" s="830"/>
      <c r="X69" s="830"/>
      <c r="Y69" s="830"/>
      <c r="Z69" s="830"/>
      <c r="AA69" s="830">
        <v>2</v>
      </c>
      <c r="AB69" s="830"/>
      <c r="AC69" s="830"/>
      <c r="AD69" s="830"/>
      <c r="AE69" s="830"/>
      <c r="AF69" s="830">
        <v>2</v>
      </c>
      <c r="AG69" s="830"/>
      <c r="AH69" s="830"/>
      <c r="AI69" s="830"/>
      <c r="AJ69" s="830"/>
      <c r="AK69" s="830" t="s">
        <v>566</v>
      </c>
      <c r="AL69" s="830"/>
      <c r="AM69" s="830"/>
      <c r="AN69" s="830"/>
      <c r="AO69" s="830"/>
      <c r="AP69" s="830" t="s">
        <v>567</v>
      </c>
      <c r="AQ69" s="830"/>
      <c r="AR69" s="830"/>
      <c r="AS69" s="830"/>
      <c r="AT69" s="830"/>
      <c r="AU69" s="830" t="s">
        <v>568</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c r="A70" s="226">
        <v>3</v>
      </c>
      <c r="B70" s="873" t="s">
        <v>569</v>
      </c>
      <c r="C70" s="874"/>
      <c r="D70" s="874"/>
      <c r="E70" s="874"/>
      <c r="F70" s="874"/>
      <c r="G70" s="874"/>
      <c r="H70" s="874"/>
      <c r="I70" s="874"/>
      <c r="J70" s="874"/>
      <c r="K70" s="874"/>
      <c r="L70" s="874"/>
      <c r="M70" s="874"/>
      <c r="N70" s="874"/>
      <c r="O70" s="874"/>
      <c r="P70" s="875"/>
      <c r="Q70" s="876">
        <v>20</v>
      </c>
      <c r="R70" s="830"/>
      <c r="S70" s="830"/>
      <c r="T70" s="830"/>
      <c r="U70" s="830"/>
      <c r="V70" s="830">
        <v>17</v>
      </c>
      <c r="W70" s="830"/>
      <c r="X70" s="830"/>
      <c r="Y70" s="830"/>
      <c r="Z70" s="830"/>
      <c r="AA70" s="830">
        <v>3</v>
      </c>
      <c r="AB70" s="830"/>
      <c r="AC70" s="830"/>
      <c r="AD70" s="830"/>
      <c r="AE70" s="830"/>
      <c r="AF70" s="830">
        <v>3</v>
      </c>
      <c r="AG70" s="830"/>
      <c r="AH70" s="830"/>
      <c r="AI70" s="830"/>
      <c r="AJ70" s="830"/>
      <c r="AK70" s="830" t="s">
        <v>570</v>
      </c>
      <c r="AL70" s="830"/>
      <c r="AM70" s="830"/>
      <c r="AN70" s="830"/>
      <c r="AO70" s="830"/>
      <c r="AP70" s="830" t="s">
        <v>564</v>
      </c>
      <c r="AQ70" s="830"/>
      <c r="AR70" s="830"/>
      <c r="AS70" s="830"/>
      <c r="AT70" s="830"/>
      <c r="AU70" s="830" t="s">
        <v>567</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c r="A71" s="226">
        <v>4</v>
      </c>
      <c r="B71" s="873" t="s">
        <v>571</v>
      </c>
      <c r="C71" s="874"/>
      <c r="D71" s="874"/>
      <c r="E71" s="874"/>
      <c r="F71" s="874"/>
      <c r="G71" s="874"/>
      <c r="H71" s="874"/>
      <c r="I71" s="874"/>
      <c r="J71" s="874"/>
      <c r="K71" s="874"/>
      <c r="L71" s="874"/>
      <c r="M71" s="874"/>
      <c r="N71" s="874"/>
      <c r="O71" s="874"/>
      <c r="P71" s="875"/>
      <c r="Q71" s="876">
        <v>33</v>
      </c>
      <c r="R71" s="830"/>
      <c r="S71" s="830"/>
      <c r="T71" s="830"/>
      <c r="U71" s="830"/>
      <c r="V71" s="830">
        <v>33</v>
      </c>
      <c r="W71" s="830"/>
      <c r="X71" s="830"/>
      <c r="Y71" s="830"/>
      <c r="Z71" s="830"/>
      <c r="AA71" s="830">
        <v>0</v>
      </c>
      <c r="AB71" s="830"/>
      <c r="AC71" s="830"/>
      <c r="AD71" s="830"/>
      <c r="AE71" s="830"/>
      <c r="AF71" s="830">
        <v>0</v>
      </c>
      <c r="AG71" s="830"/>
      <c r="AH71" s="830"/>
      <c r="AI71" s="830"/>
      <c r="AJ71" s="830"/>
      <c r="AK71" s="830">
        <v>5</v>
      </c>
      <c r="AL71" s="830"/>
      <c r="AM71" s="830"/>
      <c r="AN71" s="830"/>
      <c r="AO71" s="830"/>
      <c r="AP71" s="830" t="s">
        <v>567</v>
      </c>
      <c r="AQ71" s="830"/>
      <c r="AR71" s="830"/>
      <c r="AS71" s="830"/>
      <c r="AT71" s="830"/>
      <c r="AU71" s="830" t="s">
        <v>572</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c r="A72" s="226">
        <v>5</v>
      </c>
      <c r="B72" s="873" t="s">
        <v>573</v>
      </c>
      <c r="C72" s="874"/>
      <c r="D72" s="874"/>
      <c r="E72" s="874"/>
      <c r="F72" s="874"/>
      <c r="G72" s="874"/>
      <c r="H72" s="874"/>
      <c r="I72" s="874"/>
      <c r="J72" s="874"/>
      <c r="K72" s="874"/>
      <c r="L72" s="874"/>
      <c r="M72" s="874"/>
      <c r="N72" s="874"/>
      <c r="O72" s="874"/>
      <c r="P72" s="875"/>
      <c r="Q72" s="876">
        <v>1</v>
      </c>
      <c r="R72" s="830"/>
      <c r="S72" s="830"/>
      <c r="T72" s="830"/>
      <c r="U72" s="830"/>
      <c r="V72" s="830">
        <v>0</v>
      </c>
      <c r="W72" s="830"/>
      <c r="X72" s="830"/>
      <c r="Y72" s="830"/>
      <c r="Z72" s="830"/>
      <c r="AA72" s="830">
        <v>0</v>
      </c>
      <c r="AB72" s="830"/>
      <c r="AC72" s="830"/>
      <c r="AD72" s="830"/>
      <c r="AE72" s="830"/>
      <c r="AF72" s="830">
        <v>0</v>
      </c>
      <c r="AG72" s="830"/>
      <c r="AH72" s="830"/>
      <c r="AI72" s="830"/>
      <c r="AJ72" s="830"/>
      <c r="AK72" s="830" t="s">
        <v>574</v>
      </c>
      <c r="AL72" s="830"/>
      <c r="AM72" s="830"/>
      <c r="AN72" s="830"/>
      <c r="AO72" s="830"/>
      <c r="AP72" s="830" t="s">
        <v>575</v>
      </c>
      <c r="AQ72" s="830"/>
      <c r="AR72" s="830"/>
      <c r="AS72" s="830"/>
      <c r="AT72" s="830"/>
      <c r="AU72" s="830" t="s">
        <v>568</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c r="A73" s="226">
        <v>6</v>
      </c>
      <c r="B73" s="873" t="s">
        <v>576</v>
      </c>
      <c r="C73" s="874"/>
      <c r="D73" s="874"/>
      <c r="E73" s="874"/>
      <c r="F73" s="874"/>
      <c r="G73" s="874"/>
      <c r="H73" s="874"/>
      <c r="I73" s="874"/>
      <c r="J73" s="874"/>
      <c r="K73" s="874"/>
      <c r="L73" s="874"/>
      <c r="M73" s="874"/>
      <c r="N73" s="874"/>
      <c r="O73" s="874"/>
      <c r="P73" s="875"/>
      <c r="Q73" s="876">
        <v>100</v>
      </c>
      <c r="R73" s="830"/>
      <c r="S73" s="830"/>
      <c r="T73" s="830"/>
      <c r="U73" s="830"/>
      <c r="V73" s="830">
        <v>100</v>
      </c>
      <c r="W73" s="830"/>
      <c r="X73" s="830"/>
      <c r="Y73" s="830"/>
      <c r="Z73" s="830"/>
      <c r="AA73" s="830">
        <v>0</v>
      </c>
      <c r="AB73" s="830"/>
      <c r="AC73" s="830"/>
      <c r="AD73" s="830"/>
      <c r="AE73" s="830"/>
      <c r="AF73" s="830">
        <v>0</v>
      </c>
      <c r="AG73" s="830"/>
      <c r="AH73" s="830"/>
      <c r="AI73" s="830"/>
      <c r="AJ73" s="830"/>
      <c r="AK73" s="830">
        <v>56</v>
      </c>
      <c r="AL73" s="830"/>
      <c r="AM73" s="830"/>
      <c r="AN73" s="830"/>
      <c r="AO73" s="830"/>
      <c r="AP73" s="830" t="s">
        <v>575</v>
      </c>
      <c r="AQ73" s="830"/>
      <c r="AR73" s="830"/>
      <c r="AS73" s="830"/>
      <c r="AT73" s="830"/>
      <c r="AU73" s="830" t="s">
        <v>564</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c r="A74" s="226">
        <v>7</v>
      </c>
      <c r="B74" s="873" t="s">
        <v>577</v>
      </c>
      <c r="C74" s="874"/>
      <c r="D74" s="874"/>
      <c r="E74" s="874"/>
      <c r="F74" s="874"/>
      <c r="G74" s="874"/>
      <c r="H74" s="874"/>
      <c r="I74" s="874"/>
      <c r="J74" s="874"/>
      <c r="K74" s="874"/>
      <c r="L74" s="874"/>
      <c r="M74" s="874"/>
      <c r="N74" s="874"/>
      <c r="O74" s="874"/>
      <c r="P74" s="875"/>
      <c r="Q74" s="876">
        <v>146</v>
      </c>
      <c r="R74" s="830"/>
      <c r="S74" s="830"/>
      <c r="T74" s="830"/>
      <c r="U74" s="830"/>
      <c r="V74" s="830">
        <v>105</v>
      </c>
      <c r="W74" s="830"/>
      <c r="X74" s="830"/>
      <c r="Y74" s="830"/>
      <c r="Z74" s="830"/>
      <c r="AA74" s="830">
        <v>41</v>
      </c>
      <c r="AB74" s="830"/>
      <c r="AC74" s="830"/>
      <c r="AD74" s="830"/>
      <c r="AE74" s="830"/>
      <c r="AF74" s="830">
        <v>41</v>
      </c>
      <c r="AG74" s="830"/>
      <c r="AH74" s="830"/>
      <c r="AI74" s="830"/>
      <c r="AJ74" s="830"/>
      <c r="AK74" s="830" t="s">
        <v>578</v>
      </c>
      <c r="AL74" s="830"/>
      <c r="AM74" s="830"/>
      <c r="AN74" s="830"/>
      <c r="AO74" s="830"/>
      <c r="AP74" s="881" t="s">
        <v>579</v>
      </c>
      <c r="AQ74" s="830"/>
      <c r="AR74" s="830"/>
      <c r="AS74" s="830"/>
      <c r="AT74" s="830"/>
      <c r="AU74" s="881" t="s">
        <v>568</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c r="A75" s="226">
        <v>8</v>
      </c>
      <c r="B75" s="873" t="s">
        <v>580</v>
      </c>
      <c r="C75" s="874"/>
      <c r="D75" s="874"/>
      <c r="E75" s="874"/>
      <c r="F75" s="874"/>
      <c r="G75" s="874"/>
      <c r="H75" s="874"/>
      <c r="I75" s="874"/>
      <c r="J75" s="874"/>
      <c r="K75" s="874"/>
      <c r="L75" s="874"/>
      <c r="M75" s="874"/>
      <c r="N75" s="874"/>
      <c r="O75" s="874"/>
      <c r="P75" s="875"/>
      <c r="Q75" s="877">
        <v>75</v>
      </c>
      <c r="R75" s="878"/>
      <c r="S75" s="878"/>
      <c r="T75" s="878"/>
      <c r="U75" s="834"/>
      <c r="V75" s="879">
        <v>59</v>
      </c>
      <c r="W75" s="878"/>
      <c r="X75" s="878"/>
      <c r="Y75" s="878"/>
      <c r="Z75" s="834"/>
      <c r="AA75" s="879">
        <v>15</v>
      </c>
      <c r="AB75" s="878"/>
      <c r="AC75" s="878"/>
      <c r="AD75" s="878"/>
      <c r="AE75" s="834"/>
      <c r="AF75" s="879">
        <v>15</v>
      </c>
      <c r="AG75" s="878"/>
      <c r="AH75" s="878"/>
      <c r="AI75" s="878"/>
      <c r="AJ75" s="834"/>
      <c r="AK75" s="879" t="s">
        <v>564</v>
      </c>
      <c r="AL75" s="878"/>
      <c r="AM75" s="878"/>
      <c r="AN75" s="878"/>
      <c r="AO75" s="834"/>
      <c r="AP75" s="880" t="s">
        <v>574</v>
      </c>
      <c r="AQ75" s="878"/>
      <c r="AR75" s="878"/>
      <c r="AS75" s="878"/>
      <c r="AT75" s="834"/>
      <c r="AU75" s="880" t="s">
        <v>575</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c r="A76" s="226">
        <v>9</v>
      </c>
      <c r="B76" s="873" t="s">
        <v>581</v>
      </c>
      <c r="C76" s="874"/>
      <c r="D76" s="874"/>
      <c r="E76" s="874"/>
      <c r="F76" s="874"/>
      <c r="G76" s="874"/>
      <c r="H76" s="874"/>
      <c r="I76" s="874"/>
      <c r="J76" s="874"/>
      <c r="K76" s="874"/>
      <c r="L76" s="874"/>
      <c r="M76" s="874"/>
      <c r="N76" s="874"/>
      <c r="O76" s="874"/>
      <c r="P76" s="875"/>
      <c r="Q76" s="877">
        <v>234605</v>
      </c>
      <c r="R76" s="878"/>
      <c r="S76" s="878"/>
      <c r="T76" s="878"/>
      <c r="U76" s="834"/>
      <c r="V76" s="879">
        <v>227058</v>
      </c>
      <c r="W76" s="878"/>
      <c r="X76" s="878"/>
      <c r="Y76" s="878"/>
      <c r="Z76" s="834"/>
      <c r="AA76" s="879">
        <v>7546</v>
      </c>
      <c r="AB76" s="878"/>
      <c r="AC76" s="878"/>
      <c r="AD76" s="878"/>
      <c r="AE76" s="834"/>
      <c r="AF76" s="879">
        <v>7546</v>
      </c>
      <c r="AG76" s="878"/>
      <c r="AH76" s="878"/>
      <c r="AI76" s="878"/>
      <c r="AJ76" s="834"/>
      <c r="AK76" s="879" t="s">
        <v>562</v>
      </c>
      <c r="AL76" s="878"/>
      <c r="AM76" s="878"/>
      <c r="AN76" s="878"/>
      <c r="AO76" s="834"/>
      <c r="AP76" s="879" t="s">
        <v>564</v>
      </c>
      <c r="AQ76" s="878"/>
      <c r="AR76" s="878"/>
      <c r="AS76" s="878"/>
      <c r="AT76" s="834"/>
      <c r="AU76" s="879" t="s">
        <v>564</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c r="A77" s="226">
        <v>10</v>
      </c>
      <c r="B77" s="873" t="s">
        <v>582</v>
      </c>
      <c r="C77" s="874"/>
      <c r="D77" s="874"/>
      <c r="E77" s="874"/>
      <c r="F77" s="874"/>
      <c r="G77" s="874"/>
      <c r="H77" s="874"/>
      <c r="I77" s="874"/>
      <c r="J77" s="874"/>
      <c r="K77" s="874"/>
      <c r="L77" s="874"/>
      <c r="M77" s="874"/>
      <c r="N77" s="874"/>
      <c r="O77" s="874"/>
      <c r="P77" s="875"/>
      <c r="Q77" s="877">
        <v>3979</v>
      </c>
      <c r="R77" s="878"/>
      <c r="S77" s="878"/>
      <c r="T77" s="878"/>
      <c r="U77" s="834"/>
      <c r="V77" s="879">
        <v>3563</v>
      </c>
      <c r="W77" s="878"/>
      <c r="X77" s="878"/>
      <c r="Y77" s="878"/>
      <c r="Z77" s="834"/>
      <c r="AA77" s="879">
        <v>416</v>
      </c>
      <c r="AB77" s="878"/>
      <c r="AC77" s="878"/>
      <c r="AD77" s="878"/>
      <c r="AE77" s="834"/>
      <c r="AF77" s="879">
        <v>416</v>
      </c>
      <c r="AG77" s="878"/>
      <c r="AH77" s="878"/>
      <c r="AI77" s="878"/>
      <c r="AJ77" s="834"/>
      <c r="AK77" s="879" t="s">
        <v>574</v>
      </c>
      <c r="AL77" s="878"/>
      <c r="AM77" s="878"/>
      <c r="AN77" s="878"/>
      <c r="AO77" s="834"/>
      <c r="AP77" s="879">
        <v>584</v>
      </c>
      <c r="AQ77" s="878"/>
      <c r="AR77" s="878"/>
      <c r="AS77" s="878"/>
      <c r="AT77" s="834"/>
      <c r="AU77" s="879">
        <v>67</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c r="A78" s="226">
        <v>11</v>
      </c>
      <c r="B78" s="873" t="s">
        <v>583</v>
      </c>
      <c r="C78" s="874"/>
      <c r="D78" s="874"/>
      <c r="E78" s="874"/>
      <c r="F78" s="874"/>
      <c r="G78" s="874"/>
      <c r="H78" s="874"/>
      <c r="I78" s="874"/>
      <c r="J78" s="874"/>
      <c r="K78" s="874"/>
      <c r="L78" s="874"/>
      <c r="M78" s="874"/>
      <c r="N78" s="874"/>
      <c r="O78" s="874"/>
      <c r="P78" s="875"/>
      <c r="Q78" s="876">
        <v>2869</v>
      </c>
      <c r="R78" s="830"/>
      <c r="S78" s="830"/>
      <c r="T78" s="830"/>
      <c r="U78" s="830"/>
      <c r="V78" s="830">
        <v>3873</v>
      </c>
      <c r="W78" s="830"/>
      <c r="X78" s="830"/>
      <c r="Y78" s="830"/>
      <c r="Z78" s="830"/>
      <c r="AA78" s="830">
        <v>-1003</v>
      </c>
      <c r="AB78" s="830"/>
      <c r="AC78" s="830"/>
      <c r="AD78" s="830"/>
      <c r="AE78" s="830"/>
      <c r="AF78" s="830">
        <v>1031</v>
      </c>
      <c r="AG78" s="830"/>
      <c r="AH78" s="830"/>
      <c r="AI78" s="830"/>
      <c r="AJ78" s="830"/>
      <c r="AK78" s="830" t="s">
        <v>563</v>
      </c>
      <c r="AL78" s="830"/>
      <c r="AM78" s="830"/>
      <c r="AN78" s="830"/>
      <c r="AO78" s="830"/>
      <c r="AP78" s="830">
        <v>186</v>
      </c>
      <c r="AQ78" s="830"/>
      <c r="AR78" s="830"/>
      <c r="AS78" s="830"/>
      <c r="AT78" s="830"/>
      <c r="AU78" s="879" t="s">
        <v>566</v>
      </c>
      <c r="AV78" s="878"/>
      <c r="AW78" s="878"/>
      <c r="AX78" s="878"/>
      <c r="AY78" s="834"/>
      <c r="AZ78" s="832" t="s">
        <v>584</v>
      </c>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c r="A87" s="232">
        <v>20</v>
      </c>
      <c r="B87" s="882"/>
      <c r="C87" s="883"/>
      <c r="D87" s="883"/>
      <c r="E87" s="883"/>
      <c r="F87" s="883"/>
      <c r="G87" s="883"/>
      <c r="H87" s="883"/>
      <c r="I87" s="883"/>
      <c r="J87" s="883"/>
      <c r="K87" s="883"/>
      <c r="L87" s="883"/>
      <c r="M87" s="883"/>
      <c r="N87" s="883"/>
      <c r="O87" s="883"/>
      <c r="P87" s="884"/>
      <c r="Q87" s="885"/>
      <c r="R87" s="886"/>
      <c r="S87" s="886"/>
      <c r="T87" s="886"/>
      <c r="U87" s="886"/>
      <c r="V87" s="886"/>
      <c r="W87" s="886"/>
      <c r="X87" s="886"/>
      <c r="Y87" s="886"/>
      <c r="Z87" s="886"/>
      <c r="AA87" s="886"/>
      <c r="AB87" s="886"/>
      <c r="AC87" s="886"/>
      <c r="AD87" s="886"/>
      <c r="AE87" s="886"/>
      <c r="AF87" s="886"/>
      <c r="AG87" s="886"/>
      <c r="AH87" s="886"/>
      <c r="AI87" s="886"/>
      <c r="AJ87" s="886"/>
      <c r="AK87" s="886"/>
      <c r="AL87" s="886"/>
      <c r="AM87" s="886"/>
      <c r="AN87" s="886"/>
      <c r="AO87" s="886"/>
      <c r="AP87" s="886"/>
      <c r="AQ87" s="886"/>
      <c r="AR87" s="886"/>
      <c r="AS87" s="886"/>
      <c r="AT87" s="886"/>
      <c r="AU87" s="886"/>
      <c r="AV87" s="886"/>
      <c r="AW87" s="886"/>
      <c r="AX87" s="886"/>
      <c r="AY87" s="886"/>
      <c r="AZ87" s="887"/>
      <c r="BA87" s="887"/>
      <c r="BB87" s="887"/>
      <c r="BC87" s="887"/>
      <c r="BD87" s="888"/>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9589</v>
      </c>
      <c r="AG88" s="844"/>
      <c r="AH88" s="844"/>
      <c r="AI88" s="844"/>
      <c r="AJ88" s="844"/>
      <c r="AK88" s="841"/>
      <c r="AL88" s="841"/>
      <c r="AM88" s="841"/>
      <c r="AN88" s="841"/>
      <c r="AO88" s="841"/>
      <c r="AP88" s="844">
        <v>770</v>
      </c>
      <c r="AQ88" s="844"/>
      <c r="AR88" s="844"/>
      <c r="AS88" s="844"/>
      <c r="AT88" s="844"/>
      <c r="AU88" s="844">
        <v>67</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9"/>
      <c r="CI102" s="890"/>
      <c r="CJ102" s="890"/>
      <c r="CK102" s="890"/>
      <c r="CL102" s="891"/>
      <c r="CM102" s="889"/>
      <c r="CN102" s="890"/>
      <c r="CO102" s="890"/>
      <c r="CP102" s="890"/>
      <c r="CQ102" s="891"/>
      <c r="CR102" s="892"/>
      <c r="CS102" s="852"/>
      <c r="CT102" s="852"/>
      <c r="CU102" s="852"/>
      <c r="CV102" s="893"/>
      <c r="CW102" s="892"/>
      <c r="CX102" s="852"/>
      <c r="CY102" s="852"/>
      <c r="CZ102" s="852"/>
      <c r="DA102" s="893"/>
      <c r="DB102" s="892"/>
      <c r="DC102" s="852"/>
      <c r="DD102" s="852"/>
      <c r="DE102" s="852"/>
      <c r="DF102" s="893"/>
      <c r="DG102" s="892"/>
      <c r="DH102" s="852"/>
      <c r="DI102" s="852"/>
      <c r="DJ102" s="852"/>
      <c r="DK102" s="893"/>
      <c r="DL102" s="892"/>
      <c r="DM102" s="852"/>
      <c r="DN102" s="852"/>
      <c r="DO102" s="852"/>
      <c r="DP102" s="893"/>
      <c r="DQ102" s="892"/>
      <c r="DR102" s="852"/>
      <c r="DS102" s="852"/>
      <c r="DT102" s="852"/>
      <c r="DU102" s="893"/>
      <c r="DV102" s="789"/>
      <c r="DW102" s="790"/>
      <c r="DX102" s="790"/>
      <c r="DY102" s="790"/>
      <c r="DZ102" s="916"/>
      <c r="EA102" s="218"/>
    </row>
    <row r="103" spans="1:131" ht="26.25" customHeight="1">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7" t="s">
        <v>402</v>
      </c>
      <c r="BR103" s="917"/>
      <c r="BS103" s="917"/>
      <c r="BT103" s="917"/>
      <c r="BU103" s="917"/>
      <c r="BV103" s="917"/>
      <c r="BW103" s="917"/>
      <c r="BX103" s="917"/>
      <c r="BY103" s="917"/>
      <c r="BZ103" s="917"/>
      <c r="CA103" s="917"/>
      <c r="CB103" s="917"/>
      <c r="CC103" s="917"/>
      <c r="CD103" s="917"/>
      <c r="CE103" s="917"/>
      <c r="CF103" s="917"/>
      <c r="CG103" s="917"/>
      <c r="CH103" s="917"/>
      <c r="CI103" s="917"/>
      <c r="CJ103" s="917"/>
      <c r="CK103" s="917"/>
      <c r="CL103" s="917"/>
      <c r="CM103" s="917"/>
      <c r="CN103" s="917"/>
      <c r="CO103" s="917"/>
      <c r="CP103" s="917"/>
      <c r="CQ103" s="917"/>
      <c r="CR103" s="917"/>
      <c r="CS103" s="917"/>
      <c r="CT103" s="917"/>
      <c r="CU103" s="917"/>
      <c r="CV103" s="917"/>
      <c r="CW103" s="917"/>
      <c r="CX103" s="917"/>
      <c r="CY103" s="917"/>
      <c r="CZ103" s="917"/>
      <c r="DA103" s="917"/>
      <c r="DB103" s="917"/>
      <c r="DC103" s="917"/>
      <c r="DD103" s="917"/>
      <c r="DE103" s="917"/>
      <c r="DF103" s="917"/>
      <c r="DG103" s="917"/>
      <c r="DH103" s="917"/>
      <c r="DI103" s="917"/>
      <c r="DJ103" s="917"/>
      <c r="DK103" s="917"/>
      <c r="DL103" s="917"/>
      <c r="DM103" s="917"/>
      <c r="DN103" s="917"/>
      <c r="DO103" s="917"/>
      <c r="DP103" s="917"/>
      <c r="DQ103" s="917"/>
      <c r="DR103" s="917"/>
      <c r="DS103" s="917"/>
      <c r="DT103" s="917"/>
      <c r="DU103" s="917"/>
      <c r="DV103" s="917"/>
      <c r="DW103" s="917"/>
      <c r="DX103" s="917"/>
      <c r="DY103" s="917"/>
      <c r="DZ103" s="917"/>
      <c r="EA103" s="218"/>
    </row>
    <row r="104" spans="1:131" ht="26.25" customHeight="1">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8" t="s">
        <v>403</v>
      </c>
      <c r="BR104" s="918"/>
      <c r="BS104" s="918"/>
      <c r="BT104" s="918"/>
      <c r="BU104" s="918"/>
      <c r="BV104" s="918"/>
      <c r="BW104" s="918"/>
      <c r="BX104" s="918"/>
      <c r="BY104" s="918"/>
      <c r="BZ104" s="918"/>
      <c r="CA104" s="918"/>
      <c r="CB104" s="918"/>
      <c r="CC104" s="918"/>
      <c r="CD104" s="918"/>
      <c r="CE104" s="918"/>
      <c r="CF104" s="918"/>
      <c r="CG104" s="918"/>
      <c r="CH104" s="918"/>
      <c r="CI104" s="918"/>
      <c r="CJ104" s="918"/>
      <c r="CK104" s="918"/>
      <c r="CL104" s="918"/>
      <c r="CM104" s="918"/>
      <c r="CN104" s="918"/>
      <c r="CO104" s="918"/>
      <c r="CP104" s="918"/>
      <c r="CQ104" s="918"/>
      <c r="CR104" s="918"/>
      <c r="CS104" s="918"/>
      <c r="CT104" s="918"/>
      <c r="CU104" s="918"/>
      <c r="CV104" s="918"/>
      <c r="CW104" s="918"/>
      <c r="CX104" s="918"/>
      <c r="CY104" s="918"/>
      <c r="CZ104" s="918"/>
      <c r="DA104" s="918"/>
      <c r="DB104" s="918"/>
      <c r="DC104" s="918"/>
      <c r="DD104" s="918"/>
      <c r="DE104" s="918"/>
      <c r="DF104" s="918"/>
      <c r="DG104" s="918"/>
      <c r="DH104" s="918"/>
      <c r="DI104" s="918"/>
      <c r="DJ104" s="918"/>
      <c r="DK104" s="918"/>
      <c r="DL104" s="918"/>
      <c r="DM104" s="918"/>
      <c r="DN104" s="918"/>
      <c r="DO104" s="918"/>
      <c r="DP104" s="918"/>
      <c r="DQ104" s="918"/>
      <c r="DR104" s="918"/>
      <c r="DS104" s="918"/>
      <c r="DT104" s="918"/>
      <c r="DU104" s="918"/>
      <c r="DV104" s="918"/>
      <c r="DW104" s="918"/>
      <c r="DX104" s="918"/>
      <c r="DY104" s="918"/>
      <c r="DZ104" s="918"/>
      <c r="EA104" s="218"/>
    </row>
    <row r="105" spans="1:131" ht="11.25" customHeight="1">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c r="A108" s="919" t="s">
        <v>406</v>
      </c>
      <c r="B108" s="920"/>
      <c r="C108" s="920"/>
      <c r="D108" s="920"/>
      <c r="E108" s="920"/>
      <c r="F108" s="920"/>
      <c r="G108" s="920"/>
      <c r="H108" s="920"/>
      <c r="I108" s="920"/>
      <c r="J108" s="920"/>
      <c r="K108" s="920"/>
      <c r="L108" s="920"/>
      <c r="M108" s="920"/>
      <c r="N108" s="920"/>
      <c r="O108" s="920"/>
      <c r="P108" s="920"/>
      <c r="Q108" s="920"/>
      <c r="R108" s="920"/>
      <c r="S108" s="920"/>
      <c r="T108" s="920"/>
      <c r="U108" s="920"/>
      <c r="V108" s="920"/>
      <c r="W108" s="920"/>
      <c r="X108" s="920"/>
      <c r="Y108" s="920"/>
      <c r="Z108" s="920"/>
      <c r="AA108" s="920"/>
      <c r="AB108" s="920"/>
      <c r="AC108" s="920"/>
      <c r="AD108" s="920"/>
      <c r="AE108" s="920"/>
      <c r="AF108" s="920"/>
      <c r="AG108" s="920"/>
      <c r="AH108" s="920"/>
      <c r="AI108" s="920"/>
      <c r="AJ108" s="920"/>
      <c r="AK108" s="920"/>
      <c r="AL108" s="920"/>
      <c r="AM108" s="920"/>
      <c r="AN108" s="920"/>
      <c r="AO108" s="920"/>
      <c r="AP108" s="920"/>
      <c r="AQ108" s="920"/>
      <c r="AR108" s="920"/>
      <c r="AS108" s="920"/>
      <c r="AT108" s="921"/>
      <c r="AU108" s="919" t="s">
        <v>407</v>
      </c>
      <c r="AV108" s="920"/>
      <c r="AW108" s="920"/>
      <c r="AX108" s="920"/>
      <c r="AY108" s="920"/>
      <c r="AZ108" s="920"/>
      <c r="BA108" s="920"/>
      <c r="BB108" s="920"/>
      <c r="BC108" s="920"/>
      <c r="BD108" s="920"/>
      <c r="BE108" s="920"/>
      <c r="BF108" s="920"/>
      <c r="BG108" s="920"/>
      <c r="BH108" s="920"/>
      <c r="BI108" s="920"/>
      <c r="BJ108" s="920"/>
      <c r="BK108" s="920"/>
      <c r="BL108" s="920"/>
      <c r="BM108" s="920"/>
      <c r="BN108" s="920"/>
      <c r="BO108" s="920"/>
      <c r="BP108" s="920"/>
      <c r="BQ108" s="920"/>
      <c r="BR108" s="920"/>
      <c r="BS108" s="920"/>
      <c r="BT108" s="920"/>
      <c r="BU108" s="920"/>
      <c r="BV108" s="920"/>
      <c r="BW108" s="920"/>
      <c r="BX108" s="920"/>
      <c r="BY108" s="920"/>
      <c r="BZ108" s="920"/>
      <c r="CA108" s="920"/>
      <c r="CB108" s="920"/>
      <c r="CC108" s="920"/>
      <c r="CD108" s="920"/>
      <c r="CE108" s="920"/>
      <c r="CF108" s="920"/>
      <c r="CG108" s="920"/>
      <c r="CH108" s="920"/>
      <c r="CI108" s="920"/>
      <c r="CJ108" s="920"/>
      <c r="CK108" s="920"/>
      <c r="CL108" s="920"/>
      <c r="CM108" s="920"/>
      <c r="CN108" s="920"/>
      <c r="CO108" s="920"/>
      <c r="CP108" s="920"/>
      <c r="CQ108" s="920"/>
      <c r="CR108" s="920"/>
      <c r="CS108" s="920"/>
      <c r="CT108" s="920"/>
      <c r="CU108" s="920"/>
      <c r="CV108" s="920"/>
      <c r="CW108" s="920"/>
      <c r="CX108" s="920"/>
      <c r="CY108" s="920"/>
      <c r="CZ108" s="920"/>
      <c r="DA108" s="920"/>
      <c r="DB108" s="920"/>
      <c r="DC108" s="920"/>
      <c r="DD108" s="920"/>
      <c r="DE108" s="920"/>
      <c r="DF108" s="920"/>
      <c r="DG108" s="920"/>
      <c r="DH108" s="920"/>
      <c r="DI108" s="920"/>
      <c r="DJ108" s="920"/>
      <c r="DK108" s="920"/>
      <c r="DL108" s="920"/>
      <c r="DM108" s="920"/>
      <c r="DN108" s="920"/>
      <c r="DO108" s="920"/>
      <c r="DP108" s="920"/>
      <c r="DQ108" s="920"/>
      <c r="DR108" s="920"/>
      <c r="DS108" s="920"/>
      <c r="DT108" s="920"/>
      <c r="DU108" s="920"/>
      <c r="DV108" s="920"/>
      <c r="DW108" s="920"/>
      <c r="DX108" s="920"/>
      <c r="DY108" s="920"/>
      <c r="DZ108" s="921"/>
    </row>
    <row r="109" spans="1:131" s="218" customFormat="1" ht="26.25" customHeight="1">
      <c r="A109" s="914" t="s">
        <v>408</v>
      </c>
      <c r="B109" s="895"/>
      <c r="C109" s="895"/>
      <c r="D109" s="895"/>
      <c r="E109" s="895"/>
      <c r="F109" s="895"/>
      <c r="G109" s="895"/>
      <c r="H109" s="895"/>
      <c r="I109" s="895"/>
      <c r="J109" s="895"/>
      <c r="K109" s="895"/>
      <c r="L109" s="895"/>
      <c r="M109" s="895"/>
      <c r="N109" s="895"/>
      <c r="O109" s="895"/>
      <c r="P109" s="895"/>
      <c r="Q109" s="895"/>
      <c r="R109" s="895"/>
      <c r="S109" s="895"/>
      <c r="T109" s="895"/>
      <c r="U109" s="895"/>
      <c r="V109" s="895"/>
      <c r="W109" s="895"/>
      <c r="X109" s="895"/>
      <c r="Y109" s="895"/>
      <c r="Z109" s="896"/>
      <c r="AA109" s="894" t="s">
        <v>409</v>
      </c>
      <c r="AB109" s="895"/>
      <c r="AC109" s="895"/>
      <c r="AD109" s="895"/>
      <c r="AE109" s="896"/>
      <c r="AF109" s="894" t="s">
        <v>410</v>
      </c>
      <c r="AG109" s="895"/>
      <c r="AH109" s="895"/>
      <c r="AI109" s="895"/>
      <c r="AJ109" s="896"/>
      <c r="AK109" s="894" t="s">
        <v>294</v>
      </c>
      <c r="AL109" s="895"/>
      <c r="AM109" s="895"/>
      <c r="AN109" s="895"/>
      <c r="AO109" s="896"/>
      <c r="AP109" s="894" t="s">
        <v>411</v>
      </c>
      <c r="AQ109" s="895"/>
      <c r="AR109" s="895"/>
      <c r="AS109" s="895"/>
      <c r="AT109" s="897"/>
      <c r="AU109" s="914" t="s">
        <v>408</v>
      </c>
      <c r="AV109" s="895"/>
      <c r="AW109" s="895"/>
      <c r="AX109" s="895"/>
      <c r="AY109" s="895"/>
      <c r="AZ109" s="895"/>
      <c r="BA109" s="895"/>
      <c r="BB109" s="895"/>
      <c r="BC109" s="895"/>
      <c r="BD109" s="895"/>
      <c r="BE109" s="895"/>
      <c r="BF109" s="895"/>
      <c r="BG109" s="895"/>
      <c r="BH109" s="895"/>
      <c r="BI109" s="895"/>
      <c r="BJ109" s="895"/>
      <c r="BK109" s="895"/>
      <c r="BL109" s="895"/>
      <c r="BM109" s="895"/>
      <c r="BN109" s="895"/>
      <c r="BO109" s="895"/>
      <c r="BP109" s="896"/>
      <c r="BQ109" s="894" t="s">
        <v>409</v>
      </c>
      <c r="BR109" s="895"/>
      <c r="BS109" s="895"/>
      <c r="BT109" s="895"/>
      <c r="BU109" s="896"/>
      <c r="BV109" s="894" t="s">
        <v>410</v>
      </c>
      <c r="BW109" s="895"/>
      <c r="BX109" s="895"/>
      <c r="BY109" s="895"/>
      <c r="BZ109" s="896"/>
      <c r="CA109" s="894" t="s">
        <v>294</v>
      </c>
      <c r="CB109" s="895"/>
      <c r="CC109" s="895"/>
      <c r="CD109" s="895"/>
      <c r="CE109" s="896"/>
      <c r="CF109" s="915" t="s">
        <v>411</v>
      </c>
      <c r="CG109" s="915"/>
      <c r="CH109" s="915"/>
      <c r="CI109" s="915"/>
      <c r="CJ109" s="915"/>
      <c r="CK109" s="894" t="s">
        <v>412</v>
      </c>
      <c r="CL109" s="895"/>
      <c r="CM109" s="895"/>
      <c r="CN109" s="895"/>
      <c r="CO109" s="895"/>
      <c r="CP109" s="895"/>
      <c r="CQ109" s="895"/>
      <c r="CR109" s="895"/>
      <c r="CS109" s="895"/>
      <c r="CT109" s="895"/>
      <c r="CU109" s="895"/>
      <c r="CV109" s="895"/>
      <c r="CW109" s="895"/>
      <c r="CX109" s="895"/>
      <c r="CY109" s="895"/>
      <c r="CZ109" s="895"/>
      <c r="DA109" s="895"/>
      <c r="DB109" s="895"/>
      <c r="DC109" s="895"/>
      <c r="DD109" s="895"/>
      <c r="DE109" s="895"/>
      <c r="DF109" s="896"/>
      <c r="DG109" s="894" t="s">
        <v>409</v>
      </c>
      <c r="DH109" s="895"/>
      <c r="DI109" s="895"/>
      <c r="DJ109" s="895"/>
      <c r="DK109" s="896"/>
      <c r="DL109" s="894" t="s">
        <v>410</v>
      </c>
      <c r="DM109" s="895"/>
      <c r="DN109" s="895"/>
      <c r="DO109" s="895"/>
      <c r="DP109" s="896"/>
      <c r="DQ109" s="894" t="s">
        <v>294</v>
      </c>
      <c r="DR109" s="895"/>
      <c r="DS109" s="895"/>
      <c r="DT109" s="895"/>
      <c r="DU109" s="896"/>
      <c r="DV109" s="894" t="s">
        <v>411</v>
      </c>
      <c r="DW109" s="895"/>
      <c r="DX109" s="895"/>
      <c r="DY109" s="895"/>
      <c r="DZ109" s="897"/>
    </row>
    <row r="110" spans="1:131" s="218" customFormat="1" ht="26.25" customHeight="1">
      <c r="A110" s="898" t="s">
        <v>413</v>
      </c>
      <c r="B110" s="899"/>
      <c r="C110" s="899"/>
      <c r="D110" s="899"/>
      <c r="E110" s="899"/>
      <c r="F110" s="899"/>
      <c r="G110" s="899"/>
      <c r="H110" s="899"/>
      <c r="I110" s="899"/>
      <c r="J110" s="899"/>
      <c r="K110" s="899"/>
      <c r="L110" s="899"/>
      <c r="M110" s="899"/>
      <c r="N110" s="899"/>
      <c r="O110" s="899"/>
      <c r="P110" s="899"/>
      <c r="Q110" s="899"/>
      <c r="R110" s="899"/>
      <c r="S110" s="899"/>
      <c r="T110" s="899"/>
      <c r="U110" s="899"/>
      <c r="V110" s="899"/>
      <c r="W110" s="899"/>
      <c r="X110" s="899"/>
      <c r="Y110" s="899"/>
      <c r="Z110" s="900"/>
      <c r="AA110" s="901">
        <v>536495</v>
      </c>
      <c r="AB110" s="902"/>
      <c r="AC110" s="902"/>
      <c r="AD110" s="902"/>
      <c r="AE110" s="903"/>
      <c r="AF110" s="904">
        <v>548429</v>
      </c>
      <c r="AG110" s="902"/>
      <c r="AH110" s="902"/>
      <c r="AI110" s="902"/>
      <c r="AJ110" s="903"/>
      <c r="AK110" s="904">
        <v>546595</v>
      </c>
      <c r="AL110" s="902"/>
      <c r="AM110" s="902"/>
      <c r="AN110" s="902"/>
      <c r="AO110" s="903"/>
      <c r="AP110" s="905">
        <v>26.2</v>
      </c>
      <c r="AQ110" s="906"/>
      <c r="AR110" s="906"/>
      <c r="AS110" s="906"/>
      <c r="AT110" s="907"/>
      <c r="AU110" s="908" t="s">
        <v>69</v>
      </c>
      <c r="AV110" s="909"/>
      <c r="AW110" s="909"/>
      <c r="AX110" s="909"/>
      <c r="AY110" s="909"/>
      <c r="AZ110" s="931" t="s">
        <v>414</v>
      </c>
      <c r="BA110" s="899"/>
      <c r="BB110" s="899"/>
      <c r="BC110" s="899"/>
      <c r="BD110" s="899"/>
      <c r="BE110" s="899"/>
      <c r="BF110" s="899"/>
      <c r="BG110" s="899"/>
      <c r="BH110" s="899"/>
      <c r="BI110" s="899"/>
      <c r="BJ110" s="899"/>
      <c r="BK110" s="899"/>
      <c r="BL110" s="899"/>
      <c r="BM110" s="899"/>
      <c r="BN110" s="899"/>
      <c r="BO110" s="899"/>
      <c r="BP110" s="900"/>
      <c r="BQ110" s="932">
        <v>5761353</v>
      </c>
      <c r="BR110" s="933"/>
      <c r="BS110" s="933"/>
      <c r="BT110" s="933"/>
      <c r="BU110" s="933"/>
      <c r="BV110" s="933">
        <v>5862788</v>
      </c>
      <c r="BW110" s="933"/>
      <c r="BX110" s="933"/>
      <c r="BY110" s="933"/>
      <c r="BZ110" s="933"/>
      <c r="CA110" s="933">
        <v>5801482</v>
      </c>
      <c r="CB110" s="933"/>
      <c r="CC110" s="933"/>
      <c r="CD110" s="933"/>
      <c r="CE110" s="933"/>
      <c r="CF110" s="946">
        <v>278.3</v>
      </c>
      <c r="CG110" s="947"/>
      <c r="CH110" s="947"/>
      <c r="CI110" s="947"/>
      <c r="CJ110" s="947"/>
      <c r="CK110" s="948" t="s">
        <v>415</v>
      </c>
      <c r="CL110" s="949"/>
      <c r="CM110" s="931" t="s">
        <v>416</v>
      </c>
      <c r="CN110" s="899"/>
      <c r="CO110" s="899"/>
      <c r="CP110" s="899"/>
      <c r="CQ110" s="899"/>
      <c r="CR110" s="899"/>
      <c r="CS110" s="899"/>
      <c r="CT110" s="899"/>
      <c r="CU110" s="899"/>
      <c r="CV110" s="899"/>
      <c r="CW110" s="899"/>
      <c r="CX110" s="899"/>
      <c r="CY110" s="899"/>
      <c r="CZ110" s="899"/>
      <c r="DA110" s="899"/>
      <c r="DB110" s="899"/>
      <c r="DC110" s="899"/>
      <c r="DD110" s="899"/>
      <c r="DE110" s="899"/>
      <c r="DF110" s="900"/>
      <c r="DG110" s="932" t="s">
        <v>122</v>
      </c>
      <c r="DH110" s="933"/>
      <c r="DI110" s="933"/>
      <c r="DJ110" s="933"/>
      <c r="DK110" s="933"/>
      <c r="DL110" s="933" t="s">
        <v>122</v>
      </c>
      <c r="DM110" s="933"/>
      <c r="DN110" s="933"/>
      <c r="DO110" s="933"/>
      <c r="DP110" s="933"/>
      <c r="DQ110" s="933" t="s">
        <v>122</v>
      </c>
      <c r="DR110" s="933"/>
      <c r="DS110" s="933"/>
      <c r="DT110" s="933"/>
      <c r="DU110" s="933"/>
      <c r="DV110" s="934" t="s">
        <v>122</v>
      </c>
      <c r="DW110" s="934"/>
      <c r="DX110" s="934"/>
      <c r="DY110" s="934"/>
      <c r="DZ110" s="935"/>
    </row>
    <row r="111" spans="1:131" s="218" customFormat="1" ht="26.25" customHeight="1">
      <c r="A111" s="936" t="s">
        <v>417</v>
      </c>
      <c r="B111" s="937"/>
      <c r="C111" s="937"/>
      <c r="D111" s="937"/>
      <c r="E111" s="937"/>
      <c r="F111" s="937"/>
      <c r="G111" s="937"/>
      <c r="H111" s="937"/>
      <c r="I111" s="937"/>
      <c r="J111" s="937"/>
      <c r="K111" s="937"/>
      <c r="L111" s="937"/>
      <c r="M111" s="937"/>
      <c r="N111" s="937"/>
      <c r="O111" s="937"/>
      <c r="P111" s="937"/>
      <c r="Q111" s="937"/>
      <c r="R111" s="937"/>
      <c r="S111" s="937"/>
      <c r="T111" s="937"/>
      <c r="U111" s="937"/>
      <c r="V111" s="937"/>
      <c r="W111" s="937"/>
      <c r="X111" s="937"/>
      <c r="Y111" s="937"/>
      <c r="Z111" s="938"/>
      <c r="AA111" s="939" t="s">
        <v>122</v>
      </c>
      <c r="AB111" s="940"/>
      <c r="AC111" s="940"/>
      <c r="AD111" s="940"/>
      <c r="AE111" s="941"/>
      <c r="AF111" s="942" t="s">
        <v>122</v>
      </c>
      <c r="AG111" s="940"/>
      <c r="AH111" s="940"/>
      <c r="AI111" s="940"/>
      <c r="AJ111" s="941"/>
      <c r="AK111" s="942" t="s">
        <v>122</v>
      </c>
      <c r="AL111" s="940"/>
      <c r="AM111" s="940"/>
      <c r="AN111" s="940"/>
      <c r="AO111" s="941"/>
      <c r="AP111" s="943" t="s">
        <v>122</v>
      </c>
      <c r="AQ111" s="944"/>
      <c r="AR111" s="944"/>
      <c r="AS111" s="944"/>
      <c r="AT111" s="945"/>
      <c r="AU111" s="910"/>
      <c r="AV111" s="911"/>
      <c r="AW111" s="911"/>
      <c r="AX111" s="911"/>
      <c r="AY111" s="911"/>
      <c r="AZ111" s="924" t="s">
        <v>418</v>
      </c>
      <c r="BA111" s="925"/>
      <c r="BB111" s="925"/>
      <c r="BC111" s="925"/>
      <c r="BD111" s="925"/>
      <c r="BE111" s="925"/>
      <c r="BF111" s="925"/>
      <c r="BG111" s="925"/>
      <c r="BH111" s="925"/>
      <c r="BI111" s="925"/>
      <c r="BJ111" s="925"/>
      <c r="BK111" s="925"/>
      <c r="BL111" s="925"/>
      <c r="BM111" s="925"/>
      <c r="BN111" s="925"/>
      <c r="BO111" s="925"/>
      <c r="BP111" s="926"/>
      <c r="BQ111" s="927">
        <v>4833</v>
      </c>
      <c r="BR111" s="928"/>
      <c r="BS111" s="928"/>
      <c r="BT111" s="928"/>
      <c r="BU111" s="928"/>
      <c r="BV111" s="928">
        <v>3402</v>
      </c>
      <c r="BW111" s="928"/>
      <c r="BX111" s="928"/>
      <c r="BY111" s="928"/>
      <c r="BZ111" s="928"/>
      <c r="CA111" s="928">
        <v>2239</v>
      </c>
      <c r="CB111" s="928"/>
      <c r="CC111" s="928"/>
      <c r="CD111" s="928"/>
      <c r="CE111" s="928"/>
      <c r="CF111" s="922">
        <v>0.1</v>
      </c>
      <c r="CG111" s="923"/>
      <c r="CH111" s="923"/>
      <c r="CI111" s="923"/>
      <c r="CJ111" s="923"/>
      <c r="CK111" s="950"/>
      <c r="CL111" s="951"/>
      <c r="CM111" s="924" t="s">
        <v>419</v>
      </c>
      <c r="CN111" s="925"/>
      <c r="CO111" s="925"/>
      <c r="CP111" s="925"/>
      <c r="CQ111" s="925"/>
      <c r="CR111" s="925"/>
      <c r="CS111" s="925"/>
      <c r="CT111" s="925"/>
      <c r="CU111" s="925"/>
      <c r="CV111" s="925"/>
      <c r="CW111" s="925"/>
      <c r="CX111" s="925"/>
      <c r="CY111" s="925"/>
      <c r="CZ111" s="925"/>
      <c r="DA111" s="925"/>
      <c r="DB111" s="925"/>
      <c r="DC111" s="925"/>
      <c r="DD111" s="925"/>
      <c r="DE111" s="925"/>
      <c r="DF111" s="926"/>
      <c r="DG111" s="927" t="s">
        <v>122</v>
      </c>
      <c r="DH111" s="928"/>
      <c r="DI111" s="928"/>
      <c r="DJ111" s="928"/>
      <c r="DK111" s="928"/>
      <c r="DL111" s="928" t="s">
        <v>122</v>
      </c>
      <c r="DM111" s="928"/>
      <c r="DN111" s="928"/>
      <c r="DO111" s="928"/>
      <c r="DP111" s="928"/>
      <c r="DQ111" s="928" t="s">
        <v>122</v>
      </c>
      <c r="DR111" s="928"/>
      <c r="DS111" s="928"/>
      <c r="DT111" s="928"/>
      <c r="DU111" s="928"/>
      <c r="DV111" s="929" t="s">
        <v>122</v>
      </c>
      <c r="DW111" s="929"/>
      <c r="DX111" s="929"/>
      <c r="DY111" s="929"/>
      <c r="DZ111" s="930"/>
    </row>
    <row r="112" spans="1:131" s="218" customFormat="1" ht="26.25" customHeight="1">
      <c r="A112" s="954" t="s">
        <v>420</v>
      </c>
      <c r="B112" s="955"/>
      <c r="C112" s="925" t="s">
        <v>421</v>
      </c>
      <c r="D112" s="925"/>
      <c r="E112" s="925"/>
      <c r="F112" s="925"/>
      <c r="G112" s="925"/>
      <c r="H112" s="925"/>
      <c r="I112" s="925"/>
      <c r="J112" s="925"/>
      <c r="K112" s="925"/>
      <c r="L112" s="925"/>
      <c r="M112" s="925"/>
      <c r="N112" s="925"/>
      <c r="O112" s="925"/>
      <c r="P112" s="925"/>
      <c r="Q112" s="925"/>
      <c r="R112" s="925"/>
      <c r="S112" s="925"/>
      <c r="T112" s="925"/>
      <c r="U112" s="925"/>
      <c r="V112" s="925"/>
      <c r="W112" s="925"/>
      <c r="X112" s="925"/>
      <c r="Y112" s="925"/>
      <c r="Z112" s="926"/>
      <c r="AA112" s="960" t="s">
        <v>122</v>
      </c>
      <c r="AB112" s="961"/>
      <c r="AC112" s="961"/>
      <c r="AD112" s="961"/>
      <c r="AE112" s="962"/>
      <c r="AF112" s="963" t="s">
        <v>122</v>
      </c>
      <c r="AG112" s="961"/>
      <c r="AH112" s="961"/>
      <c r="AI112" s="961"/>
      <c r="AJ112" s="962"/>
      <c r="AK112" s="963" t="s">
        <v>122</v>
      </c>
      <c r="AL112" s="961"/>
      <c r="AM112" s="961"/>
      <c r="AN112" s="961"/>
      <c r="AO112" s="962"/>
      <c r="AP112" s="964" t="s">
        <v>122</v>
      </c>
      <c r="AQ112" s="965"/>
      <c r="AR112" s="965"/>
      <c r="AS112" s="965"/>
      <c r="AT112" s="966"/>
      <c r="AU112" s="910"/>
      <c r="AV112" s="911"/>
      <c r="AW112" s="911"/>
      <c r="AX112" s="911"/>
      <c r="AY112" s="911"/>
      <c r="AZ112" s="924" t="s">
        <v>422</v>
      </c>
      <c r="BA112" s="925"/>
      <c r="BB112" s="925"/>
      <c r="BC112" s="925"/>
      <c r="BD112" s="925"/>
      <c r="BE112" s="925"/>
      <c r="BF112" s="925"/>
      <c r="BG112" s="925"/>
      <c r="BH112" s="925"/>
      <c r="BI112" s="925"/>
      <c r="BJ112" s="925"/>
      <c r="BK112" s="925"/>
      <c r="BL112" s="925"/>
      <c r="BM112" s="925"/>
      <c r="BN112" s="925"/>
      <c r="BO112" s="925"/>
      <c r="BP112" s="926"/>
      <c r="BQ112" s="927">
        <v>98569</v>
      </c>
      <c r="BR112" s="928"/>
      <c r="BS112" s="928"/>
      <c r="BT112" s="928"/>
      <c r="BU112" s="928"/>
      <c r="BV112" s="928">
        <v>90434</v>
      </c>
      <c r="BW112" s="928"/>
      <c r="BX112" s="928"/>
      <c r="BY112" s="928"/>
      <c r="BZ112" s="928"/>
      <c r="CA112" s="928">
        <v>104027</v>
      </c>
      <c r="CB112" s="928"/>
      <c r="CC112" s="928"/>
      <c r="CD112" s="928"/>
      <c r="CE112" s="928"/>
      <c r="CF112" s="922">
        <v>5</v>
      </c>
      <c r="CG112" s="923"/>
      <c r="CH112" s="923"/>
      <c r="CI112" s="923"/>
      <c r="CJ112" s="923"/>
      <c r="CK112" s="950"/>
      <c r="CL112" s="951"/>
      <c r="CM112" s="924" t="s">
        <v>423</v>
      </c>
      <c r="CN112" s="925"/>
      <c r="CO112" s="925"/>
      <c r="CP112" s="925"/>
      <c r="CQ112" s="925"/>
      <c r="CR112" s="925"/>
      <c r="CS112" s="925"/>
      <c r="CT112" s="925"/>
      <c r="CU112" s="925"/>
      <c r="CV112" s="925"/>
      <c r="CW112" s="925"/>
      <c r="CX112" s="925"/>
      <c r="CY112" s="925"/>
      <c r="CZ112" s="925"/>
      <c r="DA112" s="925"/>
      <c r="DB112" s="925"/>
      <c r="DC112" s="925"/>
      <c r="DD112" s="925"/>
      <c r="DE112" s="925"/>
      <c r="DF112" s="926"/>
      <c r="DG112" s="927" t="s">
        <v>122</v>
      </c>
      <c r="DH112" s="928"/>
      <c r="DI112" s="928"/>
      <c r="DJ112" s="928"/>
      <c r="DK112" s="928"/>
      <c r="DL112" s="928" t="s">
        <v>122</v>
      </c>
      <c r="DM112" s="928"/>
      <c r="DN112" s="928"/>
      <c r="DO112" s="928"/>
      <c r="DP112" s="928"/>
      <c r="DQ112" s="928" t="s">
        <v>122</v>
      </c>
      <c r="DR112" s="928"/>
      <c r="DS112" s="928"/>
      <c r="DT112" s="928"/>
      <c r="DU112" s="928"/>
      <c r="DV112" s="929" t="s">
        <v>122</v>
      </c>
      <c r="DW112" s="929"/>
      <c r="DX112" s="929"/>
      <c r="DY112" s="929"/>
      <c r="DZ112" s="930"/>
    </row>
    <row r="113" spans="1:130" s="218" customFormat="1" ht="26.25" customHeight="1">
      <c r="A113" s="956"/>
      <c r="B113" s="957"/>
      <c r="C113" s="925" t="s">
        <v>424</v>
      </c>
      <c r="D113" s="925"/>
      <c r="E113" s="925"/>
      <c r="F113" s="925"/>
      <c r="G113" s="925"/>
      <c r="H113" s="925"/>
      <c r="I113" s="925"/>
      <c r="J113" s="925"/>
      <c r="K113" s="925"/>
      <c r="L113" s="925"/>
      <c r="M113" s="925"/>
      <c r="N113" s="925"/>
      <c r="O113" s="925"/>
      <c r="P113" s="925"/>
      <c r="Q113" s="925"/>
      <c r="R113" s="925"/>
      <c r="S113" s="925"/>
      <c r="T113" s="925"/>
      <c r="U113" s="925"/>
      <c r="V113" s="925"/>
      <c r="W113" s="925"/>
      <c r="X113" s="925"/>
      <c r="Y113" s="925"/>
      <c r="Z113" s="926"/>
      <c r="AA113" s="939">
        <v>18692</v>
      </c>
      <c r="AB113" s="940"/>
      <c r="AC113" s="940"/>
      <c r="AD113" s="940"/>
      <c r="AE113" s="941"/>
      <c r="AF113" s="942">
        <v>36456</v>
      </c>
      <c r="AG113" s="940"/>
      <c r="AH113" s="940"/>
      <c r="AI113" s="940"/>
      <c r="AJ113" s="941"/>
      <c r="AK113" s="942">
        <v>37790</v>
      </c>
      <c r="AL113" s="940"/>
      <c r="AM113" s="940"/>
      <c r="AN113" s="940"/>
      <c r="AO113" s="941"/>
      <c r="AP113" s="943">
        <v>1.8</v>
      </c>
      <c r="AQ113" s="944"/>
      <c r="AR113" s="944"/>
      <c r="AS113" s="944"/>
      <c r="AT113" s="945"/>
      <c r="AU113" s="910"/>
      <c r="AV113" s="911"/>
      <c r="AW113" s="911"/>
      <c r="AX113" s="911"/>
      <c r="AY113" s="911"/>
      <c r="AZ113" s="924" t="s">
        <v>425</v>
      </c>
      <c r="BA113" s="925"/>
      <c r="BB113" s="925"/>
      <c r="BC113" s="925"/>
      <c r="BD113" s="925"/>
      <c r="BE113" s="925"/>
      <c r="BF113" s="925"/>
      <c r="BG113" s="925"/>
      <c r="BH113" s="925"/>
      <c r="BI113" s="925"/>
      <c r="BJ113" s="925"/>
      <c r="BK113" s="925"/>
      <c r="BL113" s="925"/>
      <c r="BM113" s="925"/>
      <c r="BN113" s="925"/>
      <c r="BO113" s="925"/>
      <c r="BP113" s="926"/>
      <c r="BQ113" s="927">
        <v>92195</v>
      </c>
      <c r="BR113" s="928"/>
      <c r="BS113" s="928"/>
      <c r="BT113" s="928"/>
      <c r="BU113" s="928"/>
      <c r="BV113" s="928">
        <v>78842</v>
      </c>
      <c r="BW113" s="928"/>
      <c r="BX113" s="928"/>
      <c r="BY113" s="928"/>
      <c r="BZ113" s="928"/>
      <c r="CA113" s="928">
        <v>66946</v>
      </c>
      <c r="CB113" s="928"/>
      <c r="CC113" s="928"/>
      <c r="CD113" s="928"/>
      <c r="CE113" s="928"/>
      <c r="CF113" s="922">
        <v>3.2</v>
      </c>
      <c r="CG113" s="923"/>
      <c r="CH113" s="923"/>
      <c r="CI113" s="923"/>
      <c r="CJ113" s="923"/>
      <c r="CK113" s="950"/>
      <c r="CL113" s="951"/>
      <c r="CM113" s="924" t="s">
        <v>426</v>
      </c>
      <c r="CN113" s="925"/>
      <c r="CO113" s="925"/>
      <c r="CP113" s="925"/>
      <c r="CQ113" s="925"/>
      <c r="CR113" s="925"/>
      <c r="CS113" s="925"/>
      <c r="CT113" s="925"/>
      <c r="CU113" s="925"/>
      <c r="CV113" s="925"/>
      <c r="CW113" s="925"/>
      <c r="CX113" s="925"/>
      <c r="CY113" s="925"/>
      <c r="CZ113" s="925"/>
      <c r="DA113" s="925"/>
      <c r="DB113" s="925"/>
      <c r="DC113" s="925"/>
      <c r="DD113" s="925"/>
      <c r="DE113" s="925"/>
      <c r="DF113" s="926"/>
      <c r="DG113" s="960">
        <v>4833</v>
      </c>
      <c r="DH113" s="961"/>
      <c r="DI113" s="961"/>
      <c r="DJ113" s="961"/>
      <c r="DK113" s="962"/>
      <c r="DL113" s="963">
        <v>3402</v>
      </c>
      <c r="DM113" s="961"/>
      <c r="DN113" s="961"/>
      <c r="DO113" s="961"/>
      <c r="DP113" s="962"/>
      <c r="DQ113" s="963">
        <v>2239</v>
      </c>
      <c r="DR113" s="961"/>
      <c r="DS113" s="961"/>
      <c r="DT113" s="961"/>
      <c r="DU113" s="962"/>
      <c r="DV113" s="964">
        <v>0.1</v>
      </c>
      <c r="DW113" s="965"/>
      <c r="DX113" s="965"/>
      <c r="DY113" s="965"/>
      <c r="DZ113" s="966"/>
    </row>
    <row r="114" spans="1:130" s="218" customFormat="1" ht="26.25" customHeight="1">
      <c r="A114" s="956"/>
      <c r="B114" s="957"/>
      <c r="C114" s="925" t="s">
        <v>427</v>
      </c>
      <c r="D114" s="925"/>
      <c r="E114" s="925"/>
      <c r="F114" s="925"/>
      <c r="G114" s="925"/>
      <c r="H114" s="925"/>
      <c r="I114" s="925"/>
      <c r="J114" s="925"/>
      <c r="K114" s="925"/>
      <c r="L114" s="925"/>
      <c r="M114" s="925"/>
      <c r="N114" s="925"/>
      <c r="O114" s="925"/>
      <c r="P114" s="925"/>
      <c r="Q114" s="925"/>
      <c r="R114" s="925"/>
      <c r="S114" s="925"/>
      <c r="T114" s="925"/>
      <c r="U114" s="925"/>
      <c r="V114" s="925"/>
      <c r="W114" s="925"/>
      <c r="X114" s="925"/>
      <c r="Y114" s="925"/>
      <c r="Z114" s="926"/>
      <c r="AA114" s="960">
        <v>14997</v>
      </c>
      <c r="AB114" s="961"/>
      <c r="AC114" s="961"/>
      <c r="AD114" s="961"/>
      <c r="AE114" s="962"/>
      <c r="AF114" s="963">
        <v>14617</v>
      </c>
      <c r="AG114" s="961"/>
      <c r="AH114" s="961"/>
      <c r="AI114" s="961"/>
      <c r="AJ114" s="962"/>
      <c r="AK114" s="963">
        <v>13894</v>
      </c>
      <c r="AL114" s="961"/>
      <c r="AM114" s="961"/>
      <c r="AN114" s="961"/>
      <c r="AO114" s="962"/>
      <c r="AP114" s="964">
        <v>0.7</v>
      </c>
      <c r="AQ114" s="965"/>
      <c r="AR114" s="965"/>
      <c r="AS114" s="965"/>
      <c r="AT114" s="966"/>
      <c r="AU114" s="910"/>
      <c r="AV114" s="911"/>
      <c r="AW114" s="911"/>
      <c r="AX114" s="911"/>
      <c r="AY114" s="911"/>
      <c r="AZ114" s="924" t="s">
        <v>428</v>
      </c>
      <c r="BA114" s="925"/>
      <c r="BB114" s="925"/>
      <c r="BC114" s="925"/>
      <c r="BD114" s="925"/>
      <c r="BE114" s="925"/>
      <c r="BF114" s="925"/>
      <c r="BG114" s="925"/>
      <c r="BH114" s="925"/>
      <c r="BI114" s="925"/>
      <c r="BJ114" s="925"/>
      <c r="BK114" s="925"/>
      <c r="BL114" s="925"/>
      <c r="BM114" s="925"/>
      <c r="BN114" s="925"/>
      <c r="BO114" s="925"/>
      <c r="BP114" s="926"/>
      <c r="BQ114" s="927">
        <v>608195</v>
      </c>
      <c r="BR114" s="928"/>
      <c r="BS114" s="928"/>
      <c r="BT114" s="928"/>
      <c r="BU114" s="928"/>
      <c r="BV114" s="928">
        <v>577366</v>
      </c>
      <c r="BW114" s="928"/>
      <c r="BX114" s="928"/>
      <c r="BY114" s="928"/>
      <c r="BZ114" s="928"/>
      <c r="CA114" s="928">
        <v>559159</v>
      </c>
      <c r="CB114" s="928"/>
      <c r="CC114" s="928"/>
      <c r="CD114" s="928"/>
      <c r="CE114" s="928"/>
      <c r="CF114" s="922">
        <v>26.8</v>
      </c>
      <c r="CG114" s="923"/>
      <c r="CH114" s="923"/>
      <c r="CI114" s="923"/>
      <c r="CJ114" s="923"/>
      <c r="CK114" s="950"/>
      <c r="CL114" s="951"/>
      <c r="CM114" s="924" t="s">
        <v>429</v>
      </c>
      <c r="CN114" s="925"/>
      <c r="CO114" s="925"/>
      <c r="CP114" s="925"/>
      <c r="CQ114" s="925"/>
      <c r="CR114" s="925"/>
      <c r="CS114" s="925"/>
      <c r="CT114" s="925"/>
      <c r="CU114" s="925"/>
      <c r="CV114" s="925"/>
      <c r="CW114" s="925"/>
      <c r="CX114" s="925"/>
      <c r="CY114" s="925"/>
      <c r="CZ114" s="925"/>
      <c r="DA114" s="925"/>
      <c r="DB114" s="925"/>
      <c r="DC114" s="925"/>
      <c r="DD114" s="925"/>
      <c r="DE114" s="925"/>
      <c r="DF114" s="926"/>
      <c r="DG114" s="960" t="s">
        <v>122</v>
      </c>
      <c r="DH114" s="961"/>
      <c r="DI114" s="961"/>
      <c r="DJ114" s="961"/>
      <c r="DK114" s="962"/>
      <c r="DL114" s="963" t="s">
        <v>122</v>
      </c>
      <c r="DM114" s="961"/>
      <c r="DN114" s="961"/>
      <c r="DO114" s="961"/>
      <c r="DP114" s="962"/>
      <c r="DQ114" s="963" t="s">
        <v>122</v>
      </c>
      <c r="DR114" s="961"/>
      <c r="DS114" s="961"/>
      <c r="DT114" s="961"/>
      <c r="DU114" s="962"/>
      <c r="DV114" s="964" t="s">
        <v>122</v>
      </c>
      <c r="DW114" s="965"/>
      <c r="DX114" s="965"/>
      <c r="DY114" s="965"/>
      <c r="DZ114" s="966"/>
    </row>
    <row r="115" spans="1:130" s="218" customFormat="1" ht="26.25" customHeight="1">
      <c r="A115" s="956"/>
      <c r="B115" s="957"/>
      <c r="C115" s="925" t="s">
        <v>430</v>
      </c>
      <c r="D115" s="925"/>
      <c r="E115" s="925"/>
      <c r="F115" s="925"/>
      <c r="G115" s="925"/>
      <c r="H115" s="925"/>
      <c r="I115" s="925"/>
      <c r="J115" s="925"/>
      <c r="K115" s="925"/>
      <c r="L115" s="925"/>
      <c r="M115" s="925"/>
      <c r="N115" s="925"/>
      <c r="O115" s="925"/>
      <c r="P115" s="925"/>
      <c r="Q115" s="925"/>
      <c r="R115" s="925"/>
      <c r="S115" s="925"/>
      <c r="T115" s="925"/>
      <c r="U115" s="925"/>
      <c r="V115" s="925"/>
      <c r="W115" s="925"/>
      <c r="X115" s="925"/>
      <c r="Y115" s="925"/>
      <c r="Z115" s="926"/>
      <c r="AA115" s="939">
        <v>1431</v>
      </c>
      <c r="AB115" s="940"/>
      <c r="AC115" s="940"/>
      <c r="AD115" s="940"/>
      <c r="AE115" s="941"/>
      <c r="AF115" s="942">
        <v>1163</v>
      </c>
      <c r="AG115" s="940"/>
      <c r="AH115" s="940"/>
      <c r="AI115" s="940"/>
      <c r="AJ115" s="941"/>
      <c r="AK115" s="942">
        <v>1229</v>
      </c>
      <c r="AL115" s="940"/>
      <c r="AM115" s="940"/>
      <c r="AN115" s="940"/>
      <c r="AO115" s="941"/>
      <c r="AP115" s="943">
        <v>0.1</v>
      </c>
      <c r="AQ115" s="944"/>
      <c r="AR115" s="944"/>
      <c r="AS115" s="944"/>
      <c r="AT115" s="945"/>
      <c r="AU115" s="910"/>
      <c r="AV115" s="911"/>
      <c r="AW115" s="911"/>
      <c r="AX115" s="911"/>
      <c r="AY115" s="911"/>
      <c r="AZ115" s="924" t="s">
        <v>431</v>
      </c>
      <c r="BA115" s="925"/>
      <c r="BB115" s="925"/>
      <c r="BC115" s="925"/>
      <c r="BD115" s="925"/>
      <c r="BE115" s="925"/>
      <c r="BF115" s="925"/>
      <c r="BG115" s="925"/>
      <c r="BH115" s="925"/>
      <c r="BI115" s="925"/>
      <c r="BJ115" s="925"/>
      <c r="BK115" s="925"/>
      <c r="BL115" s="925"/>
      <c r="BM115" s="925"/>
      <c r="BN115" s="925"/>
      <c r="BO115" s="925"/>
      <c r="BP115" s="926"/>
      <c r="BQ115" s="927" t="s">
        <v>122</v>
      </c>
      <c r="BR115" s="928"/>
      <c r="BS115" s="928"/>
      <c r="BT115" s="928"/>
      <c r="BU115" s="928"/>
      <c r="BV115" s="928" t="s">
        <v>122</v>
      </c>
      <c r="BW115" s="928"/>
      <c r="BX115" s="928"/>
      <c r="BY115" s="928"/>
      <c r="BZ115" s="928"/>
      <c r="CA115" s="928" t="s">
        <v>122</v>
      </c>
      <c r="CB115" s="928"/>
      <c r="CC115" s="928"/>
      <c r="CD115" s="928"/>
      <c r="CE115" s="928"/>
      <c r="CF115" s="922" t="s">
        <v>122</v>
      </c>
      <c r="CG115" s="923"/>
      <c r="CH115" s="923"/>
      <c r="CI115" s="923"/>
      <c r="CJ115" s="923"/>
      <c r="CK115" s="950"/>
      <c r="CL115" s="951"/>
      <c r="CM115" s="924" t="s">
        <v>432</v>
      </c>
      <c r="CN115" s="925"/>
      <c r="CO115" s="925"/>
      <c r="CP115" s="925"/>
      <c r="CQ115" s="925"/>
      <c r="CR115" s="925"/>
      <c r="CS115" s="925"/>
      <c r="CT115" s="925"/>
      <c r="CU115" s="925"/>
      <c r="CV115" s="925"/>
      <c r="CW115" s="925"/>
      <c r="CX115" s="925"/>
      <c r="CY115" s="925"/>
      <c r="CZ115" s="925"/>
      <c r="DA115" s="925"/>
      <c r="DB115" s="925"/>
      <c r="DC115" s="925"/>
      <c r="DD115" s="925"/>
      <c r="DE115" s="925"/>
      <c r="DF115" s="926"/>
      <c r="DG115" s="960" t="s">
        <v>122</v>
      </c>
      <c r="DH115" s="961"/>
      <c r="DI115" s="961"/>
      <c r="DJ115" s="961"/>
      <c r="DK115" s="962"/>
      <c r="DL115" s="963" t="s">
        <v>122</v>
      </c>
      <c r="DM115" s="961"/>
      <c r="DN115" s="961"/>
      <c r="DO115" s="961"/>
      <c r="DP115" s="962"/>
      <c r="DQ115" s="963" t="s">
        <v>122</v>
      </c>
      <c r="DR115" s="961"/>
      <c r="DS115" s="961"/>
      <c r="DT115" s="961"/>
      <c r="DU115" s="962"/>
      <c r="DV115" s="964" t="s">
        <v>122</v>
      </c>
      <c r="DW115" s="965"/>
      <c r="DX115" s="965"/>
      <c r="DY115" s="965"/>
      <c r="DZ115" s="966"/>
    </row>
    <row r="116" spans="1:130" s="218" customFormat="1" ht="26.25" customHeight="1">
      <c r="A116" s="958"/>
      <c r="B116" s="959"/>
      <c r="C116" s="967" t="s">
        <v>433</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960" t="s">
        <v>122</v>
      </c>
      <c r="AB116" s="961"/>
      <c r="AC116" s="961"/>
      <c r="AD116" s="961"/>
      <c r="AE116" s="962"/>
      <c r="AF116" s="963" t="s">
        <v>122</v>
      </c>
      <c r="AG116" s="961"/>
      <c r="AH116" s="961"/>
      <c r="AI116" s="961"/>
      <c r="AJ116" s="962"/>
      <c r="AK116" s="963" t="s">
        <v>122</v>
      </c>
      <c r="AL116" s="961"/>
      <c r="AM116" s="961"/>
      <c r="AN116" s="961"/>
      <c r="AO116" s="962"/>
      <c r="AP116" s="964" t="s">
        <v>122</v>
      </c>
      <c r="AQ116" s="965"/>
      <c r="AR116" s="965"/>
      <c r="AS116" s="965"/>
      <c r="AT116" s="966"/>
      <c r="AU116" s="910"/>
      <c r="AV116" s="911"/>
      <c r="AW116" s="911"/>
      <c r="AX116" s="911"/>
      <c r="AY116" s="911"/>
      <c r="AZ116" s="969" t="s">
        <v>434</v>
      </c>
      <c r="BA116" s="970"/>
      <c r="BB116" s="970"/>
      <c r="BC116" s="970"/>
      <c r="BD116" s="970"/>
      <c r="BE116" s="970"/>
      <c r="BF116" s="970"/>
      <c r="BG116" s="970"/>
      <c r="BH116" s="970"/>
      <c r="BI116" s="970"/>
      <c r="BJ116" s="970"/>
      <c r="BK116" s="970"/>
      <c r="BL116" s="970"/>
      <c r="BM116" s="970"/>
      <c r="BN116" s="970"/>
      <c r="BO116" s="970"/>
      <c r="BP116" s="971"/>
      <c r="BQ116" s="927" t="s">
        <v>122</v>
      </c>
      <c r="BR116" s="928"/>
      <c r="BS116" s="928"/>
      <c r="BT116" s="928"/>
      <c r="BU116" s="928"/>
      <c r="BV116" s="928" t="s">
        <v>122</v>
      </c>
      <c r="BW116" s="928"/>
      <c r="BX116" s="928"/>
      <c r="BY116" s="928"/>
      <c r="BZ116" s="928"/>
      <c r="CA116" s="928" t="s">
        <v>122</v>
      </c>
      <c r="CB116" s="928"/>
      <c r="CC116" s="928"/>
      <c r="CD116" s="928"/>
      <c r="CE116" s="928"/>
      <c r="CF116" s="922" t="s">
        <v>122</v>
      </c>
      <c r="CG116" s="923"/>
      <c r="CH116" s="923"/>
      <c r="CI116" s="923"/>
      <c r="CJ116" s="923"/>
      <c r="CK116" s="950"/>
      <c r="CL116" s="951"/>
      <c r="CM116" s="924" t="s">
        <v>435</v>
      </c>
      <c r="CN116" s="925"/>
      <c r="CO116" s="925"/>
      <c r="CP116" s="925"/>
      <c r="CQ116" s="925"/>
      <c r="CR116" s="925"/>
      <c r="CS116" s="925"/>
      <c r="CT116" s="925"/>
      <c r="CU116" s="925"/>
      <c r="CV116" s="925"/>
      <c r="CW116" s="925"/>
      <c r="CX116" s="925"/>
      <c r="CY116" s="925"/>
      <c r="CZ116" s="925"/>
      <c r="DA116" s="925"/>
      <c r="DB116" s="925"/>
      <c r="DC116" s="925"/>
      <c r="DD116" s="925"/>
      <c r="DE116" s="925"/>
      <c r="DF116" s="926"/>
      <c r="DG116" s="960" t="s">
        <v>122</v>
      </c>
      <c r="DH116" s="961"/>
      <c r="DI116" s="961"/>
      <c r="DJ116" s="961"/>
      <c r="DK116" s="962"/>
      <c r="DL116" s="963" t="s">
        <v>122</v>
      </c>
      <c r="DM116" s="961"/>
      <c r="DN116" s="961"/>
      <c r="DO116" s="961"/>
      <c r="DP116" s="962"/>
      <c r="DQ116" s="963" t="s">
        <v>122</v>
      </c>
      <c r="DR116" s="961"/>
      <c r="DS116" s="961"/>
      <c r="DT116" s="961"/>
      <c r="DU116" s="962"/>
      <c r="DV116" s="964" t="s">
        <v>122</v>
      </c>
      <c r="DW116" s="965"/>
      <c r="DX116" s="965"/>
      <c r="DY116" s="965"/>
      <c r="DZ116" s="966"/>
    </row>
    <row r="117" spans="1:130" s="218" customFormat="1" ht="26.25" customHeight="1">
      <c r="A117" s="914" t="s">
        <v>177</v>
      </c>
      <c r="B117" s="895"/>
      <c r="C117" s="895"/>
      <c r="D117" s="895"/>
      <c r="E117" s="895"/>
      <c r="F117" s="895"/>
      <c r="G117" s="895"/>
      <c r="H117" s="895"/>
      <c r="I117" s="895"/>
      <c r="J117" s="895"/>
      <c r="K117" s="895"/>
      <c r="L117" s="895"/>
      <c r="M117" s="895"/>
      <c r="N117" s="895"/>
      <c r="O117" s="895"/>
      <c r="P117" s="895"/>
      <c r="Q117" s="895"/>
      <c r="R117" s="895"/>
      <c r="S117" s="895"/>
      <c r="T117" s="895"/>
      <c r="U117" s="895"/>
      <c r="V117" s="895"/>
      <c r="W117" s="895"/>
      <c r="X117" s="895"/>
      <c r="Y117" s="979" t="s">
        <v>436</v>
      </c>
      <c r="Z117" s="896"/>
      <c r="AA117" s="980">
        <v>571615</v>
      </c>
      <c r="AB117" s="981"/>
      <c r="AC117" s="981"/>
      <c r="AD117" s="981"/>
      <c r="AE117" s="982"/>
      <c r="AF117" s="983">
        <v>600665</v>
      </c>
      <c r="AG117" s="981"/>
      <c r="AH117" s="981"/>
      <c r="AI117" s="981"/>
      <c r="AJ117" s="982"/>
      <c r="AK117" s="983">
        <v>599508</v>
      </c>
      <c r="AL117" s="981"/>
      <c r="AM117" s="981"/>
      <c r="AN117" s="981"/>
      <c r="AO117" s="982"/>
      <c r="AP117" s="984"/>
      <c r="AQ117" s="985"/>
      <c r="AR117" s="985"/>
      <c r="AS117" s="985"/>
      <c r="AT117" s="986"/>
      <c r="AU117" s="910"/>
      <c r="AV117" s="911"/>
      <c r="AW117" s="911"/>
      <c r="AX117" s="911"/>
      <c r="AY117" s="911"/>
      <c r="AZ117" s="976" t="s">
        <v>437</v>
      </c>
      <c r="BA117" s="977"/>
      <c r="BB117" s="977"/>
      <c r="BC117" s="977"/>
      <c r="BD117" s="977"/>
      <c r="BE117" s="977"/>
      <c r="BF117" s="977"/>
      <c r="BG117" s="977"/>
      <c r="BH117" s="977"/>
      <c r="BI117" s="977"/>
      <c r="BJ117" s="977"/>
      <c r="BK117" s="977"/>
      <c r="BL117" s="977"/>
      <c r="BM117" s="977"/>
      <c r="BN117" s="977"/>
      <c r="BO117" s="977"/>
      <c r="BP117" s="978"/>
      <c r="BQ117" s="927" t="s">
        <v>122</v>
      </c>
      <c r="BR117" s="928"/>
      <c r="BS117" s="928"/>
      <c r="BT117" s="928"/>
      <c r="BU117" s="928"/>
      <c r="BV117" s="928" t="s">
        <v>122</v>
      </c>
      <c r="BW117" s="928"/>
      <c r="BX117" s="928"/>
      <c r="BY117" s="928"/>
      <c r="BZ117" s="928"/>
      <c r="CA117" s="928" t="s">
        <v>122</v>
      </c>
      <c r="CB117" s="928"/>
      <c r="CC117" s="928"/>
      <c r="CD117" s="928"/>
      <c r="CE117" s="928"/>
      <c r="CF117" s="922" t="s">
        <v>122</v>
      </c>
      <c r="CG117" s="923"/>
      <c r="CH117" s="923"/>
      <c r="CI117" s="923"/>
      <c r="CJ117" s="923"/>
      <c r="CK117" s="950"/>
      <c r="CL117" s="951"/>
      <c r="CM117" s="924" t="s">
        <v>438</v>
      </c>
      <c r="CN117" s="925"/>
      <c r="CO117" s="925"/>
      <c r="CP117" s="925"/>
      <c r="CQ117" s="925"/>
      <c r="CR117" s="925"/>
      <c r="CS117" s="925"/>
      <c r="CT117" s="925"/>
      <c r="CU117" s="925"/>
      <c r="CV117" s="925"/>
      <c r="CW117" s="925"/>
      <c r="CX117" s="925"/>
      <c r="CY117" s="925"/>
      <c r="CZ117" s="925"/>
      <c r="DA117" s="925"/>
      <c r="DB117" s="925"/>
      <c r="DC117" s="925"/>
      <c r="DD117" s="925"/>
      <c r="DE117" s="925"/>
      <c r="DF117" s="926"/>
      <c r="DG117" s="960" t="s">
        <v>122</v>
      </c>
      <c r="DH117" s="961"/>
      <c r="DI117" s="961"/>
      <c r="DJ117" s="961"/>
      <c r="DK117" s="962"/>
      <c r="DL117" s="963" t="s">
        <v>122</v>
      </c>
      <c r="DM117" s="961"/>
      <c r="DN117" s="961"/>
      <c r="DO117" s="961"/>
      <c r="DP117" s="962"/>
      <c r="DQ117" s="963" t="s">
        <v>122</v>
      </c>
      <c r="DR117" s="961"/>
      <c r="DS117" s="961"/>
      <c r="DT117" s="961"/>
      <c r="DU117" s="962"/>
      <c r="DV117" s="964" t="s">
        <v>122</v>
      </c>
      <c r="DW117" s="965"/>
      <c r="DX117" s="965"/>
      <c r="DY117" s="965"/>
      <c r="DZ117" s="966"/>
    </row>
    <row r="118" spans="1:130" s="218" customFormat="1" ht="26.25" customHeight="1">
      <c r="A118" s="914" t="s">
        <v>412</v>
      </c>
      <c r="B118" s="895"/>
      <c r="C118" s="895"/>
      <c r="D118" s="895"/>
      <c r="E118" s="895"/>
      <c r="F118" s="895"/>
      <c r="G118" s="895"/>
      <c r="H118" s="895"/>
      <c r="I118" s="895"/>
      <c r="J118" s="895"/>
      <c r="K118" s="895"/>
      <c r="L118" s="895"/>
      <c r="M118" s="895"/>
      <c r="N118" s="895"/>
      <c r="O118" s="895"/>
      <c r="P118" s="895"/>
      <c r="Q118" s="895"/>
      <c r="R118" s="895"/>
      <c r="S118" s="895"/>
      <c r="T118" s="895"/>
      <c r="U118" s="895"/>
      <c r="V118" s="895"/>
      <c r="W118" s="895"/>
      <c r="X118" s="895"/>
      <c r="Y118" s="895"/>
      <c r="Z118" s="896"/>
      <c r="AA118" s="894" t="s">
        <v>409</v>
      </c>
      <c r="AB118" s="895"/>
      <c r="AC118" s="895"/>
      <c r="AD118" s="895"/>
      <c r="AE118" s="896"/>
      <c r="AF118" s="894" t="s">
        <v>410</v>
      </c>
      <c r="AG118" s="895"/>
      <c r="AH118" s="895"/>
      <c r="AI118" s="895"/>
      <c r="AJ118" s="896"/>
      <c r="AK118" s="894" t="s">
        <v>294</v>
      </c>
      <c r="AL118" s="895"/>
      <c r="AM118" s="895"/>
      <c r="AN118" s="895"/>
      <c r="AO118" s="896"/>
      <c r="AP118" s="972" t="s">
        <v>411</v>
      </c>
      <c r="AQ118" s="973"/>
      <c r="AR118" s="973"/>
      <c r="AS118" s="973"/>
      <c r="AT118" s="974"/>
      <c r="AU118" s="910"/>
      <c r="AV118" s="911"/>
      <c r="AW118" s="911"/>
      <c r="AX118" s="911"/>
      <c r="AY118" s="911"/>
      <c r="AZ118" s="975" t="s">
        <v>439</v>
      </c>
      <c r="BA118" s="967"/>
      <c r="BB118" s="967"/>
      <c r="BC118" s="967"/>
      <c r="BD118" s="967"/>
      <c r="BE118" s="967"/>
      <c r="BF118" s="967"/>
      <c r="BG118" s="967"/>
      <c r="BH118" s="967"/>
      <c r="BI118" s="967"/>
      <c r="BJ118" s="967"/>
      <c r="BK118" s="967"/>
      <c r="BL118" s="967"/>
      <c r="BM118" s="967"/>
      <c r="BN118" s="967"/>
      <c r="BO118" s="967"/>
      <c r="BP118" s="968"/>
      <c r="BQ118" s="1001" t="s">
        <v>122</v>
      </c>
      <c r="BR118" s="1002"/>
      <c r="BS118" s="1002"/>
      <c r="BT118" s="1002"/>
      <c r="BU118" s="1002"/>
      <c r="BV118" s="1002" t="s">
        <v>122</v>
      </c>
      <c r="BW118" s="1002"/>
      <c r="BX118" s="1002"/>
      <c r="BY118" s="1002"/>
      <c r="BZ118" s="1002"/>
      <c r="CA118" s="1002" t="s">
        <v>122</v>
      </c>
      <c r="CB118" s="1002"/>
      <c r="CC118" s="1002"/>
      <c r="CD118" s="1002"/>
      <c r="CE118" s="1002"/>
      <c r="CF118" s="922" t="s">
        <v>122</v>
      </c>
      <c r="CG118" s="923"/>
      <c r="CH118" s="923"/>
      <c r="CI118" s="923"/>
      <c r="CJ118" s="923"/>
      <c r="CK118" s="950"/>
      <c r="CL118" s="951"/>
      <c r="CM118" s="924" t="s">
        <v>440</v>
      </c>
      <c r="CN118" s="925"/>
      <c r="CO118" s="925"/>
      <c r="CP118" s="925"/>
      <c r="CQ118" s="925"/>
      <c r="CR118" s="925"/>
      <c r="CS118" s="925"/>
      <c r="CT118" s="925"/>
      <c r="CU118" s="925"/>
      <c r="CV118" s="925"/>
      <c r="CW118" s="925"/>
      <c r="CX118" s="925"/>
      <c r="CY118" s="925"/>
      <c r="CZ118" s="925"/>
      <c r="DA118" s="925"/>
      <c r="DB118" s="925"/>
      <c r="DC118" s="925"/>
      <c r="DD118" s="925"/>
      <c r="DE118" s="925"/>
      <c r="DF118" s="926"/>
      <c r="DG118" s="960" t="s">
        <v>122</v>
      </c>
      <c r="DH118" s="961"/>
      <c r="DI118" s="961"/>
      <c r="DJ118" s="961"/>
      <c r="DK118" s="962"/>
      <c r="DL118" s="963" t="s">
        <v>122</v>
      </c>
      <c r="DM118" s="961"/>
      <c r="DN118" s="961"/>
      <c r="DO118" s="961"/>
      <c r="DP118" s="962"/>
      <c r="DQ118" s="963" t="s">
        <v>122</v>
      </c>
      <c r="DR118" s="961"/>
      <c r="DS118" s="961"/>
      <c r="DT118" s="961"/>
      <c r="DU118" s="962"/>
      <c r="DV118" s="964" t="s">
        <v>122</v>
      </c>
      <c r="DW118" s="965"/>
      <c r="DX118" s="965"/>
      <c r="DY118" s="965"/>
      <c r="DZ118" s="966"/>
    </row>
    <row r="119" spans="1:130" s="218" customFormat="1" ht="26.25" customHeight="1">
      <c r="A119" s="1058" t="s">
        <v>415</v>
      </c>
      <c r="B119" s="949"/>
      <c r="C119" s="931" t="s">
        <v>416</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900"/>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12"/>
      <c r="AV119" s="913"/>
      <c r="AW119" s="913"/>
      <c r="AX119" s="913"/>
      <c r="AY119" s="913"/>
      <c r="AZ119" s="239" t="s">
        <v>177</v>
      </c>
      <c r="BA119" s="239"/>
      <c r="BB119" s="239"/>
      <c r="BC119" s="239"/>
      <c r="BD119" s="239"/>
      <c r="BE119" s="239"/>
      <c r="BF119" s="239"/>
      <c r="BG119" s="239"/>
      <c r="BH119" s="239"/>
      <c r="BI119" s="239"/>
      <c r="BJ119" s="239"/>
      <c r="BK119" s="239"/>
      <c r="BL119" s="239"/>
      <c r="BM119" s="239"/>
      <c r="BN119" s="239"/>
      <c r="BO119" s="979" t="s">
        <v>441</v>
      </c>
      <c r="BP119" s="1007"/>
      <c r="BQ119" s="1001">
        <v>6565145</v>
      </c>
      <c r="BR119" s="1002"/>
      <c r="BS119" s="1002"/>
      <c r="BT119" s="1002"/>
      <c r="BU119" s="1002"/>
      <c r="BV119" s="1002">
        <v>6612832</v>
      </c>
      <c r="BW119" s="1002"/>
      <c r="BX119" s="1002"/>
      <c r="BY119" s="1002"/>
      <c r="BZ119" s="1002"/>
      <c r="CA119" s="1002">
        <v>6533853</v>
      </c>
      <c r="CB119" s="1002"/>
      <c r="CC119" s="1002"/>
      <c r="CD119" s="1002"/>
      <c r="CE119" s="1002"/>
      <c r="CF119" s="1003"/>
      <c r="CG119" s="1004"/>
      <c r="CH119" s="1004"/>
      <c r="CI119" s="1004"/>
      <c r="CJ119" s="1005"/>
      <c r="CK119" s="952"/>
      <c r="CL119" s="953"/>
      <c r="CM119" s="975" t="s">
        <v>442</v>
      </c>
      <c r="CN119" s="967"/>
      <c r="CO119" s="967"/>
      <c r="CP119" s="967"/>
      <c r="CQ119" s="967"/>
      <c r="CR119" s="967"/>
      <c r="CS119" s="967"/>
      <c r="CT119" s="967"/>
      <c r="CU119" s="967"/>
      <c r="CV119" s="967"/>
      <c r="CW119" s="967"/>
      <c r="CX119" s="967"/>
      <c r="CY119" s="967"/>
      <c r="CZ119" s="967"/>
      <c r="DA119" s="967"/>
      <c r="DB119" s="967"/>
      <c r="DC119" s="967"/>
      <c r="DD119" s="967"/>
      <c r="DE119" s="967"/>
      <c r="DF119" s="968"/>
      <c r="DG119" s="1006" t="s">
        <v>122</v>
      </c>
      <c r="DH119" s="988"/>
      <c r="DI119" s="988"/>
      <c r="DJ119" s="988"/>
      <c r="DK119" s="989"/>
      <c r="DL119" s="987" t="s">
        <v>122</v>
      </c>
      <c r="DM119" s="988"/>
      <c r="DN119" s="988"/>
      <c r="DO119" s="988"/>
      <c r="DP119" s="989"/>
      <c r="DQ119" s="987" t="s">
        <v>122</v>
      </c>
      <c r="DR119" s="988"/>
      <c r="DS119" s="988"/>
      <c r="DT119" s="988"/>
      <c r="DU119" s="989"/>
      <c r="DV119" s="990" t="s">
        <v>122</v>
      </c>
      <c r="DW119" s="991"/>
      <c r="DX119" s="991"/>
      <c r="DY119" s="991"/>
      <c r="DZ119" s="992"/>
    </row>
    <row r="120" spans="1:130" s="218" customFormat="1" ht="26.25" customHeight="1">
      <c r="A120" s="1059"/>
      <c r="B120" s="951"/>
      <c r="C120" s="924" t="s">
        <v>419</v>
      </c>
      <c r="D120" s="925"/>
      <c r="E120" s="925"/>
      <c r="F120" s="925"/>
      <c r="G120" s="925"/>
      <c r="H120" s="925"/>
      <c r="I120" s="925"/>
      <c r="J120" s="925"/>
      <c r="K120" s="925"/>
      <c r="L120" s="925"/>
      <c r="M120" s="925"/>
      <c r="N120" s="925"/>
      <c r="O120" s="925"/>
      <c r="P120" s="925"/>
      <c r="Q120" s="925"/>
      <c r="R120" s="925"/>
      <c r="S120" s="925"/>
      <c r="T120" s="925"/>
      <c r="U120" s="925"/>
      <c r="V120" s="925"/>
      <c r="W120" s="925"/>
      <c r="X120" s="925"/>
      <c r="Y120" s="925"/>
      <c r="Z120" s="926"/>
      <c r="AA120" s="960">
        <v>1431</v>
      </c>
      <c r="AB120" s="961"/>
      <c r="AC120" s="961"/>
      <c r="AD120" s="961"/>
      <c r="AE120" s="962"/>
      <c r="AF120" s="963">
        <v>1163</v>
      </c>
      <c r="AG120" s="961"/>
      <c r="AH120" s="961"/>
      <c r="AI120" s="961"/>
      <c r="AJ120" s="962"/>
      <c r="AK120" s="963">
        <v>1229</v>
      </c>
      <c r="AL120" s="961"/>
      <c r="AM120" s="961"/>
      <c r="AN120" s="961"/>
      <c r="AO120" s="962"/>
      <c r="AP120" s="964">
        <v>0.1</v>
      </c>
      <c r="AQ120" s="965"/>
      <c r="AR120" s="965"/>
      <c r="AS120" s="965"/>
      <c r="AT120" s="966"/>
      <c r="AU120" s="993" t="s">
        <v>443</v>
      </c>
      <c r="AV120" s="994"/>
      <c r="AW120" s="994"/>
      <c r="AX120" s="994"/>
      <c r="AY120" s="995"/>
      <c r="AZ120" s="931" t="s">
        <v>444</v>
      </c>
      <c r="BA120" s="899"/>
      <c r="BB120" s="899"/>
      <c r="BC120" s="899"/>
      <c r="BD120" s="899"/>
      <c r="BE120" s="899"/>
      <c r="BF120" s="899"/>
      <c r="BG120" s="899"/>
      <c r="BH120" s="899"/>
      <c r="BI120" s="899"/>
      <c r="BJ120" s="899"/>
      <c r="BK120" s="899"/>
      <c r="BL120" s="899"/>
      <c r="BM120" s="899"/>
      <c r="BN120" s="899"/>
      <c r="BO120" s="899"/>
      <c r="BP120" s="900"/>
      <c r="BQ120" s="932">
        <v>1716939</v>
      </c>
      <c r="BR120" s="933"/>
      <c r="BS120" s="933"/>
      <c r="BT120" s="933"/>
      <c r="BU120" s="933"/>
      <c r="BV120" s="933">
        <v>1845628</v>
      </c>
      <c r="BW120" s="933"/>
      <c r="BX120" s="933"/>
      <c r="BY120" s="933"/>
      <c r="BZ120" s="933"/>
      <c r="CA120" s="933">
        <v>1638284</v>
      </c>
      <c r="CB120" s="933"/>
      <c r="CC120" s="933"/>
      <c r="CD120" s="933"/>
      <c r="CE120" s="933"/>
      <c r="CF120" s="946">
        <v>78.599999999999994</v>
      </c>
      <c r="CG120" s="947"/>
      <c r="CH120" s="947"/>
      <c r="CI120" s="947"/>
      <c r="CJ120" s="947"/>
      <c r="CK120" s="1008" t="s">
        <v>445</v>
      </c>
      <c r="CL120" s="1009"/>
      <c r="CM120" s="1009"/>
      <c r="CN120" s="1009"/>
      <c r="CO120" s="1010"/>
      <c r="CP120" s="1016" t="s">
        <v>390</v>
      </c>
      <c r="CQ120" s="1017"/>
      <c r="CR120" s="1017"/>
      <c r="CS120" s="1017"/>
      <c r="CT120" s="1017"/>
      <c r="CU120" s="1017"/>
      <c r="CV120" s="1017"/>
      <c r="CW120" s="1017"/>
      <c r="CX120" s="1017"/>
      <c r="CY120" s="1017"/>
      <c r="CZ120" s="1017"/>
      <c r="DA120" s="1017"/>
      <c r="DB120" s="1017"/>
      <c r="DC120" s="1017"/>
      <c r="DD120" s="1017"/>
      <c r="DE120" s="1017"/>
      <c r="DF120" s="1018"/>
      <c r="DG120" s="932">
        <v>74781</v>
      </c>
      <c r="DH120" s="933"/>
      <c r="DI120" s="933"/>
      <c r="DJ120" s="933"/>
      <c r="DK120" s="933"/>
      <c r="DL120" s="933">
        <v>60699</v>
      </c>
      <c r="DM120" s="933"/>
      <c r="DN120" s="933"/>
      <c r="DO120" s="933"/>
      <c r="DP120" s="933"/>
      <c r="DQ120" s="933">
        <v>59095</v>
      </c>
      <c r="DR120" s="933"/>
      <c r="DS120" s="933"/>
      <c r="DT120" s="933"/>
      <c r="DU120" s="933"/>
      <c r="DV120" s="934">
        <v>2.8</v>
      </c>
      <c r="DW120" s="934"/>
      <c r="DX120" s="934"/>
      <c r="DY120" s="934"/>
      <c r="DZ120" s="935"/>
    </row>
    <row r="121" spans="1:130" s="218" customFormat="1" ht="26.25" customHeight="1">
      <c r="A121" s="1059"/>
      <c r="B121" s="951"/>
      <c r="C121" s="976" t="s">
        <v>446</v>
      </c>
      <c r="D121" s="977"/>
      <c r="E121" s="977"/>
      <c r="F121" s="977"/>
      <c r="G121" s="977"/>
      <c r="H121" s="977"/>
      <c r="I121" s="977"/>
      <c r="J121" s="977"/>
      <c r="K121" s="977"/>
      <c r="L121" s="977"/>
      <c r="M121" s="977"/>
      <c r="N121" s="977"/>
      <c r="O121" s="977"/>
      <c r="P121" s="977"/>
      <c r="Q121" s="977"/>
      <c r="R121" s="977"/>
      <c r="S121" s="977"/>
      <c r="T121" s="977"/>
      <c r="U121" s="977"/>
      <c r="V121" s="977"/>
      <c r="W121" s="977"/>
      <c r="X121" s="977"/>
      <c r="Y121" s="977"/>
      <c r="Z121" s="978"/>
      <c r="AA121" s="960" t="s">
        <v>122</v>
      </c>
      <c r="AB121" s="961"/>
      <c r="AC121" s="961"/>
      <c r="AD121" s="961"/>
      <c r="AE121" s="962"/>
      <c r="AF121" s="963" t="s">
        <v>122</v>
      </c>
      <c r="AG121" s="961"/>
      <c r="AH121" s="961"/>
      <c r="AI121" s="961"/>
      <c r="AJ121" s="962"/>
      <c r="AK121" s="963" t="s">
        <v>122</v>
      </c>
      <c r="AL121" s="961"/>
      <c r="AM121" s="961"/>
      <c r="AN121" s="961"/>
      <c r="AO121" s="962"/>
      <c r="AP121" s="964" t="s">
        <v>122</v>
      </c>
      <c r="AQ121" s="965"/>
      <c r="AR121" s="965"/>
      <c r="AS121" s="965"/>
      <c r="AT121" s="966"/>
      <c r="AU121" s="996"/>
      <c r="AV121" s="997"/>
      <c r="AW121" s="997"/>
      <c r="AX121" s="997"/>
      <c r="AY121" s="998"/>
      <c r="AZ121" s="924" t="s">
        <v>447</v>
      </c>
      <c r="BA121" s="925"/>
      <c r="BB121" s="925"/>
      <c r="BC121" s="925"/>
      <c r="BD121" s="925"/>
      <c r="BE121" s="925"/>
      <c r="BF121" s="925"/>
      <c r="BG121" s="925"/>
      <c r="BH121" s="925"/>
      <c r="BI121" s="925"/>
      <c r="BJ121" s="925"/>
      <c r="BK121" s="925"/>
      <c r="BL121" s="925"/>
      <c r="BM121" s="925"/>
      <c r="BN121" s="925"/>
      <c r="BO121" s="925"/>
      <c r="BP121" s="926"/>
      <c r="BQ121" s="927">
        <v>123719</v>
      </c>
      <c r="BR121" s="928"/>
      <c r="BS121" s="928"/>
      <c r="BT121" s="928"/>
      <c r="BU121" s="928"/>
      <c r="BV121" s="928">
        <v>78089</v>
      </c>
      <c r="BW121" s="928"/>
      <c r="BX121" s="928"/>
      <c r="BY121" s="928"/>
      <c r="BZ121" s="928"/>
      <c r="CA121" s="928">
        <v>61530</v>
      </c>
      <c r="CB121" s="928"/>
      <c r="CC121" s="928"/>
      <c r="CD121" s="928"/>
      <c r="CE121" s="928"/>
      <c r="CF121" s="922">
        <v>3</v>
      </c>
      <c r="CG121" s="923"/>
      <c r="CH121" s="923"/>
      <c r="CI121" s="923"/>
      <c r="CJ121" s="923"/>
      <c r="CK121" s="1011"/>
      <c r="CL121" s="1012"/>
      <c r="CM121" s="1012"/>
      <c r="CN121" s="1012"/>
      <c r="CO121" s="1013"/>
      <c r="CP121" s="1021" t="s">
        <v>393</v>
      </c>
      <c r="CQ121" s="1022"/>
      <c r="CR121" s="1022"/>
      <c r="CS121" s="1022"/>
      <c r="CT121" s="1022"/>
      <c r="CU121" s="1022"/>
      <c r="CV121" s="1022"/>
      <c r="CW121" s="1022"/>
      <c r="CX121" s="1022"/>
      <c r="CY121" s="1022"/>
      <c r="CZ121" s="1022"/>
      <c r="DA121" s="1022"/>
      <c r="DB121" s="1022"/>
      <c r="DC121" s="1022"/>
      <c r="DD121" s="1022"/>
      <c r="DE121" s="1022"/>
      <c r="DF121" s="1023"/>
      <c r="DG121" s="927" t="s">
        <v>122</v>
      </c>
      <c r="DH121" s="928"/>
      <c r="DI121" s="928"/>
      <c r="DJ121" s="928"/>
      <c r="DK121" s="928"/>
      <c r="DL121" s="928">
        <v>29735</v>
      </c>
      <c r="DM121" s="928"/>
      <c r="DN121" s="928"/>
      <c r="DO121" s="928"/>
      <c r="DP121" s="928"/>
      <c r="DQ121" s="928">
        <v>44932</v>
      </c>
      <c r="DR121" s="928"/>
      <c r="DS121" s="928"/>
      <c r="DT121" s="928"/>
      <c r="DU121" s="928"/>
      <c r="DV121" s="929">
        <v>2.2000000000000002</v>
      </c>
      <c r="DW121" s="929"/>
      <c r="DX121" s="929"/>
      <c r="DY121" s="929"/>
      <c r="DZ121" s="930"/>
    </row>
    <row r="122" spans="1:130" s="218" customFormat="1" ht="26.25" customHeight="1">
      <c r="A122" s="1059"/>
      <c r="B122" s="951"/>
      <c r="C122" s="924" t="s">
        <v>429</v>
      </c>
      <c r="D122" s="925"/>
      <c r="E122" s="925"/>
      <c r="F122" s="925"/>
      <c r="G122" s="925"/>
      <c r="H122" s="925"/>
      <c r="I122" s="925"/>
      <c r="J122" s="925"/>
      <c r="K122" s="925"/>
      <c r="L122" s="925"/>
      <c r="M122" s="925"/>
      <c r="N122" s="925"/>
      <c r="O122" s="925"/>
      <c r="P122" s="925"/>
      <c r="Q122" s="925"/>
      <c r="R122" s="925"/>
      <c r="S122" s="925"/>
      <c r="T122" s="925"/>
      <c r="U122" s="925"/>
      <c r="V122" s="925"/>
      <c r="W122" s="925"/>
      <c r="X122" s="925"/>
      <c r="Y122" s="925"/>
      <c r="Z122" s="926"/>
      <c r="AA122" s="960" t="s">
        <v>122</v>
      </c>
      <c r="AB122" s="961"/>
      <c r="AC122" s="961"/>
      <c r="AD122" s="961"/>
      <c r="AE122" s="962"/>
      <c r="AF122" s="963" t="s">
        <v>122</v>
      </c>
      <c r="AG122" s="961"/>
      <c r="AH122" s="961"/>
      <c r="AI122" s="961"/>
      <c r="AJ122" s="962"/>
      <c r="AK122" s="963" t="s">
        <v>122</v>
      </c>
      <c r="AL122" s="961"/>
      <c r="AM122" s="961"/>
      <c r="AN122" s="961"/>
      <c r="AO122" s="962"/>
      <c r="AP122" s="964" t="s">
        <v>122</v>
      </c>
      <c r="AQ122" s="965"/>
      <c r="AR122" s="965"/>
      <c r="AS122" s="965"/>
      <c r="AT122" s="966"/>
      <c r="AU122" s="996"/>
      <c r="AV122" s="997"/>
      <c r="AW122" s="997"/>
      <c r="AX122" s="997"/>
      <c r="AY122" s="998"/>
      <c r="AZ122" s="975" t="s">
        <v>448</v>
      </c>
      <c r="BA122" s="967"/>
      <c r="BB122" s="967"/>
      <c r="BC122" s="967"/>
      <c r="BD122" s="967"/>
      <c r="BE122" s="967"/>
      <c r="BF122" s="967"/>
      <c r="BG122" s="967"/>
      <c r="BH122" s="967"/>
      <c r="BI122" s="967"/>
      <c r="BJ122" s="967"/>
      <c r="BK122" s="967"/>
      <c r="BL122" s="967"/>
      <c r="BM122" s="967"/>
      <c r="BN122" s="967"/>
      <c r="BO122" s="967"/>
      <c r="BP122" s="968"/>
      <c r="BQ122" s="1001">
        <v>4045877</v>
      </c>
      <c r="BR122" s="1002"/>
      <c r="BS122" s="1002"/>
      <c r="BT122" s="1002"/>
      <c r="BU122" s="1002"/>
      <c r="BV122" s="1002">
        <v>4069039</v>
      </c>
      <c r="BW122" s="1002"/>
      <c r="BX122" s="1002"/>
      <c r="BY122" s="1002"/>
      <c r="BZ122" s="1002"/>
      <c r="CA122" s="1002">
        <v>4272819</v>
      </c>
      <c r="CB122" s="1002"/>
      <c r="CC122" s="1002"/>
      <c r="CD122" s="1002"/>
      <c r="CE122" s="1002"/>
      <c r="CF122" s="1019">
        <v>205</v>
      </c>
      <c r="CG122" s="1020"/>
      <c r="CH122" s="1020"/>
      <c r="CI122" s="1020"/>
      <c r="CJ122" s="1020"/>
      <c r="CK122" s="1011"/>
      <c r="CL122" s="1012"/>
      <c r="CM122" s="1012"/>
      <c r="CN122" s="1012"/>
      <c r="CO122" s="1013"/>
      <c r="CP122" s="1021" t="s">
        <v>391</v>
      </c>
      <c r="CQ122" s="1022"/>
      <c r="CR122" s="1022"/>
      <c r="CS122" s="1022"/>
      <c r="CT122" s="1022"/>
      <c r="CU122" s="1022"/>
      <c r="CV122" s="1022"/>
      <c r="CW122" s="1022"/>
      <c r="CX122" s="1022"/>
      <c r="CY122" s="1022"/>
      <c r="CZ122" s="1022"/>
      <c r="DA122" s="1022"/>
      <c r="DB122" s="1022"/>
      <c r="DC122" s="1022"/>
      <c r="DD122" s="1022"/>
      <c r="DE122" s="1022"/>
      <c r="DF122" s="1023"/>
      <c r="DG122" s="927" t="s">
        <v>122</v>
      </c>
      <c r="DH122" s="928"/>
      <c r="DI122" s="928"/>
      <c r="DJ122" s="928"/>
      <c r="DK122" s="928"/>
      <c r="DL122" s="928" t="s">
        <v>122</v>
      </c>
      <c r="DM122" s="928"/>
      <c r="DN122" s="928"/>
      <c r="DO122" s="928"/>
      <c r="DP122" s="928"/>
      <c r="DQ122" s="928" t="s">
        <v>122</v>
      </c>
      <c r="DR122" s="928"/>
      <c r="DS122" s="928"/>
      <c r="DT122" s="928"/>
      <c r="DU122" s="928"/>
      <c r="DV122" s="929" t="s">
        <v>122</v>
      </c>
      <c r="DW122" s="929"/>
      <c r="DX122" s="929"/>
      <c r="DY122" s="929"/>
      <c r="DZ122" s="930"/>
    </row>
    <row r="123" spans="1:130" s="218" customFormat="1" ht="26.25" customHeight="1">
      <c r="A123" s="1059"/>
      <c r="B123" s="951"/>
      <c r="C123" s="924" t="s">
        <v>435</v>
      </c>
      <c r="D123" s="925"/>
      <c r="E123" s="925"/>
      <c r="F123" s="925"/>
      <c r="G123" s="925"/>
      <c r="H123" s="925"/>
      <c r="I123" s="925"/>
      <c r="J123" s="925"/>
      <c r="K123" s="925"/>
      <c r="L123" s="925"/>
      <c r="M123" s="925"/>
      <c r="N123" s="925"/>
      <c r="O123" s="925"/>
      <c r="P123" s="925"/>
      <c r="Q123" s="925"/>
      <c r="R123" s="925"/>
      <c r="S123" s="925"/>
      <c r="T123" s="925"/>
      <c r="U123" s="925"/>
      <c r="V123" s="925"/>
      <c r="W123" s="925"/>
      <c r="X123" s="925"/>
      <c r="Y123" s="925"/>
      <c r="Z123" s="926"/>
      <c r="AA123" s="960" t="s">
        <v>122</v>
      </c>
      <c r="AB123" s="961"/>
      <c r="AC123" s="961"/>
      <c r="AD123" s="961"/>
      <c r="AE123" s="962"/>
      <c r="AF123" s="963" t="s">
        <v>122</v>
      </c>
      <c r="AG123" s="961"/>
      <c r="AH123" s="961"/>
      <c r="AI123" s="961"/>
      <c r="AJ123" s="962"/>
      <c r="AK123" s="963" t="s">
        <v>122</v>
      </c>
      <c r="AL123" s="961"/>
      <c r="AM123" s="961"/>
      <c r="AN123" s="961"/>
      <c r="AO123" s="962"/>
      <c r="AP123" s="964" t="s">
        <v>122</v>
      </c>
      <c r="AQ123" s="965"/>
      <c r="AR123" s="965"/>
      <c r="AS123" s="965"/>
      <c r="AT123" s="966"/>
      <c r="AU123" s="999"/>
      <c r="AV123" s="1000"/>
      <c r="AW123" s="1000"/>
      <c r="AX123" s="1000"/>
      <c r="AY123" s="1000"/>
      <c r="AZ123" s="239" t="s">
        <v>177</v>
      </c>
      <c r="BA123" s="239"/>
      <c r="BB123" s="239"/>
      <c r="BC123" s="239"/>
      <c r="BD123" s="239"/>
      <c r="BE123" s="239"/>
      <c r="BF123" s="239"/>
      <c r="BG123" s="239"/>
      <c r="BH123" s="239"/>
      <c r="BI123" s="239"/>
      <c r="BJ123" s="239"/>
      <c r="BK123" s="239"/>
      <c r="BL123" s="239"/>
      <c r="BM123" s="239"/>
      <c r="BN123" s="239"/>
      <c r="BO123" s="979" t="s">
        <v>449</v>
      </c>
      <c r="BP123" s="1007"/>
      <c r="BQ123" s="1065">
        <v>5886535</v>
      </c>
      <c r="BR123" s="1066"/>
      <c r="BS123" s="1066"/>
      <c r="BT123" s="1066"/>
      <c r="BU123" s="1066"/>
      <c r="BV123" s="1066">
        <v>5992756</v>
      </c>
      <c r="BW123" s="1066"/>
      <c r="BX123" s="1066"/>
      <c r="BY123" s="1066"/>
      <c r="BZ123" s="1066"/>
      <c r="CA123" s="1066">
        <v>5972633</v>
      </c>
      <c r="CB123" s="1066"/>
      <c r="CC123" s="1066"/>
      <c r="CD123" s="1066"/>
      <c r="CE123" s="1066"/>
      <c r="CF123" s="1003"/>
      <c r="CG123" s="1004"/>
      <c r="CH123" s="1004"/>
      <c r="CI123" s="1004"/>
      <c r="CJ123" s="1005"/>
      <c r="CK123" s="1011"/>
      <c r="CL123" s="1012"/>
      <c r="CM123" s="1012"/>
      <c r="CN123" s="1012"/>
      <c r="CO123" s="1013"/>
      <c r="CP123" s="1021" t="s">
        <v>392</v>
      </c>
      <c r="CQ123" s="1022"/>
      <c r="CR123" s="1022"/>
      <c r="CS123" s="1022"/>
      <c r="CT123" s="1022"/>
      <c r="CU123" s="1022"/>
      <c r="CV123" s="1022"/>
      <c r="CW123" s="1022"/>
      <c r="CX123" s="1022"/>
      <c r="CY123" s="1022"/>
      <c r="CZ123" s="1022"/>
      <c r="DA123" s="1022"/>
      <c r="DB123" s="1022"/>
      <c r="DC123" s="1022"/>
      <c r="DD123" s="1022"/>
      <c r="DE123" s="1022"/>
      <c r="DF123" s="1023"/>
      <c r="DG123" s="960" t="s">
        <v>122</v>
      </c>
      <c r="DH123" s="961"/>
      <c r="DI123" s="961"/>
      <c r="DJ123" s="961"/>
      <c r="DK123" s="962"/>
      <c r="DL123" s="963" t="s">
        <v>122</v>
      </c>
      <c r="DM123" s="961"/>
      <c r="DN123" s="961"/>
      <c r="DO123" s="961"/>
      <c r="DP123" s="962"/>
      <c r="DQ123" s="963" t="s">
        <v>122</v>
      </c>
      <c r="DR123" s="961"/>
      <c r="DS123" s="961"/>
      <c r="DT123" s="961"/>
      <c r="DU123" s="962"/>
      <c r="DV123" s="964" t="s">
        <v>122</v>
      </c>
      <c r="DW123" s="965"/>
      <c r="DX123" s="965"/>
      <c r="DY123" s="965"/>
      <c r="DZ123" s="966"/>
    </row>
    <row r="124" spans="1:130" s="218" customFormat="1" ht="26.25" customHeight="1" thickBot="1">
      <c r="A124" s="1059"/>
      <c r="B124" s="951"/>
      <c r="C124" s="924" t="s">
        <v>438</v>
      </c>
      <c r="D124" s="925"/>
      <c r="E124" s="925"/>
      <c r="F124" s="925"/>
      <c r="G124" s="925"/>
      <c r="H124" s="925"/>
      <c r="I124" s="925"/>
      <c r="J124" s="925"/>
      <c r="K124" s="925"/>
      <c r="L124" s="925"/>
      <c r="M124" s="925"/>
      <c r="N124" s="925"/>
      <c r="O124" s="925"/>
      <c r="P124" s="925"/>
      <c r="Q124" s="925"/>
      <c r="R124" s="925"/>
      <c r="S124" s="925"/>
      <c r="T124" s="925"/>
      <c r="U124" s="925"/>
      <c r="V124" s="925"/>
      <c r="W124" s="925"/>
      <c r="X124" s="925"/>
      <c r="Y124" s="925"/>
      <c r="Z124" s="926"/>
      <c r="AA124" s="960" t="s">
        <v>122</v>
      </c>
      <c r="AB124" s="961"/>
      <c r="AC124" s="961"/>
      <c r="AD124" s="961"/>
      <c r="AE124" s="962"/>
      <c r="AF124" s="963" t="s">
        <v>122</v>
      </c>
      <c r="AG124" s="961"/>
      <c r="AH124" s="961"/>
      <c r="AI124" s="961"/>
      <c r="AJ124" s="962"/>
      <c r="AK124" s="963" t="s">
        <v>122</v>
      </c>
      <c r="AL124" s="961"/>
      <c r="AM124" s="961"/>
      <c r="AN124" s="961"/>
      <c r="AO124" s="962"/>
      <c r="AP124" s="964" t="s">
        <v>122</v>
      </c>
      <c r="AQ124" s="965"/>
      <c r="AR124" s="965"/>
      <c r="AS124" s="965"/>
      <c r="AT124" s="966"/>
      <c r="AU124" s="1061" t="s">
        <v>450</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v>32.9</v>
      </c>
      <c r="BR124" s="1029"/>
      <c r="BS124" s="1029"/>
      <c r="BT124" s="1029"/>
      <c r="BU124" s="1029"/>
      <c r="BV124" s="1029">
        <v>30.1</v>
      </c>
      <c r="BW124" s="1029"/>
      <c r="BX124" s="1029"/>
      <c r="BY124" s="1029"/>
      <c r="BZ124" s="1029"/>
      <c r="CA124" s="1029">
        <v>26.9</v>
      </c>
      <c r="CB124" s="1029"/>
      <c r="CC124" s="1029"/>
      <c r="CD124" s="1029"/>
      <c r="CE124" s="1029"/>
      <c r="CF124" s="1030"/>
      <c r="CG124" s="1031"/>
      <c r="CH124" s="1031"/>
      <c r="CI124" s="1031"/>
      <c r="CJ124" s="1032"/>
      <c r="CK124" s="1014"/>
      <c r="CL124" s="1014"/>
      <c r="CM124" s="1014"/>
      <c r="CN124" s="1014"/>
      <c r="CO124" s="1015"/>
      <c r="CP124" s="1021" t="s">
        <v>451</v>
      </c>
      <c r="CQ124" s="1022"/>
      <c r="CR124" s="1022"/>
      <c r="CS124" s="1022"/>
      <c r="CT124" s="1022"/>
      <c r="CU124" s="1022"/>
      <c r="CV124" s="1022"/>
      <c r="CW124" s="1022"/>
      <c r="CX124" s="1022"/>
      <c r="CY124" s="1022"/>
      <c r="CZ124" s="1022"/>
      <c r="DA124" s="1022"/>
      <c r="DB124" s="1022"/>
      <c r="DC124" s="1022"/>
      <c r="DD124" s="1022"/>
      <c r="DE124" s="1022"/>
      <c r="DF124" s="1023"/>
      <c r="DG124" s="1006">
        <v>23788</v>
      </c>
      <c r="DH124" s="988"/>
      <c r="DI124" s="988"/>
      <c r="DJ124" s="988"/>
      <c r="DK124" s="989"/>
      <c r="DL124" s="987" t="s">
        <v>122</v>
      </c>
      <c r="DM124" s="988"/>
      <c r="DN124" s="988"/>
      <c r="DO124" s="988"/>
      <c r="DP124" s="989"/>
      <c r="DQ124" s="987" t="s">
        <v>122</v>
      </c>
      <c r="DR124" s="988"/>
      <c r="DS124" s="988"/>
      <c r="DT124" s="988"/>
      <c r="DU124" s="989"/>
      <c r="DV124" s="990" t="s">
        <v>122</v>
      </c>
      <c r="DW124" s="991"/>
      <c r="DX124" s="991"/>
      <c r="DY124" s="991"/>
      <c r="DZ124" s="992"/>
    </row>
    <row r="125" spans="1:130" s="218" customFormat="1" ht="26.25" customHeight="1">
      <c r="A125" s="1059"/>
      <c r="B125" s="951"/>
      <c r="C125" s="924" t="s">
        <v>440</v>
      </c>
      <c r="D125" s="925"/>
      <c r="E125" s="925"/>
      <c r="F125" s="925"/>
      <c r="G125" s="925"/>
      <c r="H125" s="925"/>
      <c r="I125" s="925"/>
      <c r="J125" s="925"/>
      <c r="K125" s="925"/>
      <c r="L125" s="925"/>
      <c r="M125" s="925"/>
      <c r="N125" s="925"/>
      <c r="O125" s="925"/>
      <c r="P125" s="925"/>
      <c r="Q125" s="925"/>
      <c r="R125" s="925"/>
      <c r="S125" s="925"/>
      <c r="T125" s="925"/>
      <c r="U125" s="925"/>
      <c r="V125" s="925"/>
      <c r="W125" s="925"/>
      <c r="X125" s="925"/>
      <c r="Y125" s="925"/>
      <c r="Z125" s="926"/>
      <c r="AA125" s="960" t="s">
        <v>122</v>
      </c>
      <c r="AB125" s="961"/>
      <c r="AC125" s="961"/>
      <c r="AD125" s="961"/>
      <c r="AE125" s="962"/>
      <c r="AF125" s="963" t="s">
        <v>122</v>
      </c>
      <c r="AG125" s="961"/>
      <c r="AH125" s="961"/>
      <c r="AI125" s="961"/>
      <c r="AJ125" s="962"/>
      <c r="AK125" s="963" t="s">
        <v>122</v>
      </c>
      <c r="AL125" s="961"/>
      <c r="AM125" s="961"/>
      <c r="AN125" s="961"/>
      <c r="AO125" s="962"/>
      <c r="AP125" s="964" t="s">
        <v>122</v>
      </c>
      <c r="AQ125" s="965"/>
      <c r="AR125" s="965"/>
      <c r="AS125" s="965"/>
      <c r="AT125" s="96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4" t="s">
        <v>452</v>
      </c>
      <c r="CL125" s="1009"/>
      <c r="CM125" s="1009"/>
      <c r="CN125" s="1009"/>
      <c r="CO125" s="1010"/>
      <c r="CP125" s="931" t="s">
        <v>453</v>
      </c>
      <c r="CQ125" s="899"/>
      <c r="CR125" s="899"/>
      <c r="CS125" s="899"/>
      <c r="CT125" s="899"/>
      <c r="CU125" s="899"/>
      <c r="CV125" s="899"/>
      <c r="CW125" s="899"/>
      <c r="CX125" s="899"/>
      <c r="CY125" s="899"/>
      <c r="CZ125" s="899"/>
      <c r="DA125" s="899"/>
      <c r="DB125" s="899"/>
      <c r="DC125" s="899"/>
      <c r="DD125" s="899"/>
      <c r="DE125" s="899"/>
      <c r="DF125" s="900"/>
      <c r="DG125" s="932" t="s">
        <v>122</v>
      </c>
      <c r="DH125" s="933"/>
      <c r="DI125" s="933"/>
      <c r="DJ125" s="933"/>
      <c r="DK125" s="933"/>
      <c r="DL125" s="933" t="s">
        <v>122</v>
      </c>
      <c r="DM125" s="933"/>
      <c r="DN125" s="933"/>
      <c r="DO125" s="933"/>
      <c r="DP125" s="933"/>
      <c r="DQ125" s="933" t="s">
        <v>122</v>
      </c>
      <c r="DR125" s="933"/>
      <c r="DS125" s="933"/>
      <c r="DT125" s="933"/>
      <c r="DU125" s="933"/>
      <c r="DV125" s="934" t="s">
        <v>122</v>
      </c>
      <c r="DW125" s="934"/>
      <c r="DX125" s="934"/>
      <c r="DY125" s="934"/>
      <c r="DZ125" s="935"/>
    </row>
    <row r="126" spans="1:130" s="218" customFormat="1" ht="26.25" customHeight="1" thickBot="1">
      <c r="A126" s="1059"/>
      <c r="B126" s="951"/>
      <c r="C126" s="924" t="s">
        <v>442</v>
      </c>
      <c r="D126" s="925"/>
      <c r="E126" s="925"/>
      <c r="F126" s="925"/>
      <c r="G126" s="925"/>
      <c r="H126" s="925"/>
      <c r="I126" s="925"/>
      <c r="J126" s="925"/>
      <c r="K126" s="925"/>
      <c r="L126" s="925"/>
      <c r="M126" s="925"/>
      <c r="N126" s="925"/>
      <c r="O126" s="925"/>
      <c r="P126" s="925"/>
      <c r="Q126" s="925"/>
      <c r="R126" s="925"/>
      <c r="S126" s="925"/>
      <c r="T126" s="925"/>
      <c r="U126" s="925"/>
      <c r="V126" s="925"/>
      <c r="W126" s="925"/>
      <c r="X126" s="925"/>
      <c r="Y126" s="925"/>
      <c r="Z126" s="926"/>
      <c r="AA126" s="960" t="s">
        <v>122</v>
      </c>
      <c r="AB126" s="961"/>
      <c r="AC126" s="961"/>
      <c r="AD126" s="961"/>
      <c r="AE126" s="962"/>
      <c r="AF126" s="963" t="s">
        <v>122</v>
      </c>
      <c r="AG126" s="961"/>
      <c r="AH126" s="961"/>
      <c r="AI126" s="961"/>
      <c r="AJ126" s="962"/>
      <c r="AK126" s="963" t="s">
        <v>122</v>
      </c>
      <c r="AL126" s="961"/>
      <c r="AM126" s="961"/>
      <c r="AN126" s="961"/>
      <c r="AO126" s="962"/>
      <c r="AP126" s="964" t="s">
        <v>122</v>
      </c>
      <c r="AQ126" s="965"/>
      <c r="AR126" s="965"/>
      <c r="AS126" s="965"/>
      <c r="AT126" s="96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5"/>
      <c r="CL126" s="1012"/>
      <c r="CM126" s="1012"/>
      <c r="CN126" s="1012"/>
      <c r="CO126" s="1013"/>
      <c r="CP126" s="924" t="s">
        <v>454</v>
      </c>
      <c r="CQ126" s="925"/>
      <c r="CR126" s="925"/>
      <c r="CS126" s="925"/>
      <c r="CT126" s="925"/>
      <c r="CU126" s="925"/>
      <c r="CV126" s="925"/>
      <c r="CW126" s="925"/>
      <c r="CX126" s="925"/>
      <c r="CY126" s="925"/>
      <c r="CZ126" s="925"/>
      <c r="DA126" s="925"/>
      <c r="DB126" s="925"/>
      <c r="DC126" s="925"/>
      <c r="DD126" s="925"/>
      <c r="DE126" s="925"/>
      <c r="DF126" s="926"/>
      <c r="DG126" s="927" t="s">
        <v>122</v>
      </c>
      <c r="DH126" s="928"/>
      <c r="DI126" s="928"/>
      <c r="DJ126" s="928"/>
      <c r="DK126" s="928"/>
      <c r="DL126" s="928" t="s">
        <v>122</v>
      </c>
      <c r="DM126" s="928"/>
      <c r="DN126" s="928"/>
      <c r="DO126" s="928"/>
      <c r="DP126" s="928"/>
      <c r="DQ126" s="928" t="s">
        <v>122</v>
      </c>
      <c r="DR126" s="928"/>
      <c r="DS126" s="928"/>
      <c r="DT126" s="928"/>
      <c r="DU126" s="928"/>
      <c r="DV126" s="929" t="s">
        <v>122</v>
      </c>
      <c r="DW126" s="929"/>
      <c r="DX126" s="929"/>
      <c r="DY126" s="929"/>
      <c r="DZ126" s="930"/>
    </row>
    <row r="127" spans="1:130" s="218" customFormat="1" ht="26.25" customHeight="1">
      <c r="A127" s="1060"/>
      <c r="B127" s="953"/>
      <c r="C127" s="975" t="s">
        <v>455</v>
      </c>
      <c r="D127" s="967"/>
      <c r="E127" s="967"/>
      <c r="F127" s="967"/>
      <c r="G127" s="967"/>
      <c r="H127" s="967"/>
      <c r="I127" s="967"/>
      <c r="J127" s="967"/>
      <c r="K127" s="967"/>
      <c r="L127" s="967"/>
      <c r="M127" s="967"/>
      <c r="N127" s="967"/>
      <c r="O127" s="967"/>
      <c r="P127" s="967"/>
      <c r="Q127" s="967"/>
      <c r="R127" s="967"/>
      <c r="S127" s="967"/>
      <c r="T127" s="967"/>
      <c r="U127" s="967"/>
      <c r="V127" s="967"/>
      <c r="W127" s="967"/>
      <c r="X127" s="967"/>
      <c r="Y127" s="967"/>
      <c r="Z127" s="968"/>
      <c r="AA127" s="960" t="s">
        <v>122</v>
      </c>
      <c r="AB127" s="961"/>
      <c r="AC127" s="961"/>
      <c r="AD127" s="961"/>
      <c r="AE127" s="962"/>
      <c r="AF127" s="963" t="s">
        <v>122</v>
      </c>
      <c r="AG127" s="961"/>
      <c r="AH127" s="961"/>
      <c r="AI127" s="961"/>
      <c r="AJ127" s="962"/>
      <c r="AK127" s="963" t="s">
        <v>122</v>
      </c>
      <c r="AL127" s="961"/>
      <c r="AM127" s="961"/>
      <c r="AN127" s="961"/>
      <c r="AO127" s="962"/>
      <c r="AP127" s="964" t="s">
        <v>122</v>
      </c>
      <c r="AQ127" s="965"/>
      <c r="AR127" s="965"/>
      <c r="AS127" s="965"/>
      <c r="AT127" s="966"/>
      <c r="AU127" s="220"/>
      <c r="AV127" s="220"/>
      <c r="AW127" s="220"/>
      <c r="AX127" s="1033" t="s">
        <v>456</v>
      </c>
      <c r="AY127" s="1034"/>
      <c r="AZ127" s="1034"/>
      <c r="BA127" s="1034"/>
      <c r="BB127" s="1034"/>
      <c r="BC127" s="1034"/>
      <c r="BD127" s="1034"/>
      <c r="BE127" s="1035"/>
      <c r="BF127" s="1036" t="s">
        <v>457</v>
      </c>
      <c r="BG127" s="1034"/>
      <c r="BH127" s="1034"/>
      <c r="BI127" s="1034"/>
      <c r="BJ127" s="1034"/>
      <c r="BK127" s="1034"/>
      <c r="BL127" s="1035"/>
      <c r="BM127" s="1036" t="s">
        <v>458</v>
      </c>
      <c r="BN127" s="1034"/>
      <c r="BO127" s="1034"/>
      <c r="BP127" s="1034"/>
      <c r="BQ127" s="1034"/>
      <c r="BR127" s="1034"/>
      <c r="BS127" s="1035"/>
      <c r="BT127" s="1036" t="s">
        <v>459</v>
      </c>
      <c r="BU127" s="1034"/>
      <c r="BV127" s="1034"/>
      <c r="BW127" s="1034"/>
      <c r="BX127" s="1034"/>
      <c r="BY127" s="1034"/>
      <c r="BZ127" s="1057"/>
      <c r="CA127" s="220"/>
      <c r="CB127" s="220"/>
      <c r="CC127" s="220"/>
      <c r="CD127" s="243"/>
      <c r="CE127" s="243"/>
      <c r="CF127" s="243"/>
      <c r="CG127" s="220"/>
      <c r="CH127" s="220"/>
      <c r="CI127" s="220"/>
      <c r="CJ127" s="242"/>
      <c r="CK127" s="1025"/>
      <c r="CL127" s="1012"/>
      <c r="CM127" s="1012"/>
      <c r="CN127" s="1012"/>
      <c r="CO127" s="1013"/>
      <c r="CP127" s="924" t="s">
        <v>460</v>
      </c>
      <c r="CQ127" s="925"/>
      <c r="CR127" s="925"/>
      <c r="CS127" s="925"/>
      <c r="CT127" s="925"/>
      <c r="CU127" s="925"/>
      <c r="CV127" s="925"/>
      <c r="CW127" s="925"/>
      <c r="CX127" s="925"/>
      <c r="CY127" s="925"/>
      <c r="CZ127" s="925"/>
      <c r="DA127" s="925"/>
      <c r="DB127" s="925"/>
      <c r="DC127" s="925"/>
      <c r="DD127" s="925"/>
      <c r="DE127" s="925"/>
      <c r="DF127" s="926"/>
      <c r="DG127" s="927" t="s">
        <v>122</v>
      </c>
      <c r="DH127" s="928"/>
      <c r="DI127" s="928"/>
      <c r="DJ127" s="928"/>
      <c r="DK127" s="928"/>
      <c r="DL127" s="928" t="s">
        <v>122</v>
      </c>
      <c r="DM127" s="928"/>
      <c r="DN127" s="928"/>
      <c r="DO127" s="928"/>
      <c r="DP127" s="928"/>
      <c r="DQ127" s="928" t="s">
        <v>122</v>
      </c>
      <c r="DR127" s="928"/>
      <c r="DS127" s="928"/>
      <c r="DT127" s="928"/>
      <c r="DU127" s="928"/>
      <c r="DV127" s="929" t="s">
        <v>122</v>
      </c>
      <c r="DW127" s="929"/>
      <c r="DX127" s="929"/>
      <c r="DY127" s="929"/>
      <c r="DZ127" s="930"/>
    </row>
    <row r="128" spans="1:130" s="218" customFormat="1" ht="26.25" customHeight="1" thickBot="1">
      <c r="A128" s="1043" t="s">
        <v>461</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462</v>
      </c>
      <c r="X128" s="1045"/>
      <c r="Y128" s="1045"/>
      <c r="Z128" s="1046"/>
      <c r="AA128" s="1047">
        <v>15286</v>
      </c>
      <c r="AB128" s="1048"/>
      <c r="AC128" s="1048"/>
      <c r="AD128" s="1048"/>
      <c r="AE128" s="1049"/>
      <c r="AF128" s="1050">
        <v>16267</v>
      </c>
      <c r="AG128" s="1048"/>
      <c r="AH128" s="1048"/>
      <c r="AI128" s="1048"/>
      <c r="AJ128" s="1049"/>
      <c r="AK128" s="1050">
        <v>15286</v>
      </c>
      <c r="AL128" s="1048"/>
      <c r="AM128" s="1048"/>
      <c r="AN128" s="1048"/>
      <c r="AO128" s="1049"/>
      <c r="AP128" s="1051"/>
      <c r="AQ128" s="1052"/>
      <c r="AR128" s="1052"/>
      <c r="AS128" s="1052"/>
      <c r="AT128" s="1053"/>
      <c r="AU128" s="220"/>
      <c r="AV128" s="220"/>
      <c r="AW128" s="220"/>
      <c r="AX128" s="898" t="s">
        <v>463</v>
      </c>
      <c r="AY128" s="899"/>
      <c r="AZ128" s="899"/>
      <c r="BA128" s="899"/>
      <c r="BB128" s="899"/>
      <c r="BC128" s="899"/>
      <c r="BD128" s="899"/>
      <c r="BE128" s="900"/>
      <c r="BF128" s="1054" t="s">
        <v>122</v>
      </c>
      <c r="BG128" s="1055"/>
      <c r="BH128" s="1055"/>
      <c r="BI128" s="1055"/>
      <c r="BJ128" s="1055"/>
      <c r="BK128" s="1055"/>
      <c r="BL128" s="1056"/>
      <c r="BM128" s="1054">
        <v>15</v>
      </c>
      <c r="BN128" s="1055"/>
      <c r="BO128" s="1055"/>
      <c r="BP128" s="1055"/>
      <c r="BQ128" s="1055"/>
      <c r="BR128" s="1055"/>
      <c r="BS128" s="1056"/>
      <c r="BT128" s="1054">
        <v>20</v>
      </c>
      <c r="BU128" s="1055"/>
      <c r="BV128" s="1055"/>
      <c r="BW128" s="1055"/>
      <c r="BX128" s="1055"/>
      <c r="BY128" s="1055"/>
      <c r="BZ128" s="1078"/>
      <c r="CA128" s="243"/>
      <c r="CB128" s="243"/>
      <c r="CC128" s="243"/>
      <c r="CD128" s="243"/>
      <c r="CE128" s="243"/>
      <c r="CF128" s="243"/>
      <c r="CG128" s="220"/>
      <c r="CH128" s="220"/>
      <c r="CI128" s="220"/>
      <c r="CJ128" s="242"/>
      <c r="CK128" s="1026"/>
      <c r="CL128" s="1027"/>
      <c r="CM128" s="1027"/>
      <c r="CN128" s="1027"/>
      <c r="CO128" s="1028"/>
      <c r="CP128" s="1037" t="s">
        <v>464</v>
      </c>
      <c r="CQ128" s="726"/>
      <c r="CR128" s="726"/>
      <c r="CS128" s="726"/>
      <c r="CT128" s="726"/>
      <c r="CU128" s="726"/>
      <c r="CV128" s="726"/>
      <c r="CW128" s="726"/>
      <c r="CX128" s="726"/>
      <c r="CY128" s="726"/>
      <c r="CZ128" s="726"/>
      <c r="DA128" s="726"/>
      <c r="DB128" s="726"/>
      <c r="DC128" s="726"/>
      <c r="DD128" s="726"/>
      <c r="DE128" s="726"/>
      <c r="DF128" s="1038"/>
      <c r="DG128" s="1039" t="s">
        <v>122</v>
      </c>
      <c r="DH128" s="1040"/>
      <c r="DI128" s="1040"/>
      <c r="DJ128" s="1040"/>
      <c r="DK128" s="1040"/>
      <c r="DL128" s="1040" t="s">
        <v>122</v>
      </c>
      <c r="DM128" s="1040"/>
      <c r="DN128" s="1040"/>
      <c r="DO128" s="1040"/>
      <c r="DP128" s="1040"/>
      <c r="DQ128" s="1040" t="s">
        <v>122</v>
      </c>
      <c r="DR128" s="1040"/>
      <c r="DS128" s="1040"/>
      <c r="DT128" s="1040"/>
      <c r="DU128" s="1040"/>
      <c r="DV128" s="1041" t="s">
        <v>122</v>
      </c>
      <c r="DW128" s="1041"/>
      <c r="DX128" s="1041"/>
      <c r="DY128" s="1041"/>
      <c r="DZ128" s="1042"/>
    </row>
    <row r="129" spans="1:131" s="218" customFormat="1" ht="26.25" customHeight="1">
      <c r="A129" s="936" t="s">
        <v>102</v>
      </c>
      <c r="B129" s="937"/>
      <c r="C129" s="937"/>
      <c r="D129" s="937"/>
      <c r="E129" s="937"/>
      <c r="F129" s="937"/>
      <c r="G129" s="937"/>
      <c r="H129" s="937"/>
      <c r="I129" s="937"/>
      <c r="J129" s="937"/>
      <c r="K129" s="937"/>
      <c r="L129" s="937"/>
      <c r="M129" s="937"/>
      <c r="N129" s="937"/>
      <c r="O129" s="937"/>
      <c r="P129" s="937"/>
      <c r="Q129" s="937"/>
      <c r="R129" s="937"/>
      <c r="S129" s="937"/>
      <c r="T129" s="937"/>
      <c r="U129" s="937"/>
      <c r="V129" s="937"/>
      <c r="W129" s="1072" t="s">
        <v>465</v>
      </c>
      <c r="X129" s="1073"/>
      <c r="Y129" s="1073"/>
      <c r="Z129" s="1074"/>
      <c r="AA129" s="960">
        <v>2476622</v>
      </c>
      <c r="AB129" s="961"/>
      <c r="AC129" s="961"/>
      <c r="AD129" s="961"/>
      <c r="AE129" s="962"/>
      <c r="AF129" s="963">
        <v>2479562</v>
      </c>
      <c r="AG129" s="961"/>
      <c r="AH129" s="961"/>
      <c r="AI129" s="961"/>
      <c r="AJ129" s="962"/>
      <c r="AK129" s="963">
        <v>2503060</v>
      </c>
      <c r="AL129" s="961"/>
      <c r="AM129" s="961"/>
      <c r="AN129" s="961"/>
      <c r="AO129" s="962"/>
      <c r="AP129" s="1075"/>
      <c r="AQ129" s="1076"/>
      <c r="AR129" s="1076"/>
      <c r="AS129" s="1076"/>
      <c r="AT129" s="1077"/>
      <c r="AU129" s="221"/>
      <c r="AV129" s="221"/>
      <c r="AW129" s="221"/>
      <c r="AX129" s="1067" t="s">
        <v>466</v>
      </c>
      <c r="AY129" s="925"/>
      <c r="AZ129" s="925"/>
      <c r="BA129" s="925"/>
      <c r="BB129" s="925"/>
      <c r="BC129" s="925"/>
      <c r="BD129" s="925"/>
      <c r="BE129" s="926"/>
      <c r="BF129" s="1068" t="s">
        <v>122</v>
      </c>
      <c r="BG129" s="1069"/>
      <c r="BH129" s="1069"/>
      <c r="BI129" s="1069"/>
      <c r="BJ129" s="1069"/>
      <c r="BK129" s="1069"/>
      <c r="BL129" s="1070"/>
      <c r="BM129" s="1068">
        <v>20</v>
      </c>
      <c r="BN129" s="1069"/>
      <c r="BO129" s="1069"/>
      <c r="BP129" s="1069"/>
      <c r="BQ129" s="1069"/>
      <c r="BR129" s="1069"/>
      <c r="BS129" s="1070"/>
      <c r="BT129" s="1068">
        <v>30</v>
      </c>
      <c r="BU129" s="1069"/>
      <c r="BV129" s="1069"/>
      <c r="BW129" s="1069"/>
      <c r="BX129" s="1069"/>
      <c r="BY129" s="1069"/>
      <c r="BZ129" s="1071"/>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c r="A130" s="936" t="s">
        <v>467</v>
      </c>
      <c r="B130" s="937"/>
      <c r="C130" s="937"/>
      <c r="D130" s="937"/>
      <c r="E130" s="937"/>
      <c r="F130" s="937"/>
      <c r="G130" s="937"/>
      <c r="H130" s="937"/>
      <c r="I130" s="937"/>
      <c r="J130" s="937"/>
      <c r="K130" s="937"/>
      <c r="L130" s="937"/>
      <c r="M130" s="937"/>
      <c r="N130" s="937"/>
      <c r="O130" s="937"/>
      <c r="P130" s="937"/>
      <c r="Q130" s="937"/>
      <c r="R130" s="937"/>
      <c r="S130" s="937"/>
      <c r="T130" s="937"/>
      <c r="U130" s="937"/>
      <c r="V130" s="937"/>
      <c r="W130" s="1072" t="s">
        <v>468</v>
      </c>
      <c r="X130" s="1073"/>
      <c r="Y130" s="1073"/>
      <c r="Z130" s="1074"/>
      <c r="AA130" s="960">
        <v>415112</v>
      </c>
      <c r="AB130" s="961"/>
      <c r="AC130" s="961"/>
      <c r="AD130" s="961"/>
      <c r="AE130" s="962"/>
      <c r="AF130" s="963">
        <v>420190</v>
      </c>
      <c r="AG130" s="961"/>
      <c r="AH130" s="961"/>
      <c r="AI130" s="961"/>
      <c r="AJ130" s="962"/>
      <c r="AK130" s="963">
        <v>418300</v>
      </c>
      <c r="AL130" s="961"/>
      <c r="AM130" s="961"/>
      <c r="AN130" s="961"/>
      <c r="AO130" s="962"/>
      <c r="AP130" s="1075"/>
      <c r="AQ130" s="1076"/>
      <c r="AR130" s="1076"/>
      <c r="AS130" s="1076"/>
      <c r="AT130" s="1077"/>
      <c r="AU130" s="221"/>
      <c r="AV130" s="221"/>
      <c r="AW130" s="221"/>
      <c r="AX130" s="1067" t="s">
        <v>469</v>
      </c>
      <c r="AY130" s="925"/>
      <c r="AZ130" s="925"/>
      <c r="BA130" s="925"/>
      <c r="BB130" s="925"/>
      <c r="BC130" s="925"/>
      <c r="BD130" s="925"/>
      <c r="BE130" s="926"/>
      <c r="BF130" s="1103">
        <v>7.5</v>
      </c>
      <c r="BG130" s="1104"/>
      <c r="BH130" s="1104"/>
      <c r="BI130" s="1104"/>
      <c r="BJ130" s="1104"/>
      <c r="BK130" s="1104"/>
      <c r="BL130" s="1105"/>
      <c r="BM130" s="1103">
        <v>25</v>
      </c>
      <c r="BN130" s="1104"/>
      <c r="BO130" s="1104"/>
      <c r="BP130" s="1104"/>
      <c r="BQ130" s="1104"/>
      <c r="BR130" s="1104"/>
      <c r="BS130" s="1105"/>
      <c r="BT130" s="1103">
        <v>35</v>
      </c>
      <c r="BU130" s="1104"/>
      <c r="BV130" s="1104"/>
      <c r="BW130" s="1104"/>
      <c r="BX130" s="1104"/>
      <c r="BY130" s="1104"/>
      <c r="BZ130" s="1106"/>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c r="A131" s="1107"/>
      <c r="B131" s="1108"/>
      <c r="C131" s="1108"/>
      <c r="D131" s="1108"/>
      <c r="E131" s="1108"/>
      <c r="F131" s="1108"/>
      <c r="G131" s="1108"/>
      <c r="H131" s="1108"/>
      <c r="I131" s="1108"/>
      <c r="J131" s="1108"/>
      <c r="K131" s="1108"/>
      <c r="L131" s="1108"/>
      <c r="M131" s="1108"/>
      <c r="N131" s="1108"/>
      <c r="O131" s="1108"/>
      <c r="P131" s="1108"/>
      <c r="Q131" s="1108"/>
      <c r="R131" s="1108"/>
      <c r="S131" s="1108"/>
      <c r="T131" s="1108"/>
      <c r="U131" s="1108"/>
      <c r="V131" s="1108"/>
      <c r="W131" s="1109" t="s">
        <v>470</v>
      </c>
      <c r="X131" s="1110"/>
      <c r="Y131" s="1110"/>
      <c r="Z131" s="1111"/>
      <c r="AA131" s="1006">
        <v>2061510</v>
      </c>
      <c r="AB131" s="988"/>
      <c r="AC131" s="988"/>
      <c r="AD131" s="988"/>
      <c r="AE131" s="989"/>
      <c r="AF131" s="987">
        <v>2059372</v>
      </c>
      <c r="AG131" s="988"/>
      <c r="AH131" s="988"/>
      <c r="AI131" s="988"/>
      <c r="AJ131" s="989"/>
      <c r="AK131" s="987">
        <v>2084760</v>
      </c>
      <c r="AL131" s="988"/>
      <c r="AM131" s="988"/>
      <c r="AN131" s="988"/>
      <c r="AO131" s="989"/>
      <c r="AP131" s="1112"/>
      <c r="AQ131" s="1113"/>
      <c r="AR131" s="1113"/>
      <c r="AS131" s="1113"/>
      <c r="AT131" s="1114"/>
      <c r="AU131" s="221"/>
      <c r="AV131" s="221"/>
      <c r="AW131" s="221"/>
      <c r="AX131" s="1085" t="s">
        <v>471</v>
      </c>
      <c r="AY131" s="726"/>
      <c r="AZ131" s="726"/>
      <c r="BA131" s="726"/>
      <c r="BB131" s="726"/>
      <c r="BC131" s="726"/>
      <c r="BD131" s="726"/>
      <c r="BE131" s="1038"/>
      <c r="BF131" s="1086">
        <v>26.9</v>
      </c>
      <c r="BG131" s="1087"/>
      <c r="BH131" s="1087"/>
      <c r="BI131" s="1087"/>
      <c r="BJ131" s="1087"/>
      <c r="BK131" s="1087"/>
      <c r="BL131" s="1088"/>
      <c r="BM131" s="1086">
        <v>350</v>
      </c>
      <c r="BN131" s="1087"/>
      <c r="BO131" s="1087"/>
      <c r="BP131" s="1087"/>
      <c r="BQ131" s="1087"/>
      <c r="BR131" s="1087"/>
      <c r="BS131" s="1088"/>
      <c r="BT131" s="1089"/>
      <c r="BU131" s="1090"/>
      <c r="BV131" s="1090"/>
      <c r="BW131" s="1090"/>
      <c r="BX131" s="1090"/>
      <c r="BY131" s="1090"/>
      <c r="BZ131" s="1091"/>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c r="A132" s="1092" t="s">
        <v>472</v>
      </c>
      <c r="B132" s="1093"/>
      <c r="C132" s="1093"/>
      <c r="D132" s="1093"/>
      <c r="E132" s="1093"/>
      <c r="F132" s="1093"/>
      <c r="G132" s="1093"/>
      <c r="H132" s="1093"/>
      <c r="I132" s="1093"/>
      <c r="J132" s="1093"/>
      <c r="K132" s="1093"/>
      <c r="L132" s="1093"/>
      <c r="M132" s="1093"/>
      <c r="N132" s="1093"/>
      <c r="O132" s="1093"/>
      <c r="P132" s="1093"/>
      <c r="Q132" s="1093"/>
      <c r="R132" s="1093"/>
      <c r="S132" s="1093"/>
      <c r="T132" s="1093"/>
      <c r="U132" s="1093"/>
      <c r="V132" s="1096" t="s">
        <v>473</v>
      </c>
      <c r="W132" s="1096"/>
      <c r="X132" s="1096"/>
      <c r="Y132" s="1096"/>
      <c r="Z132" s="1097"/>
      <c r="AA132" s="1098">
        <v>6.8501729310000004</v>
      </c>
      <c r="AB132" s="1099"/>
      <c r="AC132" s="1099"/>
      <c r="AD132" s="1099"/>
      <c r="AE132" s="1100"/>
      <c r="AF132" s="1101">
        <v>7.9736929510000003</v>
      </c>
      <c r="AG132" s="1099"/>
      <c r="AH132" s="1099"/>
      <c r="AI132" s="1099"/>
      <c r="AJ132" s="1100"/>
      <c r="AK132" s="1101">
        <v>7.9588058100000003</v>
      </c>
      <c r="AL132" s="1099"/>
      <c r="AM132" s="1099"/>
      <c r="AN132" s="1099"/>
      <c r="AO132" s="1100"/>
      <c r="AP132" s="1003"/>
      <c r="AQ132" s="1004"/>
      <c r="AR132" s="1004"/>
      <c r="AS132" s="1004"/>
      <c r="AT132" s="1102"/>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c r="A133" s="1094"/>
      <c r="B133" s="1095"/>
      <c r="C133" s="1095"/>
      <c r="D133" s="1095"/>
      <c r="E133" s="1095"/>
      <c r="F133" s="1095"/>
      <c r="G133" s="1095"/>
      <c r="H133" s="1095"/>
      <c r="I133" s="1095"/>
      <c r="J133" s="1095"/>
      <c r="K133" s="1095"/>
      <c r="L133" s="1095"/>
      <c r="M133" s="1095"/>
      <c r="N133" s="1095"/>
      <c r="O133" s="1095"/>
      <c r="P133" s="1095"/>
      <c r="Q133" s="1095"/>
      <c r="R133" s="1095"/>
      <c r="S133" s="1095"/>
      <c r="T133" s="1095"/>
      <c r="U133" s="1095"/>
      <c r="V133" s="1079" t="s">
        <v>474</v>
      </c>
      <c r="W133" s="1079"/>
      <c r="X133" s="1079"/>
      <c r="Y133" s="1079"/>
      <c r="Z133" s="1080"/>
      <c r="AA133" s="1081">
        <v>6.2</v>
      </c>
      <c r="AB133" s="1082"/>
      <c r="AC133" s="1082"/>
      <c r="AD133" s="1082"/>
      <c r="AE133" s="1083"/>
      <c r="AF133" s="1081">
        <v>6.9</v>
      </c>
      <c r="AG133" s="1082"/>
      <c r="AH133" s="1082"/>
      <c r="AI133" s="1082"/>
      <c r="AJ133" s="1083"/>
      <c r="AK133" s="1081">
        <v>7.5</v>
      </c>
      <c r="AL133" s="1082"/>
      <c r="AM133" s="1082"/>
      <c r="AN133" s="1082"/>
      <c r="AO133" s="1083"/>
      <c r="AP133" s="1030"/>
      <c r="AQ133" s="1031"/>
      <c r="AR133" s="1031"/>
      <c r="AS133" s="1031"/>
      <c r="AT133" s="1084"/>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8LmG+8TU/t3dAmj8Bz9dQzoeN4xdfZbVIabrFqt33pZm9A1kWJngRjLpL2dfNgfVZKS3zgGouBrW2/2R1ivhVg==" saltValue="NswRzyv0XVKOf+741N/TU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cols>
    <col min="1" max="120" width="2.75" style="248" customWidth="1"/>
    <col min="121" max="121" width="0" style="247" hidden="1" customWidth="1"/>
    <col min="122" max="16384" width="9" style="247" hidden="1"/>
  </cols>
  <sheetData>
    <row r="1" spans="1:120">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row r="3" spans="1:120"/>
    <row r="4" spans="1:120"/>
    <row r="5" spans="1:120"/>
    <row r="6" spans="1:120"/>
    <row r="7" spans="1:120"/>
    <row r="8" spans="1:120"/>
    <row r="9" spans="1:120"/>
    <row r="10" spans="1:120"/>
    <row r="11" spans="1:120"/>
    <row r="12" spans="1:120"/>
    <row r="13" spans="1:120"/>
    <row r="14" spans="1:120"/>
    <row r="15" spans="1:120"/>
    <row r="16" spans="1:120">
      <c r="DP16" s="247"/>
    </row>
    <row r="17" spans="119:120">
      <c r="DP17" s="247"/>
    </row>
    <row r="18" spans="119:120"/>
    <row r="19" spans="119:120"/>
    <row r="20" spans="119:120">
      <c r="DO20" s="247"/>
      <c r="DP20" s="247"/>
    </row>
    <row r="21" spans="119:120">
      <c r="DP21" s="247"/>
    </row>
    <row r="22" spans="119:120"/>
    <row r="23" spans="119:120">
      <c r="DO23" s="247"/>
      <c r="DP23" s="247"/>
    </row>
    <row r="24" spans="119:120">
      <c r="DP24" s="247"/>
    </row>
    <row r="25" spans="119:120">
      <c r="DP25" s="247"/>
    </row>
    <row r="26" spans="119:120">
      <c r="DO26" s="247"/>
      <c r="DP26" s="247"/>
    </row>
    <row r="27" spans="119:120"/>
    <row r="28" spans="119:120">
      <c r="DO28" s="247"/>
      <c r="DP28" s="247"/>
    </row>
    <row r="29" spans="119:120">
      <c r="DP29" s="247"/>
    </row>
    <row r="30" spans="119:120"/>
    <row r="31" spans="119:120">
      <c r="DO31" s="247"/>
      <c r="DP31" s="247"/>
    </row>
    <row r="32" spans="119:120"/>
    <row r="33" spans="98:120">
      <c r="DO33" s="247"/>
      <c r="DP33" s="247"/>
    </row>
    <row r="34" spans="98:120">
      <c r="DM34" s="247"/>
    </row>
    <row r="35" spans="98:120">
      <c r="CT35" s="247"/>
      <c r="CU35" s="247"/>
      <c r="CV35" s="247"/>
      <c r="CY35" s="247"/>
      <c r="CZ35" s="247"/>
      <c r="DA35" s="247"/>
      <c r="DD35" s="247"/>
      <c r="DE35" s="247"/>
      <c r="DF35" s="247"/>
      <c r="DI35" s="247"/>
      <c r="DJ35" s="247"/>
      <c r="DK35" s="247"/>
      <c r="DM35" s="247"/>
      <c r="DN35" s="247"/>
      <c r="DO35" s="247"/>
      <c r="DP35" s="247"/>
    </row>
    <row r="36" spans="98:120"/>
    <row r="37" spans="98:120">
      <c r="CW37" s="247"/>
      <c r="DB37" s="247"/>
      <c r="DG37" s="247"/>
      <c r="DL37" s="247"/>
      <c r="DP37" s="247"/>
    </row>
    <row r="38" spans="98:120">
      <c r="CT38" s="247"/>
      <c r="CU38" s="247"/>
      <c r="CV38" s="247"/>
      <c r="CW38" s="247"/>
      <c r="CY38" s="247"/>
      <c r="CZ38" s="247"/>
      <c r="DA38" s="247"/>
      <c r="DB38" s="247"/>
      <c r="DD38" s="247"/>
      <c r="DE38" s="247"/>
      <c r="DF38" s="247"/>
      <c r="DG38" s="247"/>
      <c r="DI38" s="247"/>
      <c r="DJ38" s="247"/>
      <c r="DK38" s="247"/>
      <c r="DL38" s="247"/>
      <c r="DN38" s="247"/>
      <c r="DO38" s="247"/>
      <c r="DP38" s="247"/>
    </row>
    <row r="39" spans="98:120"/>
    <row r="40" spans="98:120"/>
    <row r="41" spans="98:120"/>
    <row r="42" spans="98:120"/>
    <row r="43" spans="98:120"/>
    <row r="44" spans="98:120"/>
    <row r="45" spans="98:120"/>
    <row r="46" spans="98:120"/>
    <row r="47" spans="98:120"/>
    <row r="48" spans="98:120"/>
    <row r="49" spans="22:120">
      <c r="DN49" s="247"/>
      <c r="DO49" s="247"/>
      <c r="DP49" s="247"/>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7"/>
      <c r="CS63" s="247"/>
      <c r="CX63" s="247"/>
      <c r="DC63" s="247"/>
      <c r="DH63" s="247"/>
    </row>
    <row r="64" spans="22:120">
      <c r="V64" s="247"/>
    </row>
    <row r="65" spans="15:120">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c r="Q66" s="247"/>
      <c r="S66" s="247"/>
      <c r="U66" s="247"/>
      <c r="DM66" s="247"/>
    </row>
    <row r="67" spans="15:120">
      <c r="O67" s="247"/>
      <c r="P67" s="247"/>
      <c r="R67" s="247"/>
      <c r="T67" s="247"/>
      <c r="Y67" s="247"/>
      <c r="CT67" s="247"/>
      <c r="CV67" s="247"/>
      <c r="CW67" s="247"/>
      <c r="CY67" s="247"/>
      <c r="DA67" s="247"/>
      <c r="DB67" s="247"/>
      <c r="DD67" s="247"/>
      <c r="DF67" s="247"/>
      <c r="DG67" s="247"/>
      <c r="DI67" s="247"/>
      <c r="DK67" s="247"/>
      <c r="DL67" s="247"/>
      <c r="DN67" s="247"/>
      <c r="DO67" s="247"/>
      <c r="DP67" s="247"/>
    </row>
    <row r="68" spans="15:120"/>
    <row r="69" spans="15:120"/>
    <row r="70" spans="15:120"/>
    <row r="71" spans="15:120"/>
    <row r="72" spans="15:120">
      <c r="DP72" s="247"/>
    </row>
    <row r="73" spans="15:120">
      <c r="DP73" s="247"/>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7"/>
      <c r="CX96" s="247"/>
      <c r="DC96" s="247"/>
      <c r="DH96" s="247"/>
    </row>
    <row r="97" spans="24:120">
      <c r="CS97" s="247"/>
      <c r="CX97" s="247"/>
      <c r="DC97" s="247"/>
      <c r="DH97" s="247"/>
      <c r="DP97" s="248" t="s">
        <v>475</v>
      </c>
    </row>
    <row r="98" spans="24:120" hidden="1">
      <c r="CS98" s="247"/>
      <c r="CX98" s="247"/>
      <c r="DC98" s="247"/>
      <c r="DH98" s="247"/>
    </row>
    <row r="99" spans="24:120" hidden="1">
      <c r="CS99" s="247"/>
      <c r="CX99" s="247"/>
      <c r="DC99" s="247"/>
      <c r="DH99" s="247"/>
    </row>
    <row r="101" spans="24:120" ht="12" hidden="1" customHeight="1">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c r="CU102" s="247"/>
      <c r="CZ102" s="247"/>
      <c r="DE102" s="247"/>
      <c r="DJ102" s="247"/>
      <c r="DM102" s="247"/>
    </row>
    <row r="103" spans="24:120" hidden="1">
      <c r="CT103" s="247"/>
      <c r="CV103" s="247"/>
      <c r="CW103" s="247"/>
      <c r="CY103" s="247"/>
      <c r="DA103" s="247"/>
      <c r="DB103" s="247"/>
      <c r="DD103" s="247"/>
      <c r="DF103" s="247"/>
      <c r="DG103" s="247"/>
      <c r="DI103" s="247"/>
      <c r="DK103" s="247"/>
      <c r="DL103" s="247"/>
      <c r="DM103" s="247"/>
      <c r="DN103" s="247"/>
      <c r="DO103" s="247"/>
      <c r="DP103" s="247"/>
    </row>
    <row r="104" spans="24:120" hidden="1">
      <c r="CV104" s="247"/>
      <c r="CW104" s="247"/>
      <c r="DA104" s="247"/>
      <c r="DB104" s="247"/>
      <c r="DF104" s="247"/>
      <c r="DG104" s="247"/>
      <c r="DK104" s="247"/>
      <c r="DL104" s="247"/>
      <c r="DN104" s="247"/>
      <c r="DO104" s="247"/>
      <c r="DP104" s="247"/>
    </row>
    <row r="105" spans="24:120" ht="12.75" hidden="1" customHeight="1"/>
  </sheetData>
  <sheetProtection algorithmName="SHA-512" hashValue="OgkoG/G4X8gWT14LPw+W2mCj0jfTcf4Yv69gtGB64ULSFrTNvMmQOtCiPTV/lE1JVpmKyTgAIweibnqbGD/T3A==" saltValue="s8REmu++qNw6kCRRHKavU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cols>
    <col min="1" max="116" width="2.625" style="248" customWidth="1"/>
    <col min="117" max="16384" width="9" style="247" hidden="1"/>
  </cols>
  <sheetData>
    <row r="1" spans="2:116">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row r="3" spans="2:116"/>
    <row r="4" spans="2:116">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row r="7" spans="2:116"/>
    <row r="8" spans="2:116"/>
    <row r="9" spans="2:116"/>
    <row r="10" spans="2:116"/>
    <row r="11" spans="2:116"/>
    <row r="12" spans="2:116"/>
    <row r="13" spans="2:116"/>
    <row r="14" spans="2:116"/>
    <row r="15" spans="2:116"/>
    <row r="16" spans="2:116"/>
    <row r="17" spans="9:116"/>
    <row r="18" spans="9:116">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row r="20" spans="9:116"/>
    <row r="21" spans="9:116">
      <c r="DL21" s="247"/>
    </row>
    <row r="22" spans="9:116">
      <c r="DI22" s="247"/>
      <c r="DJ22" s="247"/>
      <c r="DK22" s="247"/>
      <c r="DL22" s="247"/>
    </row>
    <row r="23" spans="9:116">
      <c r="CY23" s="247"/>
      <c r="CZ23" s="247"/>
      <c r="DA23" s="247"/>
      <c r="DB23" s="247"/>
      <c r="DC23" s="247"/>
      <c r="DD23" s="247"/>
      <c r="DE23" s="247"/>
      <c r="DF23" s="247"/>
      <c r="DG23" s="247"/>
      <c r="DH23" s="247"/>
      <c r="DI23" s="247"/>
      <c r="DJ23" s="247"/>
      <c r="DK23" s="247"/>
      <c r="DL23" s="247"/>
    </row>
    <row r="24" spans="9:116"/>
    <row r="25" spans="9:116"/>
    <row r="26" spans="9:116"/>
    <row r="27" spans="9:116"/>
    <row r="28" spans="9:116"/>
    <row r="29" spans="9:116"/>
    <row r="30" spans="9:116"/>
    <row r="31" spans="9:116"/>
    <row r="32" spans="9:116"/>
    <row r="33" spans="15:116"/>
    <row r="34" spans="15:116"/>
    <row r="35" spans="15:116">
      <c r="CZ35" s="247"/>
      <c r="DA35" s="247"/>
      <c r="DB35" s="247"/>
      <c r="DC35" s="247"/>
      <c r="DD35" s="247"/>
      <c r="DE35" s="247"/>
      <c r="DF35" s="247"/>
      <c r="DG35" s="247"/>
      <c r="DH35" s="247"/>
      <c r="DI35" s="247"/>
      <c r="DJ35" s="247"/>
      <c r="DK35" s="247"/>
      <c r="DL35" s="247"/>
    </row>
    <row r="36" spans="15:116"/>
    <row r="37" spans="15:116">
      <c r="DL37" s="247"/>
    </row>
    <row r="38" spans="15:116">
      <c r="DI38" s="247"/>
      <c r="DJ38" s="247"/>
      <c r="DK38" s="247"/>
      <c r="DL38" s="247"/>
    </row>
    <row r="39" spans="15:116"/>
    <row r="40" spans="15:116"/>
    <row r="41" spans="15:116"/>
    <row r="42" spans="15:116"/>
    <row r="43" spans="15:116">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c r="DL44" s="247"/>
    </row>
    <row r="45" spans="15:116"/>
    <row r="46" spans="15:116">
      <c r="DA46" s="247"/>
      <c r="DB46" s="247"/>
      <c r="DC46" s="247"/>
      <c r="DD46" s="247"/>
      <c r="DE46" s="247"/>
      <c r="DF46" s="247"/>
      <c r="DG46" s="247"/>
      <c r="DH46" s="247"/>
      <c r="DI46" s="247"/>
      <c r="DJ46" s="247"/>
      <c r="DK46" s="247"/>
      <c r="DL46" s="247"/>
    </row>
    <row r="47" spans="15:116"/>
    <row r="48" spans="15:116"/>
    <row r="49" spans="104:116"/>
    <row r="50" spans="104:116">
      <c r="CZ50" s="247"/>
      <c r="DA50" s="247"/>
      <c r="DB50" s="247"/>
      <c r="DC50" s="247"/>
      <c r="DD50" s="247"/>
      <c r="DE50" s="247"/>
      <c r="DF50" s="247"/>
      <c r="DG50" s="247"/>
      <c r="DH50" s="247"/>
      <c r="DI50" s="247"/>
      <c r="DJ50" s="247"/>
      <c r="DK50" s="247"/>
      <c r="DL50" s="247"/>
    </row>
    <row r="51" spans="104:116"/>
    <row r="52" spans="104:116"/>
    <row r="53" spans="104:116">
      <c r="DL53" s="247"/>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7"/>
      <c r="DD67" s="247"/>
      <c r="DE67" s="247"/>
      <c r="DF67" s="247"/>
      <c r="DG67" s="247"/>
      <c r="DH67" s="247"/>
      <c r="DI67" s="247"/>
      <c r="DJ67" s="247"/>
      <c r="DK67" s="247"/>
      <c r="DL67" s="247"/>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q3XX4UelDhI8SFrPuCOm0/jQKC3UC+zHlpvB8NsPGQLlL46U4bd6fNHdyLtkcjZ0YdtnOQCtNTyN0CwDQLqjQA==" saltValue="XvfWy/lzRGFwHnMRhLdIu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c r="AS1" s="250"/>
      <c r="AT1" s="250"/>
    </row>
    <row r="2" spans="1:46">
      <c r="AS2" s="250"/>
      <c r="AT2" s="250"/>
    </row>
    <row r="3" spans="1:46">
      <c r="AS3" s="250"/>
      <c r="AT3" s="250"/>
    </row>
    <row r="4" spans="1:46">
      <c r="AS4" s="250"/>
      <c r="AT4" s="250"/>
    </row>
    <row r="5" spans="1:46" ht="17.2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6" t="s">
        <v>478</v>
      </c>
      <c r="AP7" s="260"/>
      <c r="AQ7" s="261" t="s">
        <v>479</v>
      </c>
      <c r="AR7" s="262"/>
    </row>
    <row r="8" spans="1:46">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7"/>
      <c r="AP8" s="266" t="s">
        <v>480</v>
      </c>
      <c r="AQ8" s="267" t="s">
        <v>481</v>
      </c>
      <c r="AR8" s="268" t="s">
        <v>482</v>
      </c>
    </row>
    <row r="9" spans="1:46">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8" t="s">
        <v>483</v>
      </c>
      <c r="AL9" s="1119"/>
      <c r="AM9" s="1119"/>
      <c r="AN9" s="1120"/>
      <c r="AO9" s="269">
        <v>824755</v>
      </c>
      <c r="AP9" s="269">
        <v>236726</v>
      </c>
      <c r="AQ9" s="270">
        <v>289558</v>
      </c>
      <c r="AR9" s="271">
        <v>-18.2</v>
      </c>
    </row>
    <row r="10" spans="1:46" ht="13.5" customHeight="1">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8" t="s">
        <v>484</v>
      </c>
      <c r="AL10" s="1119"/>
      <c r="AM10" s="1119"/>
      <c r="AN10" s="1120"/>
      <c r="AO10" s="272">
        <v>87970</v>
      </c>
      <c r="AP10" s="272">
        <v>25250</v>
      </c>
      <c r="AQ10" s="273">
        <v>31838</v>
      </c>
      <c r="AR10" s="274">
        <v>-20.7</v>
      </c>
    </row>
    <row r="11" spans="1:46" ht="13.5" customHeight="1">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8" t="s">
        <v>485</v>
      </c>
      <c r="AL11" s="1119"/>
      <c r="AM11" s="1119"/>
      <c r="AN11" s="1120"/>
      <c r="AO11" s="272" t="s">
        <v>486</v>
      </c>
      <c r="AP11" s="272" t="s">
        <v>486</v>
      </c>
      <c r="AQ11" s="273">
        <v>5309</v>
      </c>
      <c r="AR11" s="274" t="s">
        <v>486</v>
      </c>
    </row>
    <row r="12" spans="1:46" ht="13.5" customHeight="1">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8" t="s">
        <v>487</v>
      </c>
      <c r="AL12" s="1119"/>
      <c r="AM12" s="1119"/>
      <c r="AN12" s="1120"/>
      <c r="AO12" s="272" t="s">
        <v>486</v>
      </c>
      <c r="AP12" s="272" t="s">
        <v>486</v>
      </c>
      <c r="AQ12" s="273" t="s">
        <v>486</v>
      </c>
      <c r="AR12" s="274" t="s">
        <v>486</v>
      </c>
    </row>
    <row r="13" spans="1:46" ht="13.5" customHeight="1">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8" t="s">
        <v>488</v>
      </c>
      <c r="AL13" s="1119"/>
      <c r="AM13" s="1119"/>
      <c r="AN13" s="1120"/>
      <c r="AO13" s="272">
        <v>45341</v>
      </c>
      <c r="AP13" s="272">
        <v>13014</v>
      </c>
      <c r="AQ13" s="273">
        <v>8195</v>
      </c>
      <c r="AR13" s="274">
        <v>58.8</v>
      </c>
    </row>
    <row r="14" spans="1:46" ht="13.5" customHeight="1">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8" t="s">
        <v>489</v>
      </c>
      <c r="AL14" s="1119"/>
      <c r="AM14" s="1119"/>
      <c r="AN14" s="1120"/>
      <c r="AO14" s="272">
        <v>60719</v>
      </c>
      <c r="AP14" s="272">
        <v>17428</v>
      </c>
      <c r="AQ14" s="273">
        <v>5752</v>
      </c>
      <c r="AR14" s="274">
        <v>203</v>
      </c>
    </row>
    <row r="15" spans="1:46" ht="13.5" customHeight="1">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1" t="s">
        <v>490</v>
      </c>
      <c r="AL15" s="1122"/>
      <c r="AM15" s="1122"/>
      <c r="AN15" s="1123"/>
      <c r="AO15" s="272">
        <v>-87971</v>
      </c>
      <c r="AP15" s="272">
        <v>-25250</v>
      </c>
      <c r="AQ15" s="273">
        <v>-17150</v>
      </c>
      <c r="AR15" s="274">
        <v>47.2</v>
      </c>
    </row>
    <row r="16" spans="1:46">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1" t="s">
        <v>177</v>
      </c>
      <c r="AL16" s="1122"/>
      <c r="AM16" s="1122"/>
      <c r="AN16" s="1123"/>
      <c r="AO16" s="272">
        <v>930814</v>
      </c>
      <c r="AP16" s="272">
        <v>267168</v>
      </c>
      <c r="AQ16" s="273">
        <v>323504</v>
      </c>
      <c r="AR16" s="274">
        <v>-17.399999999999999</v>
      </c>
    </row>
    <row r="17" spans="1:46">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4" t="s">
        <v>495</v>
      </c>
      <c r="AL21" s="1125"/>
      <c r="AM21" s="1125"/>
      <c r="AN21" s="1126"/>
      <c r="AO21" s="285">
        <v>20.67</v>
      </c>
      <c r="AP21" s="286">
        <v>26.26</v>
      </c>
      <c r="AQ21" s="287">
        <v>-5.59</v>
      </c>
      <c r="AR21" s="255"/>
      <c r="AS21" s="288"/>
      <c r="AT21" s="284"/>
    </row>
    <row r="22" spans="1:46" s="289" customFormat="1">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4" t="s">
        <v>496</v>
      </c>
      <c r="AL22" s="1125"/>
      <c r="AM22" s="1125"/>
      <c r="AN22" s="1126"/>
      <c r="AO22" s="290">
        <v>93</v>
      </c>
      <c r="AP22" s="291">
        <v>94.5</v>
      </c>
      <c r="AQ22" s="292">
        <v>-1.5</v>
      </c>
      <c r="AR22" s="276"/>
      <c r="AS22" s="288"/>
      <c r="AT22" s="284"/>
    </row>
    <row r="23" spans="1:46" s="289" customFormat="1">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c r="A26" s="1115" t="s">
        <v>497</v>
      </c>
      <c r="B26" s="1115"/>
      <c r="C26" s="1115"/>
      <c r="D26" s="1115"/>
      <c r="E26" s="1115"/>
      <c r="F26" s="1115"/>
      <c r="G26" s="1115"/>
      <c r="H26" s="1115"/>
      <c r="I26" s="1115"/>
      <c r="J26" s="1115"/>
      <c r="K26" s="1115"/>
      <c r="L26" s="1115"/>
      <c r="M26" s="1115"/>
      <c r="N26" s="1115"/>
      <c r="O26" s="1115"/>
      <c r="P26" s="1115"/>
      <c r="Q26" s="1115"/>
      <c r="R26" s="1115"/>
      <c r="S26" s="1115"/>
      <c r="T26" s="1115"/>
      <c r="U26" s="1115"/>
      <c r="V26" s="1115"/>
      <c r="W26" s="1115"/>
      <c r="X26" s="1115"/>
      <c r="Y26" s="1115"/>
      <c r="Z26" s="1115"/>
      <c r="AA26" s="1115"/>
      <c r="AB26" s="1115"/>
      <c r="AC26" s="1115"/>
      <c r="AD26" s="1115"/>
      <c r="AE26" s="1115"/>
      <c r="AF26" s="1115"/>
      <c r="AG26" s="1115"/>
      <c r="AH26" s="1115"/>
      <c r="AI26" s="1115"/>
      <c r="AJ26" s="1115"/>
      <c r="AK26" s="1115"/>
      <c r="AL26" s="1115"/>
      <c r="AM26" s="1115"/>
      <c r="AN26" s="1115"/>
      <c r="AO26" s="1115"/>
      <c r="AP26" s="1115"/>
      <c r="AQ26" s="1115"/>
      <c r="AR26" s="1115"/>
      <c r="AS26" s="1115"/>
      <c r="AT26" s="255"/>
    </row>
    <row r="27" spans="1:46">
      <c r="A27" s="297"/>
      <c r="AO27" s="250"/>
      <c r="AP27" s="250"/>
      <c r="AQ27" s="250"/>
      <c r="AR27" s="250"/>
      <c r="AS27" s="250"/>
      <c r="AT27" s="250"/>
    </row>
    <row r="28" spans="1:46" ht="17.2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6" t="s">
        <v>478</v>
      </c>
      <c r="AP30" s="260"/>
      <c r="AQ30" s="261" t="s">
        <v>479</v>
      </c>
      <c r="AR30" s="262"/>
    </row>
    <row r="31" spans="1:46">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7"/>
      <c r="AP31" s="266" t="s">
        <v>480</v>
      </c>
      <c r="AQ31" s="267" t="s">
        <v>481</v>
      </c>
      <c r="AR31" s="268" t="s">
        <v>482</v>
      </c>
    </row>
    <row r="32" spans="1:46" ht="27" customHeight="1">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2" t="s">
        <v>500</v>
      </c>
      <c r="AL32" s="1133"/>
      <c r="AM32" s="1133"/>
      <c r="AN32" s="1134"/>
      <c r="AO32" s="300">
        <v>546595</v>
      </c>
      <c r="AP32" s="300">
        <v>156887</v>
      </c>
      <c r="AQ32" s="301">
        <v>167749</v>
      </c>
      <c r="AR32" s="302">
        <v>-6.5</v>
      </c>
    </row>
    <row r="33" spans="1:46" ht="13.5" customHeight="1">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2" t="s">
        <v>501</v>
      </c>
      <c r="AL33" s="1133"/>
      <c r="AM33" s="1133"/>
      <c r="AN33" s="1134"/>
      <c r="AO33" s="300" t="s">
        <v>486</v>
      </c>
      <c r="AP33" s="300" t="s">
        <v>486</v>
      </c>
      <c r="AQ33" s="301" t="s">
        <v>486</v>
      </c>
      <c r="AR33" s="302" t="s">
        <v>486</v>
      </c>
    </row>
    <row r="34" spans="1:46" ht="27" customHeight="1">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2" t="s">
        <v>502</v>
      </c>
      <c r="AL34" s="1133"/>
      <c r="AM34" s="1133"/>
      <c r="AN34" s="1134"/>
      <c r="AO34" s="300" t="s">
        <v>486</v>
      </c>
      <c r="AP34" s="300" t="s">
        <v>486</v>
      </c>
      <c r="AQ34" s="301" t="s">
        <v>486</v>
      </c>
      <c r="AR34" s="302" t="s">
        <v>486</v>
      </c>
    </row>
    <row r="35" spans="1:46" ht="27" customHeight="1">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2" t="s">
        <v>503</v>
      </c>
      <c r="AL35" s="1133"/>
      <c r="AM35" s="1133"/>
      <c r="AN35" s="1134"/>
      <c r="AO35" s="300">
        <v>37790</v>
      </c>
      <c r="AP35" s="300">
        <v>10847</v>
      </c>
      <c r="AQ35" s="301">
        <v>32778</v>
      </c>
      <c r="AR35" s="302">
        <v>-66.900000000000006</v>
      </c>
    </row>
    <row r="36" spans="1:46" ht="27" customHeight="1">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2" t="s">
        <v>504</v>
      </c>
      <c r="AL36" s="1133"/>
      <c r="AM36" s="1133"/>
      <c r="AN36" s="1134"/>
      <c r="AO36" s="300">
        <v>13894</v>
      </c>
      <c r="AP36" s="300">
        <v>3988</v>
      </c>
      <c r="AQ36" s="301">
        <v>4535</v>
      </c>
      <c r="AR36" s="302">
        <v>-12.1</v>
      </c>
    </row>
    <row r="37" spans="1:46" ht="13.5" customHeight="1">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2" t="s">
        <v>505</v>
      </c>
      <c r="AL37" s="1133"/>
      <c r="AM37" s="1133"/>
      <c r="AN37" s="1134"/>
      <c r="AO37" s="300">
        <v>1229</v>
      </c>
      <c r="AP37" s="300">
        <v>353</v>
      </c>
      <c r="AQ37" s="301">
        <v>1146</v>
      </c>
      <c r="AR37" s="302">
        <v>-69.2</v>
      </c>
    </row>
    <row r="38" spans="1:46" ht="27" customHeight="1">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5" t="s">
        <v>506</v>
      </c>
      <c r="AL38" s="1136"/>
      <c r="AM38" s="1136"/>
      <c r="AN38" s="1137"/>
      <c r="AO38" s="303" t="s">
        <v>486</v>
      </c>
      <c r="AP38" s="303" t="s">
        <v>486</v>
      </c>
      <c r="AQ38" s="304">
        <v>37</v>
      </c>
      <c r="AR38" s="292" t="s">
        <v>486</v>
      </c>
      <c r="AS38" s="299"/>
    </row>
    <row r="39" spans="1:46">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5" t="s">
        <v>507</v>
      </c>
      <c r="AL39" s="1136"/>
      <c r="AM39" s="1136"/>
      <c r="AN39" s="1137"/>
      <c r="AO39" s="300">
        <v>-15286</v>
      </c>
      <c r="AP39" s="300">
        <v>-4387</v>
      </c>
      <c r="AQ39" s="301">
        <v>-7395</v>
      </c>
      <c r="AR39" s="302">
        <v>-40.700000000000003</v>
      </c>
      <c r="AS39" s="299"/>
    </row>
    <row r="40" spans="1:46" ht="27" customHeight="1">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2" t="s">
        <v>508</v>
      </c>
      <c r="AL40" s="1133"/>
      <c r="AM40" s="1133"/>
      <c r="AN40" s="1134"/>
      <c r="AO40" s="300">
        <v>-418300</v>
      </c>
      <c r="AP40" s="300">
        <v>-120063</v>
      </c>
      <c r="AQ40" s="301">
        <v>-144519</v>
      </c>
      <c r="AR40" s="302">
        <v>-16.899999999999999</v>
      </c>
      <c r="AS40" s="299"/>
    </row>
    <row r="41" spans="1:46">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8" t="s">
        <v>287</v>
      </c>
      <c r="AL41" s="1139"/>
      <c r="AM41" s="1139"/>
      <c r="AN41" s="1140"/>
      <c r="AO41" s="300">
        <v>165922</v>
      </c>
      <c r="AP41" s="300">
        <v>47624</v>
      </c>
      <c r="AQ41" s="301">
        <v>54333</v>
      </c>
      <c r="AR41" s="302">
        <v>-12.3</v>
      </c>
      <c r="AS41" s="299"/>
    </row>
    <row r="42" spans="1:46">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7" t="s">
        <v>478</v>
      </c>
      <c r="AN49" s="1129" t="s">
        <v>511</v>
      </c>
      <c r="AO49" s="1130"/>
      <c r="AP49" s="1130"/>
      <c r="AQ49" s="1130"/>
      <c r="AR49" s="1131"/>
    </row>
    <row r="50" spans="1:44">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8"/>
      <c r="AN50" s="316" t="s">
        <v>512</v>
      </c>
      <c r="AO50" s="317" t="s">
        <v>513</v>
      </c>
      <c r="AP50" s="318" t="s">
        <v>514</v>
      </c>
      <c r="AQ50" s="319" t="s">
        <v>515</v>
      </c>
      <c r="AR50" s="320" t="s">
        <v>516</v>
      </c>
    </row>
    <row r="51" spans="1:44">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709497</v>
      </c>
      <c r="AN51" s="322">
        <v>186024</v>
      </c>
      <c r="AO51" s="323">
        <v>7.3</v>
      </c>
      <c r="AP51" s="324">
        <v>332350</v>
      </c>
      <c r="AQ51" s="325">
        <v>4.9000000000000004</v>
      </c>
      <c r="AR51" s="326">
        <v>2.4</v>
      </c>
    </row>
    <row r="52" spans="1:44">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539197</v>
      </c>
      <c r="AN52" s="330">
        <v>141373</v>
      </c>
      <c r="AO52" s="331">
        <v>2.8</v>
      </c>
      <c r="AP52" s="332">
        <v>200453</v>
      </c>
      <c r="AQ52" s="333">
        <v>0.7</v>
      </c>
      <c r="AR52" s="334">
        <v>2.1</v>
      </c>
    </row>
    <row r="53" spans="1:44">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2267349</v>
      </c>
      <c r="AN53" s="322">
        <v>605110</v>
      </c>
      <c r="AO53" s="323">
        <v>225.3</v>
      </c>
      <c r="AP53" s="324">
        <v>362690</v>
      </c>
      <c r="AQ53" s="325">
        <v>9.1</v>
      </c>
      <c r="AR53" s="326">
        <v>216.2</v>
      </c>
    </row>
    <row r="54" spans="1:44">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1970957</v>
      </c>
      <c r="AN54" s="330">
        <v>526009</v>
      </c>
      <c r="AO54" s="331">
        <v>272.10000000000002</v>
      </c>
      <c r="AP54" s="332">
        <v>172580</v>
      </c>
      <c r="AQ54" s="333">
        <v>-13.9</v>
      </c>
      <c r="AR54" s="334">
        <v>286</v>
      </c>
    </row>
    <row r="55" spans="1:44">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1085566</v>
      </c>
      <c r="AN55" s="322">
        <v>296522</v>
      </c>
      <c r="AO55" s="323">
        <v>-51</v>
      </c>
      <c r="AP55" s="324">
        <v>296093</v>
      </c>
      <c r="AQ55" s="325">
        <v>-18.399999999999999</v>
      </c>
      <c r="AR55" s="326">
        <v>-32.6</v>
      </c>
    </row>
    <row r="56" spans="1:44">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899691</v>
      </c>
      <c r="AN56" s="330">
        <v>245750</v>
      </c>
      <c r="AO56" s="331">
        <v>-53.3</v>
      </c>
      <c r="AP56" s="332">
        <v>140545</v>
      </c>
      <c r="AQ56" s="333">
        <v>-18.600000000000001</v>
      </c>
      <c r="AR56" s="334">
        <v>-34.700000000000003</v>
      </c>
    </row>
    <row r="57" spans="1:44">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884010</v>
      </c>
      <c r="AN57" s="322">
        <v>246930</v>
      </c>
      <c r="AO57" s="323">
        <v>-16.7</v>
      </c>
      <c r="AP57" s="324">
        <v>308655</v>
      </c>
      <c r="AQ57" s="325">
        <v>4.2</v>
      </c>
      <c r="AR57" s="326">
        <v>-20.9</v>
      </c>
    </row>
    <row r="58" spans="1:44">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753547</v>
      </c>
      <c r="AN58" s="330">
        <v>210488</v>
      </c>
      <c r="AO58" s="331">
        <v>-14.3</v>
      </c>
      <c r="AP58" s="332">
        <v>169887</v>
      </c>
      <c r="AQ58" s="333">
        <v>20.9</v>
      </c>
      <c r="AR58" s="334">
        <v>-35.200000000000003</v>
      </c>
    </row>
    <row r="59" spans="1:44">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754270</v>
      </c>
      <c r="AN59" s="322">
        <v>216495</v>
      </c>
      <c r="AO59" s="323">
        <v>-12.3</v>
      </c>
      <c r="AP59" s="324">
        <v>325476</v>
      </c>
      <c r="AQ59" s="325">
        <v>5.4</v>
      </c>
      <c r="AR59" s="326">
        <v>-17.7</v>
      </c>
    </row>
    <row r="60" spans="1:44">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498642</v>
      </c>
      <c r="AN60" s="330">
        <v>143123</v>
      </c>
      <c r="AO60" s="331">
        <v>-32</v>
      </c>
      <c r="AP60" s="332">
        <v>190204</v>
      </c>
      <c r="AQ60" s="333">
        <v>12</v>
      </c>
      <c r="AR60" s="334">
        <v>-44</v>
      </c>
    </row>
    <row r="61" spans="1:44">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1140138</v>
      </c>
      <c r="AN61" s="337">
        <v>310216</v>
      </c>
      <c r="AO61" s="338">
        <v>30.5</v>
      </c>
      <c r="AP61" s="339">
        <v>325053</v>
      </c>
      <c r="AQ61" s="340">
        <v>1</v>
      </c>
      <c r="AR61" s="326">
        <v>29.5</v>
      </c>
    </row>
    <row r="62" spans="1:44">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932407</v>
      </c>
      <c r="AN62" s="330">
        <v>253349</v>
      </c>
      <c r="AO62" s="331">
        <v>35.1</v>
      </c>
      <c r="AP62" s="332">
        <v>174734</v>
      </c>
      <c r="AQ62" s="333">
        <v>0.2</v>
      </c>
      <c r="AR62" s="334">
        <v>34.9</v>
      </c>
    </row>
    <row r="63" spans="1:44">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c r="AK67" s="250"/>
      <c r="AL67" s="250"/>
      <c r="AM67" s="250"/>
      <c r="AN67" s="250"/>
      <c r="AO67" s="250"/>
      <c r="AP67" s="250"/>
      <c r="AQ67" s="250"/>
      <c r="AR67" s="250"/>
      <c r="AS67" s="250"/>
      <c r="AT67" s="250"/>
    </row>
    <row r="68" spans="1:46" ht="13.5" hidden="1" customHeight="1">
      <c r="AK68" s="250"/>
      <c r="AL68" s="250"/>
      <c r="AM68" s="250"/>
      <c r="AN68" s="250"/>
      <c r="AO68" s="250"/>
      <c r="AP68" s="250"/>
      <c r="AQ68" s="250"/>
      <c r="AR68" s="250"/>
    </row>
    <row r="69" spans="1:46" ht="13.5" hidden="1" customHeight="1">
      <c r="AK69" s="250"/>
      <c r="AL69" s="250"/>
      <c r="AM69" s="250"/>
      <c r="AN69" s="250"/>
      <c r="AO69" s="250"/>
      <c r="AP69" s="250"/>
      <c r="AQ69" s="250"/>
      <c r="AR69" s="250"/>
    </row>
    <row r="70" spans="1:46" hidden="1">
      <c r="AK70" s="250"/>
      <c r="AL70" s="250"/>
      <c r="AM70" s="250"/>
      <c r="AN70" s="250"/>
      <c r="AO70" s="250"/>
      <c r="AP70" s="250"/>
      <c r="AQ70" s="250"/>
      <c r="AR70" s="250"/>
    </row>
    <row r="71" spans="1:46" hidden="1">
      <c r="AK71" s="250"/>
      <c r="AL71" s="250"/>
      <c r="AM71" s="250"/>
      <c r="AN71" s="250"/>
      <c r="AO71" s="250"/>
      <c r="AP71" s="250"/>
      <c r="AQ71" s="250"/>
      <c r="AR71" s="250"/>
    </row>
    <row r="72" spans="1:46" hidden="1">
      <c r="AK72" s="250"/>
      <c r="AL72" s="250"/>
      <c r="AM72" s="250"/>
      <c r="AN72" s="250"/>
      <c r="AO72" s="250"/>
      <c r="AP72" s="250"/>
      <c r="AQ72" s="250"/>
      <c r="AR72" s="250"/>
    </row>
    <row r="73" spans="1:46" hidden="1">
      <c r="AK73" s="250"/>
      <c r="AL73" s="250"/>
      <c r="AM73" s="250"/>
      <c r="AN73" s="250"/>
      <c r="AO73" s="250"/>
      <c r="AP73" s="250"/>
      <c r="AQ73" s="250"/>
      <c r="AR73" s="250"/>
    </row>
  </sheetData>
  <sheetProtection algorithmName="SHA-512" hashValue="jcrIwZBLBdBE7/X2Yx7NxmTBTsNN0k36JsMEdXfizp8Q5pESkLvFaLbwnl+6MQSMZaQGEHI/nKH3B8yFgnuaEQ==" saltValue="TPbqHgYnkcdUFIMrPHvtM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cols>
    <col min="1" max="125" width="2.5" style="248" customWidth="1"/>
    <col min="126" max="16384" width="9" style="247" hidden="1"/>
  </cols>
  <sheetData>
    <row r="1" spans="2:125" ht="13.5" customHeight="1">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c r="B2" s="247"/>
      <c r="DG2" s="247"/>
    </row>
    <row r="3" spans="2:12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row r="5" spans="2:125"/>
    <row r="6" spans="2:125"/>
    <row r="7" spans="2:125"/>
    <row r="8" spans="2:125"/>
    <row r="9" spans="2:125">
      <c r="DU9" s="247"/>
    </row>
    <row r="10" spans="2:125"/>
    <row r="11" spans="2:125"/>
    <row r="12" spans="2:125"/>
    <row r="13" spans="2:125"/>
    <row r="14" spans="2:125"/>
    <row r="15" spans="2:125"/>
    <row r="16" spans="2:125"/>
    <row r="17" spans="125:125">
      <c r="DU17" s="247"/>
    </row>
    <row r="18" spans="125:125"/>
    <row r="19" spans="125:125"/>
    <row r="20" spans="125:125">
      <c r="DU20" s="247"/>
    </row>
    <row r="21" spans="125:125">
      <c r="DU21" s="247"/>
    </row>
    <row r="22" spans="125:125"/>
    <row r="23" spans="125:125"/>
    <row r="24" spans="125:125"/>
    <row r="25" spans="125:125"/>
    <row r="26" spans="125:125"/>
    <row r="27" spans="125:125"/>
    <row r="28" spans="125:125">
      <c r="DU28" s="247"/>
    </row>
    <row r="29" spans="125:125"/>
    <row r="30" spans="125:125"/>
    <row r="31" spans="125:125"/>
    <row r="32" spans="125:125"/>
    <row r="33" spans="2:125">
      <c r="B33" s="247"/>
      <c r="G33" s="247"/>
      <c r="I33" s="247"/>
    </row>
    <row r="34" spans="2:125">
      <c r="C34" s="247"/>
      <c r="P34" s="247"/>
      <c r="DE34" s="247"/>
      <c r="DH34" s="247"/>
    </row>
    <row r="35" spans="2:125">
      <c r="D35" s="247"/>
      <c r="E35" s="247"/>
      <c r="DG35" s="247"/>
      <c r="DJ35" s="247"/>
      <c r="DP35" s="247"/>
      <c r="DQ35" s="247"/>
      <c r="DR35" s="247"/>
      <c r="DS35" s="247"/>
      <c r="DT35" s="247"/>
      <c r="DU35" s="247"/>
    </row>
    <row r="36" spans="2:12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c r="DU37" s="247"/>
    </row>
    <row r="38" spans="2:125">
      <c r="DT38" s="247"/>
      <c r="DU38" s="247"/>
    </row>
    <row r="39" spans="2:125"/>
    <row r="40" spans="2:125">
      <c r="DH40" s="247"/>
    </row>
    <row r="41" spans="2:125">
      <c r="DE41" s="247"/>
    </row>
    <row r="42" spans="2:125">
      <c r="DG42" s="247"/>
      <c r="DJ42" s="247"/>
    </row>
    <row r="43" spans="2:12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c r="DU44" s="247"/>
    </row>
    <row r="45" spans="2:125"/>
    <row r="46" spans="2:125"/>
    <row r="47" spans="2:125"/>
    <row r="48" spans="2:125">
      <c r="DT48" s="247"/>
      <c r="DU48" s="247"/>
    </row>
    <row r="49" spans="120:125">
      <c r="DU49" s="247"/>
    </row>
    <row r="50" spans="120:125">
      <c r="DU50" s="247"/>
    </row>
    <row r="51" spans="120:125">
      <c r="DP51" s="247"/>
      <c r="DQ51" s="247"/>
      <c r="DR51" s="247"/>
      <c r="DS51" s="247"/>
      <c r="DT51" s="247"/>
      <c r="DU51" s="247"/>
    </row>
    <row r="52" spans="120:125"/>
    <row r="53" spans="120:125"/>
    <row r="54" spans="120:125">
      <c r="DU54" s="247"/>
    </row>
    <row r="55" spans="120:125"/>
    <row r="56" spans="120:125"/>
    <row r="57" spans="120:125"/>
    <row r="58" spans="120:125">
      <c r="DU58" s="247"/>
    </row>
    <row r="59" spans="120:125"/>
    <row r="60" spans="120:125"/>
    <row r="61" spans="120:125"/>
    <row r="62" spans="120:125"/>
    <row r="63" spans="120:125">
      <c r="DU63" s="247"/>
    </row>
    <row r="64" spans="120:125">
      <c r="DT64" s="247"/>
      <c r="DU64" s="247"/>
    </row>
    <row r="65" spans="123:125"/>
    <row r="66" spans="123:125"/>
    <row r="67" spans="123:125"/>
    <row r="68" spans="123:125"/>
    <row r="69" spans="123:125">
      <c r="DS69" s="247"/>
      <c r="DT69" s="247"/>
      <c r="DU69" s="247"/>
    </row>
    <row r="70" spans="123:125"/>
    <row r="71" spans="123:125"/>
    <row r="72" spans="123:125"/>
    <row r="73" spans="123:125"/>
    <row r="74" spans="123:125"/>
    <row r="75" spans="123:125"/>
    <row r="76" spans="123:125"/>
    <row r="77" spans="123:125"/>
    <row r="78" spans="123:125"/>
    <row r="79" spans="123:125"/>
    <row r="80" spans="123:125"/>
    <row r="81" spans="116:125"/>
    <row r="82" spans="116:125">
      <c r="DL82" s="247"/>
    </row>
    <row r="83" spans="116:125">
      <c r="DM83" s="247"/>
      <c r="DN83" s="247"/>
      <c r="DO83" s="247"/>
      <c r="DP83" s="247"/>
      <c r="DQ83" s="247"/>
      <c r="DR83" s="247"/>
      <c r="DS83" s="247"/>
      <c r="DT83" s="247"/>
      <c r="DU83" s="247"/>
    </row>
    <row r="84" spans="116:125"/>
    <row r="85" spans="116:125"/>
    <row r="86" spans="116:125"/>
    <row r="87" spans="116:125"/>
    <row r="88" spans="116:125">
      <c r="DU88" s="247"/>
    </row>
    <row r="89" spans="116:125"/>
    <row r="90" spans="116:125"/>
    <row r="91" spans="116:125"/>
    <row r="92" spans="116:125" ht="13.5" customHeight="1"/>
    <row r="93" spans="116:125" ht="13.5" customHeight="1"/>
    <row r="94" spans="116:125" ht="13.5" customHeight="1">
      <c r="DS94" s="247"/>
      <c r="DT94" s="247"/>
      <c r="DU94" s="247"/>
    </row>
    <row r="95" spans="116:125" ht="13.5" customHeight="1">
      <c r="DU95" s="247"/>
    </row>
    <row r="96" spans="116:125" ht="13.5" customHeight="1"/>
    <row r="97" spans="124:125" ht="13.5" customHeight="1"/>
    <row r="98" spans="124:125" ht="13.5" customHeight="1"/>
    <row r="99" spans="124:125" ht="13.5" customHeight="1"/>
    <row r="100" spans="124:125" ht="13.5" customHeight="1"/>
    <row r="101" spans="124:125" ht="13.5" customHeight="1">
      <c r="DU101" s="247"/>
    </row>
    <row r="102" spans="124:125" ht="13.5" customHeight="1"/>
    <row r="103" spans="124:125" ht="13.5" customHeight="1"/>
    <row r="104" spans="124:125" ht="13.5" customHeight="1">
      <c r="DT104" s="247"/>
      <c r="DU104" s="24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7" t="s">
        <v>475</v>
      </c>
    </row>
    <row r="121" spans="125:125" ht="13.5" hidden="1" customHeight="1">
      <c r="DU121" s="247"/>
    </row>
  </sheetData>
  <sheetProtection algorithmName="SHA-512" hashValue="+4GN4pyVXXWfSt03d0EYP08vlJr7pD710X4I1dNEAolzvGEKkN9gKc9FfAeJLVQqIh65lmhE+puBzH91vv+T5A==" saltValue="Ve3/uu+ADdo5lk0OYalh5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cols>
    <col min="1" max="125" width="2.5" style="248" customWidth="1"/>
    <col min="126" max="142" width="0" style="247" hidden="1" customWidth="1"/>
    <col min="143" max="16384" width="9" style="247" hidden="1"/>
  </cols>
  <sheetData>
    <row r="1" spans="1:125" ht="13.5" customHeight="1">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c r="B2" s="247"/>
      <c r="T2" s="247"/>
    </row>
    <row r="3" spans="1:12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7"/>
      <c r="G33" s="247"/>
      <c r="I33" s="247"/>
    </row>
    <row r="34" spans="2:125">
      <c r="C34" s="247"/>
      <c r="P34" s="247"/>
      <c r="R34" s="247"/>
      <c r="U34" s="247"/>
    </row>
    <row r="35" spans="2:12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c r="F36" s="247"/>
      <c r="H36" s="247"/>
      <c r="J36" s="247"/>
      <c r="K36" s="247"/>
      <c r="L36" s="247"/>
      <c r="M36" s="247"/>
      <c r="N36" s="247"/>
      <c r="O36" s="247"/>
      <c r="Q36" s="247"/>
      <c r="S36" s="247"/>
      <c r="V36" s="247"/>
    </row>
    <row r="37" spans="2:125"/>
    <row r="38" spans="2:125"/>
    <row r="39" spans="2:125"/>
    <row r="40" spans="2:125">
      <c r="U40" s="247"/>
    </row>
    <row r="41" spans="2:125">
      <c r="R41" s="247"/>
    </row>
    <row r="42" spans="2:12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c r="Q43" s="247"/>
      <c r="S43" s="247"/>
      <c r="V43" s="247"/>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8" t="s">
        <v>475</v>
      </c>
    </row>
  </sheetData>
  <sheetProtection algorithmName="SHA-512" hashValue="Y9pINmJ04WdELLcg0QLkf0FyO5l8bqWc8jduB5tMGcSBUHbTVh3XWjOxASzL2/tensUUa/eQBD2KQYJpyg3kfA==" saltValue="4d+qu7sy5jVTe4Bs/dqem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525</v>
      </c>
      <c r="G46" s="8" t="s">
        <v>526</v>
      </c>
      <c r="H46" s="8" t="s">
        <v>527</v>
      </c>
      <c r="I46" s="8" t="s">
        <v>528</v>
      </c>
      <c r="J46" s="9" t="s">
        <v>529</v>
      </c>
    </row>
    <row r="47" spans="2:10" ht="57.75" customHeight="1">
      <c r="B47" s="10"/>
      <c r="C47" s="1141" t="s">
        <v>3</v>
      </c>
      <c r="D47" s="1141"/>
      <c r="E47" s="1142"/>
      <c r="F47" s="11">
        <v>40.299999999999997</v>
      </c>
      <c r="G47" s="12">
        <v>38.619999999999997</v>
      </c>
      <c r="H47" s="12">
        <v>44.46</v>
      </c>
      <c r="I47" s="12">
        <v>48.06</v>
      </c>
      <c r="J47" s="13">
        <v>38.369999999999997</v>
      </c>
    </row>
    <row r="48" spans="2:10" ht="57.75" customHeight="1">
      <c r="B48" s="14"/>
      <c r="C48" s="1143" t="s">
        <v>4</v>
      </c>
      <c r="D48" s="1143"/>
      <c r="E48" s="1144"/>
      <c r="F48" s="15">
        <v>2.94</v>
      </c>
      <c r="G48" s="16">
        <v>9.0500000000000007</v>
      </c>
      <c r="H48" s="16">
        <v>5.64</v>
      </c>
      <c r="I48" s="16">
        <v>1.81</v>
      </c>
      <c r="J48" s="17">
        <v>4.33</v>
      </c>
    </row>
    <row r="49" spans="2:10" ht="57.75" customHeight="1" thickBot="1">
      <c r="B49" s="18"/>
      <c r="C49" s="1145" t="s">
        <v>5</v>
      </c>
      <c r="D49" s="1145"/>
      <c r="E49" s="1146"/>
      <c r="F49" s="19" t="s">
        <v>530</v>
      </c>
      <c r="G49" s="20">
        <v>6.43</v>
      </c>
      <c r="H49" s="20" t="s">
        <v>531</v>
      </c>
      <c r="I49" s="20" t="s">
        <v>532</v>
      </c>
      <c r="J49" s="21" t="s">
        <v>533</v>
      </c>
    </row>
    <row r="50" spans="2:10"/>
  </sheetData>
  <sheetProtection algorithmName="SHA-512" hashValue="rfGkyZ/zJzuukgIpHU9Fc54tzE48nDZBiDiDlb5brXm19GUMFMhbfjQPoNXUvKs5+g58PuKmE9oC3bcoSgFNaA==" saltValue="R70t5Glm6ZwNq37SgGSIt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髙岡光</cp:lastModifiedBy>
  <cp:lastPrinted>2026-03-13T05:25:14Z</cp:lastPrinted>
  <dcterms:created xsi:type="dcterms:W3CDTF">2026-02-26T10:10:33Z</dcterms:created>
  <dcterms:modified xsi:type="dcterms:W3CDTF">2026-03-25T07:15:34Z</dcterms:modified>
  <cp:category/>
</cp:coreProperties>
</file>