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6D846C7F-B391-44D2-BB22-2F887CCBEBFB}" xr6:coauthVersionLast="47" xr6:coauthVersionMax="47" xr10:uidLastSave="{00000000-0000-0000-0000-000000000000}"/>
  <bookViews>
    <workbookView xWindow="-12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U39" i="10"/>
  <c r="C39" i="10"/>
  <c r="CO38" i="10"/>
  <c r="BE38" i="10"/>
  <c r="U38" i="10"/>
  <c r="C38" i="10"/>
  <c r="CO37" i="10"/>
  <c r="BE37" i="10"/>
  <c r="U37" i="10"/>
  <c r="C37" i="10"/>
  <c r="CO36"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s="1"/>
  <c r="AM35" i="10" s="1"/>
  <c r="AM36" i="10" s="1"/>
  <c r="AM37" i="10" s="1"/>
  <c r="AM38" i="10" s="1"/>
  <c r="AM39" i="10" s="1"/>
  <c r="BE34" i="10" l="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<sst xmlns="http://schemas.openxmlformats.org/spreadsheetml/2006/main" count="1095" uniqueCount="579">
  <si>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</si>
  <si>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</si>
  <si>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</si>
  <si>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</si>
  <si>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</si>
  <si>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</si>
  <si>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</si>
  <si>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</si>
  <si>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</si>
  <si>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</si>
  <si>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</si>
  <si>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</si>
  <si>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</si>
  <si>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</si>
  <si>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</si>
  <si>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</si>
  <si>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</si>
  <si>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</si>
  <si>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</si>
  <si>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</si>
  <si>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</si>
  <si>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</si>
  <si>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</si>
  <si>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</si>
  <si>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</si>
  <si>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</si>
  <si>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</si>
  <si>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</si>
  <si>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</si>
  <si>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</si>
  <si>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</si>
  <si>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</si>
  <si>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</si>
  <si>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</si>
  <si>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</si>
  <si>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</si>
  <si>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</si>
  <si>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</si>
  <si>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</si>
  <si>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</si>
  <si>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</si>
  <si>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</si>
  <si>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</si>
  <si>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</si>
  <si>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</si>
  <si>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</si>
  <si>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</si>
  <si>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</si>
  <si>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</si>
  <si>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</si>
  <si>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</si>
  <si>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</si>
  <si>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</si>
  <si>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</si>
  <si>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</si>
  <si>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</si>
  <si>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</si>
  <si>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</si>
  <si>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</si>
  <si>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</si>
  <si>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</si>
  <si>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</si>
  <si>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</si>
  <si>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</si>
  <si>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</si>
  <si>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</si>
  <si>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</si>
  <si>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</si>
  <si>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</si>
  <si>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</si>
  <si>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</si>
  <si>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</si>
  <si>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</si>
  <si>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</si>
  <si>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</si>
  <si>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</si>
  <si>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</si>
  <si>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</si>
  <si>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</si>
  <si>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</si>
  <si>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</si>
  <si>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</si>
  <si>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</si>
  <si>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</si>
  <si>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</si>
  <si>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</si>
  <si>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</si>
  <si>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</si>
  <si>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</si>
  <si>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</si>
  <si>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</si>
  <si>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</si>
  <si>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</si>
  <si>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</si>
  <si>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</si>
  <si>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</si>
  <si>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</si>
  <si>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</si>
  <si>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</si>
  <si>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</si>
  <si>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</si>
  <si>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</si>
  <si>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</si>
  <si>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</si>
  <si>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</si>
  <si>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</si>
  <si>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</si>
  <si>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</si>
  <si>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</si>
  <si>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</si>
  <si>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</si>
  <si>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</si>
  <si>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</si>
  <si>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</si>
  <si>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</si>
  <si>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</si>
  <si>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</si>
  <si>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</si>
  <si>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</si>
  <si>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</si>
  <si>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</si>
  <si>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</si>
  <si>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</si>
  <si>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</si>
  <si>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</si>
  <si>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</si>
  <si>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</si>
  <si>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</si>
  <si>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</si>
  <si>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</si>
  <si>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</si>
  <si>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</si>
  <si>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</si>
  <si>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</si>
  <si>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</si>
  <si>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</si>
  <si>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</si>
  <si>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</si>
  <si>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</si>
  <si>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</si>
  <si>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</si>
  <si>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</si>
  <si>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</si>
  <si>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</si>
  <si>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</si>
  <si>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</si>
  <si>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</si>
  <si>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</si>
  <si>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</si>
  <si>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</si>
  <si>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</si>
  <si>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</si>
  <si>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</si>
  <si>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</si>
  <si>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</si>
  <si>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</si>
  <si>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</si>
  <si>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</si>
  <si>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</si>
  <si>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</si>
  <si>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</si>
  <si>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</si>
  <si>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</si>
  <si>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</si>
  <si>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</si>
  <si>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</si>
  <si>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</si>
  <si>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</si>
  <si>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</si>
  <si>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</si>
  <si>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</si>
  <si>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</si>
  <si>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</si>
  <si>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</si>
  <si>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</si>
  <si>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</si>
  <si>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</si>
  <si>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</si>
  <si>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</si>
  <si>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</si>
  <si>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</si>
  <si>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</si>
  <si>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</si>
  <si>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</si>
  <si>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</si>
  <si>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</si>
  <si>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</si>
  <si>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</si>
  <si>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</si>
  <si>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</si>
  <si>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</si>
  <si>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</si>
  <si>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</si>
  <si>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</si>
  <si>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</si>
  <si>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</si>
  <si>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</si>
  <si>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</si>
  <si>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</si>
  <si>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</si>
  <si>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</si>
  <si>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</si>
  <si>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</si>
  <si>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愛媛県愛南町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</si>
  <si>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</si>
  <si>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</si>
  <si>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</si>
  <si>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</si>
  <si>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</si>
  <si>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</si>
  <si>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</si>
  <si>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</si>
  <si>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</si>
  <si>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</si>
  <si>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</si>
  <si>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</si>
  <si>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</si>
  <si>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</si>
  <si>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</si>
  <si>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</si>
  <si>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</si>
  <si>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</si>
  <si>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</si>
  <si>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</si>
  <si>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</si>
  <si>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</si>
  <si>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</si>
  <si>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</si>
  <si>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</si>
  <si>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</si>
  <si>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</si>
  <si>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</si>
  <si>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</si>
  <si>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</si>
  <si>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</si>
  <si>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</si>
  <si>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</si>
  <si>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</si>
  <si>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</si>
  <si>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</si>
  <si>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</si>
  <si>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</si>
  <si>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</si>
  <si>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</si>
  <si>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</si>
  <si>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</si>
  <si>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</si>
  <si>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</si>
  <si>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</si>
  <si>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</si>
  <si>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</si>
  <si>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</si>
  <si>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</si>
  <si>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</si>
  <si>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</si>
  <si>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</si>
  <si>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</si>
  <si>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</si>
  <si>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</si>
  <si>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</si>
  <si>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</si>
  <si>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</si>
  <si>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</si>
  <si>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</si>
  <si>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</si>
  <si>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</si>
  <si>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</si>
  <si>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</si>
  <si>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</si>
  <si>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</si>
  <si>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</si>
  <si>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</si>
  <si>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</si>
  <si>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</si>
  <si>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</si>
  <si>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</si>
  <si>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</si>
  <si>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</si>
  <si>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</si>
  <si>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</si>
  <si>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</si>
  <si>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</si>
  <si>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</si>
  <si>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</si>
  <si>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</si>
  <si>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</si>
  <si>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</si>
  <si>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</si>
  <si>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</si>
  <si>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</si>
  <si>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</si>
  <si>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</si>
  <si>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</si>
  <si>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</si>
  <si>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</si>
  <si>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</si>
  <si>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</si>
  <si>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</si>
  <si>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</si>
  <si>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</si>
  <si>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</si>
  <si>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</si>
  <si>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</si>
  <si>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</si>
  <si>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</si>
  <si>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</si>
  <si>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</si>
  <si>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</si>
  <si>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</si>
  <si>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</si>
  <si>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</si>
  <si>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</si>
  <si>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</si>
  <si>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</si>
  <si>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</si>
  <si>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</si>
  <si>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</si>
  <si>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</si>
  <si>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</si>
  <si>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</si>
  <si>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</si>
  <si>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</si>
  <si>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</si>
  <si>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</si>
  <si>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</si>
  <si>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</si>
  <si>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</si>
  <si>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</si>
  <si>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</si>
  <si>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</si>
  <si>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</si>
  <si>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</si>
  <si>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</si>
  <si>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</si>
  <si>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</si>
  <si>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</si>
  <si>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</si>
  <si>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</si>
  <si>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</si>
  <si>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</si>
  <si>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</si>
  <si>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</si>
  <si>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</si>
  <si>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</si>
  <si>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</si>
  <si>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</si>
  <si>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</si>
  <si>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</si>
  <si>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</si>
  <si>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</si>
  <si>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</si>
  <si>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</si>
  <si>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</si>
  <si>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</si>
  <si>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愛媛県愛南町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</si>
  <si>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</si>
  <si>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</si>
  <si>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</si>
  <si>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</si>
  <si>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</si>
  <si>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</si>
  <si>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</si>
  <si>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</si>
  <si>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</si>
  <si>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</si>
  <si>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</si>
  <si>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</si>
  <si>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</si>
  <si>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</si>
  <si>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</si>
  <si>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</si>
  <si>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</si>
  <si>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</si>
  <si>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</si>
  <si>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</si>
  <si>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</si>
  <si>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</si>
  <si>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</si>
  <si>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</si>
  <si>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</si>
  <si>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</si>
  <si>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</si>
  <si>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</si>
  <si>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</si>
  <si>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</si>
  <si>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</si>
  <si>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</si>
  <si>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</si>
  <si>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</si>
  <si>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</si>
  <si>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</si>
  <si>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</si>
  <si>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</si>
  <si>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</si>
  <si>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病院事業会計</t>
    <phoneticPr fontId="5"/>
  </si>
  <si>
    <t>下水道事業会計(農集集落排水事業)</t>
    <phoneticPr fontId="5"/>
  </si>
  <si>
    <t>下水道事業会計(漁集集落排水事業)</t>
    <phoneticPr fontId="5"/>
  </si>
  <si>
    <t>下水道事業会計(特定地域生活排水処理事業)</t>
    <phoneticPr fontId="5"/>
  </si>
  <si>
    <t>下水道事業会計(個別排水処理事業)</t>
    <phoneticPr fontId="5"/>
  </si>
  <si>
    <t>旅客船特別会計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</si>
  <si>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</si>
  <si>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</si>
  <si>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</si>
  <si>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</si>
  <si>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</si>
  <si>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</si>
  <si>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</si>
  <si>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</si>
  <si>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</si>
  <si>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</si>
  <si>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</si>
  <si>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</si>
  <si>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</si>
  <si>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</si>
  <si>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</si>
  <si>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</si>
  <si>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</si>
  <si>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</si>
  <si>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</si>
  <si>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</si>
  <si>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</si>
  <si>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</si>
  <si>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</si>
  <si>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</si>
  <si>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</si>
  <si>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</si>
  <si>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</si>
  <si>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</si>
  <si>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</si>
  <si>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</si>
  <si>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</si>
  <si>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</si>
  <si>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</si>
  <si>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</si>
  <si>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</si>
  <si>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</si>
  <si>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</si>
  <si>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</si>
  <si>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</si>
  <si>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</si>
  <si>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</si>
  <si>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</si>
  <si>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</si>
  <si>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</si>
  <si>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</si>
  <si>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</si>
  <si>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</si>
  <si>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</si>
  <si>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</si>
  <si>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</si>
  <si>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</si>
  <si>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</si>
  <si>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</si>
  <si>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</si>
  <si>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下水道事業会計(農集)</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</si>
  <si>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</si>
  <si>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下水道事業会計(漁集)</t>
    <phoneticPr fontId="5"/>
  </si>
  <si>
    <t>(Ｆ)</t>
    <phoneticPr fontId="5"/>
  </si>
  <si>
    <t>下水道事業会計(特定)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</si>
  <si>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</si>
  <si>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</si>
  <si>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</si>
  <si>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</si>
  <si>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</si>
  <si>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</si>
  <si>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</si>
  <si>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</si>
  <si>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</si>
  <si>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</si>
  <si>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</si>
  <si>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</si>
  <si>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</si>
  <si>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</si>
  <si>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</si>
  <si>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</si>
  <si>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</si>
  <si>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</si>
  <si>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</si>
  <si>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</si>
  <si>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</si>
  <si>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</si>
  <si>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</si>
  <si>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</si>
  <si>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</si>
  <si>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</si>
  <si>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</si>
  <si>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</si>
  <si>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</si>
  <si>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</si>
  <si>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</si>
  <si>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</si>
  <si>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</si>
  <si>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</si>
  <si>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</si>
  <si>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</si>
  <si>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</si>
  <si>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</si>
  <si>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</si>
  <si>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</si>
  <si>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</si>
  <si>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</si>
  <si>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</si>
  <si>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</si>
  <si>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</si>
  <si>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</si>
  <si>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</si>
  <si>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</si>
  <si>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</si>
  <si>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</si>
  <si>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</si>
  <si>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</si>
  <si>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</si>
  <si>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</si>
  <si>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</si>
  <si>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</si>
  <si>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</si>
  <si>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</si>
  <si>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</si>
  <si>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</si>
  <si>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</si>
  <si>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</si>
  <si>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</si>
  <si>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</si>
  <si>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</si>
  <si>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</si>
  <si>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</si>
  <si>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</si>
  <si>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</si>
  <si>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</si>
  <si>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</si>
  <si>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</si>
  <si>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</si>
  <si>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</si>
  <si>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</si>
  <si>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</si>
  <si>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</si>
  <si>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</si>
  <si>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</si>
  <si>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</si>
  <si>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4.12</t>
  </si>
  <si>
    <t>▲ 0.65</t>
  </si>
  <si>
    <t>▲ 0.92</t>
  </si>
  <si>
    <t>▲ 6.07</t>
  </si>
  <si>
    <t>上水道事業会計</t>
  </si>
  <si>
    <t>病院事業会計</t>
  </si>
  <si>
    <t>下水道事業会計(特定地域生活排水処理事業)</t>
  </si>
  <si>
    <t>介護保険特別会計</t>
  </si>
  <si>
    <t>国民健康保険特別会計</t>
  </si>
  <si>
    <t>後期高齢者医療特別会計</t>
  </si>
  <si>
    <t>下水道事業会計(農集集落排水事業)</t>
  </si>
  <si>
    <t>一般会計</t>
  </si>
  <si>
    <t>その他会計（赤字）</t>
  </si>
  <si>
    <t>その他会計（黒字）</t>
  </si>
  <si>
    <t>R02</t>
    <phoneticPr fontId="5"/>
  </si>
  <si>
    <t>R03</t>
    <phoneticPr fontId="5"/>
  </si>
  <si>
    <t>R04</t>
    <phoneticPr fontId="5"/>
  </si>
  <si>
    <t>R05</t>
    <phoneticPr fontId="5"/>
  </si>
  <si>
    <t>R06</t>
    <phoneticPr fontId="5"/>
  </si>
  <si>
    <t>一本松ふるさと振興株式会社</t>
    <rPh sb="0" eb="3">
      <t>イッポンマツ</t>
    </rPh>
    <rPh sb="7" eb="9">
      <t>シンコウ</t>
    </rPh>
    <rPh sb="9" eb="13">
      <t>カブシキガイシャ</t>
    </rPh>
    <phoneticPr fontId="10"/>
  </si>
  <si>
    <t>公益財団法人くにひろ育英会</t>
    <rPh sb="0" eb="2">
      <t>コウエキ</t>
    </rPh>
    <rPh sb="2" eb="4">
      <t>ザイダン</t>
    </rPh>
    <rPh sb="4" eb="6">
      <t>ホウジン</t>
    </rPh>
    <rPh sb="10" eb="13">
      <t>イクエイカイ</t>
    </rPh>
    <phoneticPr fontId="10"/>
  </si>
  <si>
    <t>高知県宿毛市愛媛県南宇和郡愛南町篠山小中学校組合</t>
  </si>
  <si>
    <t>愛媛県後期高齢者医療広域連合（一般会計）</t>
  </si>
  <si>
    <t>愛媛県後期高齢者医療広域連合（後期高齢者医療特別会計）</t>
  </si>
  <si>
    <t>愛媛地方税滞納整理機構</t>
  </si>
  <si>
    <t>津島水道企業団</t>
  </si>
  <si>
    <t>宇和島地区広域事務組合（一般会計）</t>
  </si>
  <si>
    <t>宇和島地区広域事務組合（介護保険事業特別会計）</t>
  </si>
  <si>
    <t>愛媛県市町総合事務組合（退職手当事業分）</t>
  </si>
  <si>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</si>
  <si>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</si>
  <si>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</si>
  <si>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</si>
  <si>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</si>
  <si>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地域活性化基金</t>
    <rPh sb="0" eb="2">
      <t>チイキ</t>
    </rPh>
    <rPh sb="2" eb="5">
      <t>カッセイカ</t>
    </rPh>
    <rPh sb="5" eb="7">
      <t>キキン</t>
    </rPh>
    <phoneticPr fontId="5"/>
  </si>
  <si>
    <t>ふるさとづくり基金</t>
    <rPh sb="7" eb="9">
      <t>キキン</t>
    </rPh>
    <phoneticPr fontId="5"/>
  </si>
  <si>
    <t>公共施設マネジメント基金</t>
    <rPh sb="0" eb="2">
      <t>コウキョウ</t>
    </rPh>
    <rPh sb="2" eb="4">
      <t>シセツ</t>
    </rPh>
    <rPh sb="10" eb="12">
      <t>キキン</t>
    </rPh>
    <phoneticPr fontId="5"/>
  </si>
  <si>
    <t>地域福祉基金</t>
    <rPh sb="0" eb="2">
      <t>チイキ</t>
    </rPh>
    <rPh sb="2" eb="4">
      <t>フクシ</t>
    </rPh>
    <rPh sb="4" eb="6">
      <t>キキン</t>
    </rPh>
    <phoneticPr fontId="5"/>
  </si>
  <si>
    <t>防災対策基金</t>
    <rPh sb="0" eb="2">
      <t>ボウサイ</t>
    </rPh>
    <rPh sb="2" eb="4">
      <t>タイサク</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</si>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</sst>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0ABC-45E5-976F-8A75AC6D55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95187</c:v>
                </c:pt>
                <c:pt idx="1">
                  <c:v>106188</c:v>
                </c:pt>
                <c:pt idx="2">
                  <c:v>75958</c:v>
                </c:pt>
                <c:pt idx="3">
                  <c:v>83960</c:v>
                </c:pt>
                <c:pt idx="4">
                  <c:v>88855</c:v>
                </c:pt>
              </c:numCache>
            </c:numRef>
          </c:val>
          <c:smooth val="0"/>
          <c:extLst>
            <c:ext xmlns:c16="http://schemas.microsoft.com/office/drawing/2014/chart" uri="{C3380CC4-5D6E-409C-BE32-E72D297353CC}">
              <c16:uniqueId val="{00000001-0ABC-45E5-976F-8A75AC6D55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6.68</c:v>
                </c:pt>
                <c:pt idx="1">
                  <c:v>7.85</c:v>
                </c:pt>
                <c:pt idx="2">
                  <c:v>7.41</c:v>
                </c:pt>
                <c:pt idx="3">
                  <c:v>6.42</c:v>
                </c:pt>
                <c:pt idx="4">
                  <c:v>0.22</c:v>
                </c:pt>
              </c:numCache>
            </c:numRef>
          </c:val>
          <c:extLst>
            <c:ext xmlns:c16="http://schemas.microsoft.com/office/drawing/2014/chart" uri="{C3380CC4-5D6E-409C-BE32-E72D297353CC}">
              <c16:uniqueId val="{00000000-D63F-41FA-B7A4-7F53D2B667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42.85</c:v>
                </c:pt>
                <c:pt idx="1">
                  <c:v>43.98</c:v>
                </c:pt>
                <c:pt idx="2">
                  <c:v>45.72</c:v>
                </c:pt>
                <c:pt idx="3">
                  <c:v>46</c:v>
                </c:pt>
                <c:pt idx="4">
                  <c:v>46.41</c:v>
                </c:pt>
              </c:numCache>
            </c:numRef>
          </c:val>
          <c:extLst>
            <c:ext xmlns:c16="http://schemas.microsoft.com/office/drawing/2014/chart" uri="{C3380CC4-5D6E-409C-BE32-E72D297353CC}">
              <c16:uniqueId val="{00000001-D63F-41FA-B7A4-7F53D2B667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-4.12</c:v>
                </c:pt>
                <c:pt idx="1">
                  <c:v>3.55</c:v>
                </c:pt>
                <c:pt idx="2">
                  <c:v>-0.65</c:v>
                </c:pt>
                <c:pt idx="3">
                  <c:v>-0.92</c:v>
                </c:pt>
                <c:pt idx="4">
                  <c:v>-6.07</c:v>
                </c:pt>
              </c:numCache>
            </c:numRef>
          </c:val>
          <c:smooth val="0"/>
          <c:extLst>
            <c:ext xmlns:c16="http://schemas.microsoft.com/office/drawing/2014/chart" uri="{C3380CC4-5D6E-409C-BE32-E72D297353CC}">
              <c16:uniqueId val="{00000002-D63F-41FA-B7A4-7F53D2B667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0.1</c:v>
                </c:pt>
                <c:pt idx="4">
                  <c:v>#N/A</c:v>
                </c:pt>
                <c:pt idx="5">
                  <c:v>0.09</c:v>
                </c:pt>
                <c:pt idx="6">
                  <c:v>#N/A</c:v>
                </c:pt>
                <c:pt idx="7">
                  <c:v>0.2</c:v>
                </c:pt>
                <c:pt idx="8">
                  <c:v>#N/A</c:v>
                </c:pt>
                <c:pt idx="9">
                  <c:v>0.16</c:v>
                </c:pt>
              </c:numCache>
            </c:numRef>
          </c:val>
          <c:extLst>
            <c:ext xmlns:c16="http://schemas.microsoft.com/office/drawing/2014/chart" uri="{C3380CC4-5D6E-409C-BE32-E72D297353CC}">
              <c16:uniqueId val="{00000000-5BC5-49B7-B490-36B136A069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C5-49B7-B490-36B136A0697D}"/>
            </c:ext>
          </c:extLst>
        </c:ser>
        <c:ser>
          <c:idx val="2"/>
          <c:order val="2"/>
          <c:tx>
            <c:strRef>
              <c:f>データシート!$A$29</c:f>
              <c:strCache>
                <c:ptCount val="1"/>
                <c:pt idx="0">
                  <c:v>一般会計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6.61</c:v>
                </c:pt>
                <c:pt idx="2">
                  <c:v>#N/A</c:v>
                </c:pt>
                <c:pt idx="3">
                  <c:v>7.77</c:v>
                </c:pt>
                <c:pt idx="4">
                  <c:v>#N/A</c:v>
                </c:pt>
                <c:pt idx="5">
                  <c:v>7.35</c:v>
                </c:pt>
                <c:pt idx="6">
                  <c:v>#N/A</c:v>
                </c:pt>
                <c:pt idx="7">
                  <c:v>6.3</c:v>
                </c:pt>
                <c:pt idx="8">
                  <c:v>#N/A</c:v>
                </c:pt>
                <c:pt idx="9">
                  <c:v>0.12</c:v>
                </c:pt>
              </c:numCache>
            </c:numRef>
          </c:val>
          <c:extLst>
            <c:ext xmlns:c16="http://schemas.microsoft.com/office/drawing/2014/chart" uri="{C3380CC4-5D6E-409C-BE32-E72D297353CC}">
              <c16:uniqueId val="{00000002-5BC5-49B7-B490-36B136A0697D}"/>
            </c:ext>
          </c:extLst>
        </c:ser>
        <c:ser>
          <c:idx val="3"/>
          <c:order val="3"/>
          <c:tx>
            <c:strRef>
              <c:f>データシート!$A$30</c:f>
              <c:strCache>
                <c:ptCount val="1"/>
                <c:pt idx="0">
                  <c:v>下水道事業会計(農集集落排水事業)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0.16</c:v>
                </c:pt>
              </c:numCache>
            </c:numRef>
          </c:val>
          <c:extLst>
            <c:ext xmlns:c16="http://schemas.microsoft.com/office/drawing/2014/chart" uri="{C3380CC4-5D6E-409C-BE32-E72D297353CC}">
              <c16:uniqueId val="{00000003-5BC5-49B7-B490-36B136A0697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0.13</c:v>
                </c:pt>
                <c:pt idx="4">
                  <c:v>#N/A</c:v>
                </c:pt>
                <c:pt idx="5">
                  <c:v>0.13</c:v>
                </c:pt>
                <c:pt idx="6">
                  <c:v>#N/A</c:v>
                </c:pt>
                <c:pt idx="7">
                  <c:v>0.12</c:v>
                </c:pt>
                <c:pt idx="8">
                  <c:v>#N/A</c:v>
                </c:pt>
                <c:pt idx="9">
                  <c:v>0.17</c:v>
                </c:pt>
              </c:numCache>
            </c:numRef>
          </c:val>
          <c:extLst>
            <c:ext xmlns:c16="http://schemas.microsoft.com/office/drawing/2014/chart" uri="{C3380CC4-5D6E-409C-BE32-E72D297353CC}">
              <c16:uniqueId val="{00000004-5BC5-49B7-B490-36B136A0697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0.48</c:v>
                </c:pt>
                <c:pt idx="2">
                  <c:v>#N/A</c:v>
                </c:pt>
                <c:pt idx="3">
                  <c:v>0.15</c:v>
                </c:pt>
                <c:pt idx="4">
                  <c:v>#N/A</c:v>
                </c:pt>
                <c:pt idx="5">
                  <c:v>0.34</c:v>
                </c:pt>
                <c:pt idx="6">
                  <c:v>#N/A</c:v>
                </c:pt>
                <c:pt idx="7">
                  <c:v>0.26</c:v>
                </c:pt>
                <c:pt idx="8">
                  <c:v>#N/A</c:v>
                </c:pt>
                <c:pt idx="9">
                  <c:v>0.27</c:v>
                </c:pt>
              </c:numCache>
            </c:numRef>
          </c:val>
          <c:extLst>
            <c:ext xmlns:c16="http://schemas.microsoft.com/office/drawing/2014/chart" uri="{C3380CC4-5D6E-409C-BE32-E72D297353CC}">
              <c16:uniqueId val="{00000005-5BC5-49B7-B490-36B136A0697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0.28000000000000003</c:v>
                </c:pt>
                <c:pt idx="2">
                  <c:v>#N/A</c:v>
                </c:pt>
                <c:pt idx="3">
                  <c:v>0.27</c:v>
                </c:pt>
                <c:pt idx="4">
                  <c:v>#N/A</c:v>
                </c:pt>
                <c:pt idx="5">
                  <c:v>0.68</c:v>
                </c:pt>
                <c:pt idx="6">
                  <c:v>#N/A</c:v>
                </c:pt>
                <c:pt idx="7">
                  <c:v>0.82</c:v>
                </c:pt>
                <c:pt idx="8">
                  <c:v>#N/A</c:v>
                </c:pt>
                <c:pt idx="9">
                  <c:v>0.39</c:v>
                </c:pt>
              </c:numCache>
            </c:numRef>
          </c:val>
          <c:extLst>
            <c:ext xmlns:c16="http://schemas.microsoft.com/office/drawing/2014/chart" uri="{C3380CC4-5D6E-409C-BE32-E72D297353CC}">
              <c16:uniqueId val="{00000006-5BC5-49B7-B490-36B136A0697D}"/>
            </c:ext>
          </c:extLst>
        </c:ser>
        <c:ser>
          <c:idx val="7"/>
          <c:order val="7"/>
          <c:tx>
            <c:strRef>
              <c:f>データシート!$A$34</c:f>
              <c:strCache>
                <c:ptCount val="1"/>
                <c:pt idx="0">
                  <c:v>下水道事業会計(特定地域生活排水処理事業)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0.52</c:v>
                </c:pt>
              </c:numCache>
            </c:numRef>
          </c:val>
          <c:extLst>
            <c:ext xmlns:c16="http://schemas.microsoft.com/office/drawing/2014/chart" uri="{C3380CC4-5D6E-409C-BE32-E72D297353CC}">
              <c16:uniqueId val="{00000007-5BC5-49B7-B490-36B136A0697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2.57</c:v>
                </c:pt>
                <c:pt idx="2">
                  <c:v>#N/A</c:v>
                </c:pt>
                <c:pt idx="3">
                  <c:v>2.67</c:v>
                </c:pt>
                <c:pt idx="4">
                  <c:v>#N/A</c:v>
                </c:pt>
                <c:pt idx="5">
                  <c:v>2.96</c:v>
                </c:pt>
                <c:pt idx="6">
                  <c:v>#N/A</c:v>
                </c:pt>
                <c:pt idx="7">
                  <c:v>3.15</c:v>
                </c:pt>
                <c:pt idx="8">
                  <c:v>#N/A</c:v>
                </c:pt>
                <c:pt idx="9">
                  <c:v>3.94</c:v>
                </c:pt>
              </c:numCache>
            </c:numRef>
          </c:val>
          <c:extLst>
            <c:ext xmlns:c16="http://schemas.microsoft.com/office/drawing/2014/chart" uri="{C3380CC4-5D6E-409C-BE32-E72D297353CC}">
              <c16:uniqueId val="{00000008-5BC5-49B7-B490-36B136A0697D}"/>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8.52</c:v>
                </c:pt>
                <c:pt idx="2">
                  <c:v>#N/A</c:v>
                </c:pt>
                <c:pt idx="3">
                  <c:v>8.81</c:v>
                </c:pt>
                <c:pt idx="4">
                  <c:v>#N/A</c:v>
                </c:pt>
                <c:pt idx="5">
                  <c:v>9.3000000000000007</c:v>
                </c:pt>
                <c:pt idx="6">
                  <c:v>#N/A</c:v>
                </c:pt>
                <c:pt idx="7">
                  <c:v>9.81</c:v>
                </c:pt>
                <c:pt idx="8">
                  <c:v>#N/A</c:v>
                </c:pt>
                <c:pt idx="9">
                  <c:v>9.9499999999999993</c:v>
                </c:pt>
              </c:numCache>
            </c:numRef>
          </c:val>
          <c:extLst>
            <c:ext xmlns:c16="http://schemas.microsoft.com/office/drawing/2014/chart" uri="{C3380CC4-5D6E-409C-BE32-E72D297353CC}">
              <c16:uniqueId val="{00000009-5BC5-49B7-B490-36B136A069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2005</c:v>
                </c:pt>
                <c:pt idx="5">
                  <c:v>1935</c:v>
                </c:pt>
                <c:pt idx="8">
                  <c:v>1849</c:v>
                </c:pt>
                <c:pt idx="11">
                  <c:v>1802</c:v>
                </c:pt>
                <c:pt idx="14">
                  <c:v>1649</c:v>
                </c:pt>
              </c:numCache>
            </c:numRef>
          </c:val>
          <c:extLst>
            <c:ext xmlns:c16="http://schemas.microsoft.com/office/drawing/2014/chart" uri="{C3380CC4-5D6E-409C-BE32-E72D297353CC}">
              <c16:uniqueId val="{00000000-BF00-4B94-9A0D-1ABA6772D9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00-4B94-9A0D-1ABA6772D9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5</c:v>
                </c:pt>
                <c:pt idx="6">
                  <c:v>5</c:v>
                </c:pt>
                <c:pt idx="9">
                  <c:v>3</c:v>
                </c:pt>
                <c:pt idx="12">
                  <c:v>3</c:v>
                </c:pt>
              </c:numCache>
            </c:numRef>
          </c:val>
          <c:extLst>
            <c:ext xmlns:c16="http://schemas.microsoft.com/office/drawing/2014/chart" uri="{C3380CC4-5D6E-409C-BE32-E72D297353CC}">
              <c16:uniqueId val="{00000002-BF00-4B94-9A0D-1ABA6772D9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19</c:v>
                </c:pt>
                <c:pt idx="6">
                  <c:v>22</c:v>
                </c:pt>
                <c:pt idx="9">
                  <c:v>22</c:v>
                </c:pt>
                <c:pt idx="12">
                  <c:v>22</c:v>
                </c:pt>
              </c:numCache>
            </c:numRef>
          </c:val>
          <c:extLst>
            <c:ext xmlns:c16="http://schemas.microsoft.com/office/drawing/2014/chart" uri="{C3380CC4-5D6E-409C-BE32-E72D297353CC}">
              <c16:uniqueId val="{00000003-BF00-4B94-9A0D-1ABA6772D9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185</c:v>
                </c:pt>
                <c:pt idx="3">
                  <c:v>201</c:v>
                </c:pt>
                <c:pt idx="6">
                  <c:v>219</c:v>
                </c:pt>
                <c:pt idx="9">
                  <c:v>215</c:v>
                </c:pt>
                <c:pt idx="12">
                  <c:v>167</c:v>
                </c:pt>
              </c:numCache>
            </c:numRef>
          </c:val>
          <c:extLst>
            <c:ext xmlns:c16="http://schemas.microsoft.com/office/drawing/2014/chart" uri="{C3380CC4-5D6E-409C-BE32-E72D297353CC}">
              <c16:uniqueId val="{00000004-BF00-4B94-9A0D-1ABA6772D9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00-4B94-9A0D-1ABA6772D9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00-4B94-9A0D-1ABA6772D9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2494</c:v>
                </c:pt>
                <c:pt idx="3">
                  <c:v>2445</c:v>
                </c:pt>
                <c:pt idx="6">
                  <c:v>2381</c:v>
                </c:pt>
                <c:pt idx="9">
                  <c:v>2367</c:v>
                </c:pt>
                <c:pt idx="12">
                  <c:v>2166</c:v>
                </c:pt>
              </c:numCache>
            </c:numRef>
          </c:val>
          <c:extLst>
            <c:ext xmlns:c16="http://schemas.microsoft.com/office/drawing/2014/chart" uri="{C3380CC4-5D6E-409C-BE32-E72D297353CC}">
              <c16:uniqueId val="{00000007-BF00-4B94-9A0D-1ABA6772D9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698</c:v>
                </c:pt>
                <c:pt idx="2">
                  <c:v>#N/A</c:v>
                </c:pt>
                <c:pt idx="3">
                  <c:v>#N/A</c:v>
                </c:pt>
                <c:pt idx="4">
                  <c:v>735</c:v>
                </c:pt>
                <c:pt idx="5">
                  <c:v>#N/A</c:v>
                </c:pt>
                <c:pt idx="6">
                  <c:v>#N/A</c:v>
                </c:pt>
                <c:pt idx="7">
                  <c:v>778</c:v>
                </c:pt>
                <c:pt idx="8">
                  <c:v>#N/A</c:v>
                </c:pt>
                <c:pt idx="9">
                  <c:v>#N/A</c:v>
                </c:pt>
                <c:pt idx="10">
                  <c:v>805</c:v>
                </c:pt>
                <c:pt idx="11">
                  <c:v>#N/A</c:v>
                </c:pt>
                <c:pt idx="12">
                  <c:v>#N/A</c:v>
                </c:pt>
                <c:pt idx="13">
                  <c:v>709</c:v>
                </c:pt>
                <c:pt idx="14">
                  <c:v>#N/A</c:v>
                </c:pt>
              </c:numCache>
            </c:numRef>
          </c:val>
          <c:smooth val="0"/>
          <c:extLst>
            <c:ext xmlns:c16="http://schemas.microsoft.com/office/drawing/2014/chart" uri="{C3380CC4-5D6E-409C-BE32-E72D297353CC}">
              <c16:uniqueId val="{00000008-BF00-4B94-9A0D-1ABA6772D9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15244</c:v>
                </c:pt>
                <c:pt idx="5">
                  <c:v>14191</c:v>
                </c:pt>
                <c:pt idx="8">
                  <c:v>13035</c:v>
                </c:pt>
                <c:pt idx="11">
                  <c:v>12230</c:v>
                </c:pt>
                <c:pt idx="14">
                  <c:v>11115</c:v>
                </c:pt>
              </c:numCache>
            </c:numRef>
          </c:val>
          <c:extLst>
            <c:ext xmlns:c16="http://schemas.microsoft.com/office/drawing/2014/chart" uri="{C3380CC4-5D6E-409C-BE32-E72D297353CC}">
              <c16:uniqueId val="{00000000-1D65-4656-AC40-44FA9925EF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c:v>
                </c:pt>
                <c:pt idx="5">
                  <c:v>28</c:v>
                </c:pt>
                <c:pt idx="8">
                  <c:v>23</c:v>
                </c:pt>
                <c:pt idx="11">
                  <c:v>19</c:v>
                </c:pt>
                <c:pt idx="14">
                  <c:v>14</c:v>
                </c:pt>
              </c:numCache>
            </c:numRef>
          </c:val>
          <c:extLst>
            <c:ext xmlns:c16="http://schemas.microsoft.com/office/drawing/2014/chart" uri="{C3380CC4-5D6E-409C-BE32-E72D297353CC}">
              <c16:uniqueId val="{00000001-1D65-4656-AC40-44FA9925EF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8251</c:v>
                </c:pt>
                <c:pt idx="5">
                  <c:v>8585</c:v>
                </c:pt>
                <c:pt idx="8">
                  <c:v>8657</c:v>
                </c:pt>
                <c:pt idx="11">
                  <c:v>8514</c:v>
                </c:pt>
                <c:pt idx="14">
                  <c:v>8946</c:v>
                </c:pt>
              </c:numCache>
            </c:numRef>
          </c:val>
          <c:extLst>
            <c:ext xmlns:c16="http://schemas.microsoft.com/office/drawing/2014/chart" uri="{C3380CC4-5D6E-409C-BE32-E72D297353CC}">
              <c16:uniqueId val="{00000002-1D65-4656-AC40-44FA9925EF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65-4656-AC40-44FA9925EF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65-4656-AC40-44FA9925EF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65-4656-AC40-44FA9925EF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2763</c:v>
                </c:pt>
                <c:pt idx="3">
                  <c:v>2665</c:v>
                </c:pt>
                <c:pt idx="6">
                  <c:v>2619</c:v>
                </c:pt>
                <c:pt idx="9">
                  <c:v>2492</c:v>
                </c:pt>
                <c:pt idx="12">
                  <c:v>2380</c:v>
                </c:pt>
              </c:numCache>
            </c:numRef>
          </c:val>
          <c:extLst>
            <c:ext xmlns:c16="http://schemas.microsoft.com/office/drawing/2014/chart" uri="{C3380CC4-5D6E-409C-BE32-E72D297353CC}">
              <c16:uniqueId val="{00000006-1D65-4656-AC40-44FA9925EF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207</c:v>
                </c:pt>
                <c:pt idx="3">
                  <c:v>173</c:v>
                </c:pt>
                <c:pt idx="6">
                  <c:v>151</c:v>
                </c:pt>
                <c:pt idx="9">
                  <c:v>202</c:v>
                </c:pt>
                <c:pt idx="12">
                  <c:v>219</c:v>
                </c:pt>
              </c:numCache>
            </c:numRef>
          </c:val>
          <c:extLst>
            <c:ext xmlns:c16="http://schemas.microsoft.com/office/drawing/2014/chart" uri="{C3380CC4-5D6E-409C-BE32-E72D297353CC}">
              <c16:uniqueId val="{00000007-1D65-4656-AC40-44FA9925EF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2015</c:v>
                </c:pt>
                <c:pt idx="3">
                  <c:v>1933</c:v>
                </c:pt>
                <c:pt idx="6">
                  <c:v>1910</c:v>
                </c:pt>
                <c:pt idx="9">
                  <c:v>1938</c:v>
                </c:pt>
                <c:pt idx="12">
                  <c:v>1666</c:v>
                </c:pt>
              </c:numCache>
            </c:numRef>
          </c:val>
          <c:extLst>
            <c:ext xmlns:c16="http://schemas.microsoft.com/office/drawing/2014/chart" uri="{C3380CC4-5D6E-409C-BE32-E72D297353CC}">
              <c16:uniqueId val="{00000008-1D65-4656-AC40-44FA9925EF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c:v>
                </c:pt>
                <c:pt idx="3">
                  <c:v>20</c:v>
                </c:pt>
                <c:pt idx="6">
                  <c:v>15</c:v>
                </c:pt>
                <c:pt idx="9">
                  <c:v>12</c:v>
                </c:pt>
                <c:pt idx="12">
                  <c:v>10</c:v>
                </c:pt>
              </c:numCache>
            </c:numRef>
          </c:val>
          <c:extLst>
            <c:ext xmlns:c16="http://schemas.microsoft.com/office/drawing/2014/chart" uri="{C3380CC4-5D6E-409C-BE32-E72D297353CC}">
              <c16:uniqueId val="{00000009-1D65-4656-AC40-44FA9925EF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18014</c:v>
                </c:pt>
                <c:pt idx="3">
                  <c:v>16915</c:v>
                </c:pt>
                <c:pt idx="6">
                  <c:v>15480</c:v>
                </c:pt>
                <c:pt idx="9">
                  <c:v>14011</c:v>
                </c:pt>
                <c:pt idx="12">
                  <c:v>12666</c:v>
                </c:pt>
              </c:numCache>
            </c:numRef>
          </c:val>
          <c:extLst>
            <c:ext xmlns:c16="http://schemas.microsoft.com/office/drawing/2014/chart" uri="{C3380CC4-5D6E-409C-BE32-E72D297353CC}">
              <c16:uniqueId val="{0000000A-1D65-4656-AC40-44FA9925EF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65-4656-AC40-44FA9925EF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4321</c:v>
                </c:pt>
                <c:pt idx="1">
                  <c:v>4331</c:v>
                </c:pt>
                <c:pt idx="2">
                  <c:v>4346</c:v>
                </c:pt>
              </c:numCache>
            </c:numRef>
          </c:val>
          <c:extLst>
            <c:ext xmlns:c16="http://schemas.microsoft.com/office/drawing/2014/chart" uri="{C3380CC4-5D6E-409C-BE32-E72D297353CC}">
              <c16:uniqueId val="{00000000-1BE3-4BB5-90F5-DF78E89FB3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368</c:v>
                </c:pt>
                <c:pt idx="1">
                  <c:v>369</c:v>
                </c:pt>
                <c:pt idx="2">
                  <c:v>421</c:v>
                </c:pt>
              </c:numCache>
            </c:numRef>
          </c:val>
          <c:extLst>
            <c:ext xmlns:c16="http://schemas.microsoft.com/office/drawing/2014/chart" uri="{C3380CC4-5D6E-409C-BE32-E72D297353CC}">
              <c16:uniqueId val="{00000001-1BE3-4BB5-90F5-DF78E89FB3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6474</c:v>
                </c:pt>
                <c:pt idx="1">
                  <c:v>6289</c:v>
                </c:pt>
                <c:pt idx="2">
                  <c:v>6672</c:v>
                </c:pt>
              </c:numCache>
            </c:numRef>
          </c:val>
          <c:extLst>
            <c:ext xmlns:c16="http://schemas.microsoft.com/office/drawing/2014/chart" uri="{C3380CC4-5D6E-409C-BE32-E72D297353CC}">
              <c16:uniqueId val="{00000002-1BE3-4BB5-90F5-DF78E89FB3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減少傾向であり、これは地方債発行額の抑制、据置期間の短縮による利子の減少が影響している。公営企業債の元利償還金に対する繰入金においても、償還終了等に伴い数値は減少となった。算入公債費等においては、元利償還金の減や、事業費補正での算入公債費の減により、減少傾向となっている。実質公債費比率の分子についても、これらの理由から減少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消防庁舎や新庁舎の建設、消防救急デジタル無線の整備などにより、平成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年度及び平成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年度の地方債現在高は一時的に増加となったが、平成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地方債の発行額が償還額を下回り地方債現在高は減少した。また充当可能財源等についても、交付税措置率の高い地方債の優先活用などを通して、将来の負担の軽減に努めている。将来負担比率は将来負担額よりも充当可能財源が大きい状態であるため、将来負担なしとして健全な状態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愛媛県愛南町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万円積立、地域活性化基金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ふるさと寄附金の好調・不調の波に伴い、基金残高の大きな増減が考えられる。今後はふるさと寄附金の動向に留意しつつ、長期的な視野を持って基金の管理を行う。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地域活性化基金：地域の活性化及び住民の一体的な公共活動の促進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ふるさとづくり基金：寄附を通じた参加型の地方自治を実現し、愛南町のふるさとづくりに資するための事業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公共施設マネジメント基金：公共施設等の整備事業、集約化・複合化事業、転用事業、除却事業及び保全事業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地域福祉基金：高齢者等の在宅福祉の向上、健康づくり、ボランティア活動の支援等高齢者保健福祉施策の推進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防災対策基金：防災減災に関する事業、災害発生時応急対策、復旧復興に関する事業、被災地支援活動等に関する事業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地域活性化基金：一般寄附金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万円積立、地域コミュニティ事業等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万円積立、次年度事業へ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万円積立、前年積立を指定分野事業へ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万円積立、内海支所エレベータ更新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防災対策基金：利子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ふるさとづくり基金はふるさと寄附金の収入と連動して管理を行う。その他の基金は決算状況・情勢・政策を踏まえ積立てや取崩しを行うが、中長期的には規模縮小していく見通しである。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内容は利子積立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非常時に対する備えとして決算を踏まえ積み立て、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億円を保持目標として運用する。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内容は利子積立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万円、臨時財政対策債償還用積立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公債費の負担軽減や、任意繰上償還発生に備え、維持していく見通しである。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18,573
18,404
238.94
18,030,520
17,835,335
20,707
9,365,581
12,666,036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人口の減少（前年比△</a:t>
          </a:r>
          <a:r>
            <a:rPr kumimoji="1" lang="en-US" altLang="ja-JP" sz="1300">
              <a:latin typeface="ＭＳ Ｐゴシック" panose="020B0600070205080204" pitchFamily="50" charset="-128"/>
              <a:ea typeface="ＭＳ Ｐゴシック" panose="020B0600070205080204" pitchFamily="50" charset="-128"/>
            </a:rPr>
            <a:t>465</a:t>
          </a:r>
          <a:r>
            <a:rPr kumimoji="1" lang="ja-JP" altLang="en-US" sz="1300">
              <a:latin typeface="ＭＳ Ｐゴシック" panose="020B0600070205080204" pitchFamily="50" charset="-128"/>
              <a:ea typeface="ＭＳ Ｐゴシック" panose="020B0600070205080204" pitchFamily="50" charset="-128"/>
            </a:rPr>
            <a:t>人）や高い高齢化率（令和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　愛南町</a:t>
          </a:r>
          <a:r>
            <a:rPr kumimoji="1" lang="en-US" altLang="ja-JP" sz="1300">
              <a:latin typeface="ＭＳ Ｐゴシック" panose="020B0600070205080204" pitchFamily="50" charset="-128"/>
              <a:ea typeface="ＭＳ Ｐゴシック" panose="020B0600070205080204" pitchFamily="50" charset="-128"/>
            </a:rPr>
            <a:t>47.79</a:t>
          </a:r>
          <a:r>
            <a:rPr kumimoji="1" lang="ja-JP" altLang="en-US" sz="1300">
              <a:latin typeface="ＭＳ Ｐゴシック" panose="020B0600070205080204" pitchFamily="50" charset="-128"/>
              <a:ea typeface="ＭＳ Ｐゴシック" panose="020B0600070205080204" pitchFamily="50" charset="-128"/>
            </a:rPr>
            <a:t>％　愛媛県平均</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％）に加え、町内の産業構造からも自主財源が低い財政構造となっており、</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と類似団体でも下位に位置している。</a:t>
          </a:r>
        </a:p>
        <a:p>
          <a:r>
            <a:rPr kumimoji="1" lang="ja-JP" altLang="en-US" sz="1300">
              <a:latin typeface="ＭＳ Ｐゴシック" panose="020B0600070205080204" pitchFamily="50" charset="-128"/>
              <a:ea typeface="ＭＳ Ｐゴシック" panose="020B0600070205080204" pitchFamily="50" charset="-128"/>
            </a:rPr>
            <a:t>　そのため、行政評価と連動した予算編成を行い、行政コストの縮減に努めるとともに、可能な施設は統廃合するなどして、効率的な行財政運営を推進する。そのほか、投資的経費についても、事業の緊急度・優先度を考慮した事業の実施に努めるとともに、町税の徴収体制強化、町有財産の有効活用など、自主財源の安定確保にも一層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5641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17797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36847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0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95.9</a:t>
          </a:r>
          <a:r>
            <a:rPr kumimoji="1" lang="ja-JP" altLang="en-US" sz="1200">
              <a:latin typeface="ＭＳ Ｐゴシック" panose="020B0600070205080204" pitchFamily="50" charset="-128"/>
              <a:ea typeface="ＭＳ Ｐゴシック" panose="020B0600070205080204" pitchFamily="50" charset="-128"/>
            </a:rPr>
            <a:t>％と前年度</a:t>
          </a:r>
          <a:r>
            <a:rPr kumimoji="1" lang="en-US" altLang="ja-JP" sz="1200">
              <a:latin typeface="ＭＳ Ｐゴシック" panose="020B0600070205080204" pitchFamily="50" charset="-128"/>
              <a:ea typeface="ＭＳ Ｐゴシック" panose="020B0600070205080204" pitchFamily="50" charset="-128"/>
            </a:rPr>
            <a:t>92.6</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　主な要因としては、公債費の減少に伴う普通交付税の減少、臨時財政対策債の減少、ふるさと寄附金により積み立てられたふるさとづくり基金繰入金の減少、給与改定に伴う人件費の増加が挙げられる。また、性質の割合では人件費と公債費が依然として高い比率を占めているが、これは合併と同時に引き継いだ一部事務組合職員や定年延長に伴う会計年度任用職員の増、給与改定によって膨らんでいる人件費や役場本庁舎及び消防庁舎等に係る地方債償還が大きな要因となっている。今後は集中と選択、事業評価を行い経費節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92528</xdr:rowOff>
    </xdr:from>
    <xdr:to>
      <xdr:col>23</xdr:col>
      <xdr:colOff>133350</xdr:colOff>
      <xdr:row>67</xdr:row>
      <xdr:rowOff>169635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6628"/>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141712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2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169635</xdr:rowOff>
    </xdr:from>
    <xdr:to>
      <xdr:col>24</xdr:col>
      <xdr:colOff>12700</xdr:colOff>
      <xdr:row>67</xdr:row>
      <xdr:rowOff>169635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7455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92528</xdr:rowOff>
    </xdr:from>
    <xdr:to>
      <xdr:col>24</xdr:col>
      <xdr:colOff>12700</xdr:colOff>
      <xdr:row>58</xdr:row>
      <xdr:rowOff>92528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120045</xdr:rowOff>
    </xdr:from>
    <xdr:to>
      <xdr:col>23</xdr:col>
      <xdr:colOff>133350</xdr:colOff>
      <xdr:row>65</xdr:row>
      <xdr:rowOff>156331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21395"/>
          <a:ext cx="8382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51301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8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3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120045</xdr:rowOff>
    </xdr:from>
    <xdr:to>
      <xdr:col>19</xdr:col>
      <xdr:colOff>133350</xdr:colOff>
      <xdr:row>63</xdr:row>
      <xdr:rowOff>154517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2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39612</xdr:rowOff>
    </xdr:from>
    <xdr:to>
      <xdr:col>15</xdr:col>
      <xdr:colOff>82550</xdr:colOff>
      <xdr:row>63</xdr:row>
      <xdr:rowOff>154517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4096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146957</xdr:rowOff>
    </xdr:from>
    <xdr:to>
      <xdr:col>15</xdr:col>
      <xdr:colOff>133350</xdr:colOff>
      <xdr:row>61</xdr:row>
      <xdr:rowOff>77107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87284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39612</xdr:rowOff>
    </xdr:from>
    <xdr:to>
      <xdr:col>11</xdr:col>
      <xdr:colOff>31750</xdr:colOff>
      <xdr:row>68</xdr:row>
      <xdr:rowOff>55638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40962"/>
          <a:ext cx="889000" cy="87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87691</xdr:rowOff>
    </xdr:from>
    <xdr:to>
      <xdr:col>11</xdr:col>
      <xdr:colOff>82550</xdr:colOff>
      <xdr:row>59</xdr:row>
      <xdr:rowOff>17841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3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28018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0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136374</xdr:rowOff>
    </xdr:from>
    <xdr:to>
      <xdr:col>7</xdr:col>
      <xdr:colOff>31750</xdr:colOff>
      <xdr:row>62</xdr:row>
      <xdr:rowOff>66524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76701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105531</xdr:rowOff>
    </xdr:from>
    <xdr:to>
      <xdr:col>23</xdr:col>
      <xdr:colOff>184150</xdr:colOff>
      <xdr:row>66</xdr:row>
      <xdr:rowOff>35681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4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77608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2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69245</xdr:rowOff>
    </xdr:from>
    <xdr:to>
      <xdr:col>19</xdr:col>
      <xdr:colOff>184150</xdr:colOff>
      <xdr:row>63</xdr:row>
      <xdr:rowOff>170845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155622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5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160262</xdr:rowOff>
    </xdr:from>
    <xdr:to>
      <xdr:col>11</xdr:col>
      <xdr:colOff>82550</xdr:colOff>
      <xdr:row>63</xdr:row>
      <xdr:rowOff>90412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75189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68</xdr:row>
      <xdr:rowOff>4838</xdr:rowOff>
    </xdr:from>
    <xdr:to>
      <xdr:col>7</xdr:col>
      <xdr:colOff>31750</xdr:colOff>
      <xdr:row>68</xdr:row>
      <xdr:rowOff>106438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66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91215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74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[360,624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類似団体、全国及び愛媛県平均と比較して、高い水準（人口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360,624</a:t>
          </a:r>
          <a:r>
            <a:rPr kumimoji="1" lang="ja-JP" altLang="en-US" sz="1300">
              <a:latin typeface="ＭＳ Ｐゴシック" panose="020B0600070205080204" pitchFamily="50" charset="-128"/>
              <a:ea typeface="ＭＳ Ｐゴシック" panose="020B0600070205080204" pitchFamily="50" charset="-128"/>
            </a:rPr>
            <a:t>円）となっている。人件費は、給与改定、定年延長に伴い会計年度任用職員の費用が増加し、物件費は、ふるさと寄附金の増加に伴う、ふるさと納税ポータルサイト利用料や委託料などが増加している。本町の特徴として、地理的要因などから、消防業務を本町のみで担っていること、保育所の多くが公立保育所であることなどにより、人件費や物件費は類似団体と比較して高くな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人当たりのコストも高い水準となっている。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今後も定員適正化や施設の統廃合などを通して経費節減に努める。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73471</xdr:rowOff>
    </xdr:from>
    <xdr:to>
      <xdr:col>23</xdr:col>
      <xdr:colOff>133350</xdr:colOff>
      <xdr:row>88</xdr:row>
      <xdr:rowOff>133818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0921"/>
          <a:ext cx="0" cy="1260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105895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133818</xdr:rowOff>
    </xdr:from>
    <xdr:to>
      <xdr:col>24</xdr:col>
      <xdr:colOff>12700</xdr:colOff>
      <xdr:row>88</xdr:row>
      <xdr:rowOff>133818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159848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73471</xdr:rowOff>
    </xdr:from>
    <xdr:to>
      <xdr:col>24</xdr:col>
      <xdr:colOff>12700</xdr:colOff>
      <xdr:row>81</xdr:row>
      <xdr:rowOff>73471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26248</xdr:rowOff>
    </xdr:from>
    <xdr:to>
      <xdr:col>23</xdr:col>
      <xdr:colOff>133350</xdr:colOff>
      <xdr:row>87</xdr:row>
      <xdr:rowOff>54564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770948"/>
          <a:ext cx="838200" cy="19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168764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99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152237</xdr:rowOff>
    </xdr:from>
    <xdr:to>
      <xdr:col>23</xdr:col>
      <xdr:colOff>184150</xdr:colOff>
      <xdr:row>85</xdr:row>
      <xdr:rowOff>82387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5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73760</xdr:rowOff>
    </xdr:from>
    <xdr:to>
      <xdr:col>19</xdr:col>
      <xdr:colOff>133350</xdr:colOff>
      <xdr:row>86</xdr:row>
      <xdr:rowOff>26248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47010"/>
          <a:ext cx="889000" cy="1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153034</xdr:rowOff>
    </xdr:from>
    <xdr:to>
      <xdr:col>19</xdr:col>
      <xdr:colOff>184150</xdr:colOff>
      <xdr:row>84</xdr:row>
      <xdr:rowOff>83184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93361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52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36534</xdr:rowOff>
    </xdr:from>
    <xdr:to>
      <xdr:col>15</xdr:col>
      <xdr:colOff>82550</xdr:colOff>
      <xdr:row>85</xdr:row>
      <xdr:rowOff>73760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38334"/>
          <a:ext cx="889000" cy="20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53468</xdr:rowOff>
    </xdr:from>
    <xdr:to>
      <xdr:col>15</xdr:col>
      <xdr:colOff>133350</xdr:colOff>
      <xdr:row>83</xdr:row>
      <xdr:rowOff>155068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165245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76259</xdr:rowOff>
    </xdr:from>
    <xdr:to>
      <xdr:col>11</xdr:col>
      <xdr:colOff>31750</xdr:colOff>
      <xdr:row>84</xdr:row>
      <xdr:rowOff>36534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06609"/>
          <a:ext cx="889000" cy="13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110782</xdr:rowOff>
    </xdr:from>
    <xdr:to>
      <xdr:col>11</xdr:col>
      <xdr:colOff>82550</xdr:colOff>
      <xdr:row>83</xdr:row>
      <xdr:rowOff>40932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51109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3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170035</xdr:rowOff>
    </xdr:from>
    <xdr:to>
      <xdr:col>7</xdr:col>
      <xdr:colOff>31750</xdr:colOff>
      <xdr:row>82</xdr:row>
      <xdr:rowOff>100185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110362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3764</xdr:rowOff>
    </xdr:from>
    <xdr:to>
      <xdr:col>23</xdr:col>
      <xdr:colOff>184150</xdr:colOff>
      <xdr:row>87</xdr:row>
      <xdr:rowOff>105364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9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147291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89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146898</xdr:rowOff>
    </xdr:from>
    <xdr:to>
      <xdr:col>19</xdr:col>
      <xdr:colOff>184150</xdr:colOff>
      <xdr:row>86</xdr:row>
      <xdr:rowOff>77048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61825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0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22960</xdr:rowOff>
    </xdr:from>
    <xdr:to>
      <xdr:col>15</xdr:col>
      <xdr:colOff>133350</xdr:colOff>
      <xdr:row>85</xdr:row>
      <xdr:rowOff>124560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109337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8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157184</xdr:rowOff>
    </xdr:from>
    <xdr:to>
      <xdr:col>11</xdr:col>
      <xdr:colOff>82550</xdr:colOff>
      <xdr:row>84</xdr:row>
      <xdr:rowOff>87334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72111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25459</xdr:rowOff>
    </xdr:from>
    <xdr:to>
      <xdr:col>7</xdr:col>
      <xdr:colOff>31750</xdr:colOff>
      <xdr:row>83</xdr:row>
      <xdr:rowOff>127059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111836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4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92.7</a:t>
          </a:r>
          <a:r>
            <a:rPr kumimoji="1" lang="ja-JP" altLang="en-US" sz="1300">
              <a:latin typeface="ＭＳ Ｐゴシック" panose="020B0600070205080204" pitchFamily="50" charset="-128"/>
              <a:ea typeface="ＭＳ Ｐゴシック" panose="020B0600070205080204" pitchFamily="50" charset="-128"/>
            </a:rPr>
            <a:t>で、全国町村平均</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95.2</a:t>
          </a:r>
          <a:r>
            <a:rPr kumimoji="1" lang="ja-JP" altLang="en-US" sz="1300">
              <a:latin typeface="ＭＳ Ｐゴシック" panose="020B0600070205080204" pitchFamily="50" charset="-128"/>
              <a:ea typeface="ＭＳ Ｐゴシック" panose="020B0600070205080204" pitchFamily="50" charset="-128"/>
            </a:rPr>
            <a:t>を下回っている。今後も引き続き給与の適正化に努める。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7762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81</xdr:row>
      <xdr:rowOff>162561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00175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68580</xdr:rowOff>
    </xdr:from>
    <xdr:to>
      <xdr:col>77</xdr:col>
      <xdr:colOff>44450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37845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20320</xdr:rowOff>
    </xdr:from>
    <xdr:to>
      <xdr:col>72</xdr:col>
      <xdr:colOff>203200</xdr:colOff>
      <xdr:row>80</xdr:row>
      <xdr:rowOff>68580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37363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20320</xdr:rowOff>
    </xdr:from>
    <xdr:to>
      <xdr:col>68</xdr:col>
      <xdr:colOff>152400</xdr:colOff>
      <xdr:row>80</xdr:row>
      <xdr:rowOff>20320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373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64788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111761</xdr:rowOff>
    </xdr:from>
    <xdr:to>
      <xdr:col>81</xdr:col>
      <xdr:colOff>95250</xdr:colOff>
      <xdr:row>82</xdr:row>
      <xdr:rowOff>41911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33038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2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17780</xdr:rowOff>
    </xdr:from>
    <xdr:to>
      <xdr:col>73</xdr:col>
      <xdr:colOff>44450</xdr:colOff>
      <xdr:row>80</xdr:row>
      <xdr:rowOff>119380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129557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50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140970</xdr:rowOff>
    </xdr:from>
    <xdr:to>
      <xdr:col>68</xdr:col>
      <xdr:colOff>203200</xdr:colOff>
      <xdr:row>80</xdr:row>
      <xdr:rowOff>71120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81297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4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140970</xdr:rowOff>
    </xdr:from>
    <xdr:to>
      <xdr:col>64</xdr:col>
      <xdr:colOff>152400</xdr:colOff>
      <xdr:row>80</xdr:row>
      <xdr:rowOff>71120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81297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4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18.41</a:t>
          </a:r>
          <a:r>
            <a:rPr kumimoji="1" lang="ja-JP" altLang="en-US" sz="1300">
              <a:latin typeface="ＭＳ Ｐゴシック" panose="020B0600070205080204" pitchFamily="50" charset="-128"/>
              <a:ea typeface="ＭＳ Ｐゴシック" panose="020B0600070205080204" pitchFamily="50" charset="-128"/>
            </a:rPr>
            <a:t>人と類似団体中最も多い状態である。高い数値となっている理由は、地理的要件や社会的要因から消防業務や保育業務など他の市町と比べて職員が多い状態であり、さらに町の過疎化に伴う人口減により数値として高い状態となっている。今後は、施設の統廃合や指定管理者制度の導入などに努め、職員の適正な人員配置を行いながら、より一層の定員適正化を図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68</xdr:row>
      <xdr:rowOff>68852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5929"/>
          <a:ext cx="0" cy="16615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40929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68852</xdr:rowOff>
    </xdr:from>
    <xdr:to>
      <xdr:col>81</xdr:col>
      <xdr:colOff>133350</xdr:colOff>
      <xdr:row>68</xdr:row>
      <xdr:rowOff>68852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7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109310</xdr:rowOff>
    </xdr:from>
    <xdr:to>
      <xdr:col>81</xdr:col>
      <xdr:colOff>44450</xdr:colOff>
      <xdr:row>68</xdr:row>
      <xdr:rowOff>68852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596460"/>
          <a:ext cx="8382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30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43815</xdr:rowOff>
    </xdr:from>
    <xdr:to>
      <xdr:col>77</xdr:col>
      <xdr:colOff>44450</xdr:colOff>
      <xdr:row>67</xdr:row>
      <xdr:rowOff>109310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530965"/>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9162</xdr:rowOff>
    </xdr:from>
    <xdr:to>
      <xdr:col>77</xdr:col>
      <xdr:colOff>95250</xdr:colOff>
      <xdr:row>62</xdr:row>
      <xdr:rowOff>110762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120939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07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43815</xdr:rowOff>
    </xdr:from>
    <xdr:to>
      <xdr:col>72</xdr:col>
      <xdr:colOff>203200</xdr:colOff>
      <xdr:row>67</xdr:row>
      <xdr:rowOff>50709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53096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108222</xdr:rowOff>
    </xdr:from>
    <xdr:to>
      <xdr:col>73</xdr:col>
      <xdr:colOff>44450</xdr:colOff>
      <xdr:row>62</xdr:row>
      <xdr:rowOff>38372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48549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3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156663</xdr:rowOff>
    </xdr:from>
    <xdr:to>
      <xdr:col>68</xdr:col>
      <xdr:colOff>152400</xdr:colOff>
      <xdr:row>67</xdr:row>
      <xdr:rowOff>50709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472363"/>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97626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68</xdr:row>
      <xdr:rowOff>18052</xdr:rowOff>
    </xdr:from>
    <xdr:to>
      <xdr:col>81</xdr:col>
      <xdr:colOff>95250</xdr:colOff>
      <xdr:row>68</xdr:row>
      <xdr:rowOff>119652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67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67</xdr:row>
      <xdr:rowOff>85379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57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58510</xdr:rowOff>
    </xdr:from>
    <xdr:to>
      <xdr:col>77</xdr:col>
      <xdr:colOff>95250</xdr:colOff>
      <xdr:row>67</xdr:row>
      <xdr:rowOff>160110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54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144887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63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164465</xdr:rowOff>
    </xdr:from>
    <xdr:to>
      <xdr:col>73</xdr:col>
      <xdr:colOff>44450</xdr:colOff>
      <xdr:row>67</xdr:row>
      <xdr:rowOff>94615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79392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56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171359</xdr:rowOff>
    </xdr:from>
    <xdr:to>
      <xdr:col>68</xdr:col>
      <xdr:colOff>203200</xdr:colOff>
      <xdr:row>67</xdr:row>
      <xdr:rowOff>101509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4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86286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57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105863</xdr:rowOff>
    </xdr:from>
    <xdr:to>
      <xdr:col>64</xdr:col>
      <xdr:colOff>152400</xdr:colOff>
      <xdr:row>67</xdr:row>
      <xdr:rowOff>36013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4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20790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50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ヵ年平均）は、類似団体、全国及び愛媛県平均を上回る</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％であり、前年度と比較して、同水準で推移している。</a:t>
          </a:r>
        </a:p>
        <a:p>
          <a:r>
            <a:rPr kumimoji="1" lang="ja-JP" altLang="en-US" sz="1300">
              <a:latin typeface="ＭＳ Ｐゴシック" panose="020B0600070205080204" pitchFamily="50" charset="-128"/>
              <a:ea typeface="ＭＳ Ｐゴシック" panose="020B0600070205080204" pitchFamily="50" charset="-128"/>
            </a:rPr>
            <a:t>　単年度の実質公債費比率は、令和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％となっている。近年の状況として、比率の減少要因では公債費の減、比率の増加要因では、交付税の減、臨時財政対策債の減などが影響し、結果として横ばいの比率となっている。</a:t>
          </a:r>
        </a:p>
        <a:p>
          <a:r>
            <a:rPr kumimoji="1" lang="ja-JP" altLang="en-US" sz="1300">
              <a:latin typeface="ＭＳ Ｐゴシック" panose="020B0600070205080204" pitchFamily="50" charset="-128"/>
              <a:ea typeface="ＭＳ Ｐゴシック" panose="020B0600070205080204" pitchFamily="50" charset="-128"/>
            </a:rPr>
            <a:t>　今後も、選択と集中による投資的経費の縮減を図りながら公債費の抑制に努めた財政運営を行う。</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135467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538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89605</xdr:rowOff>
    </xdr:from>
    <xdr:to>
      <xdr:col>81</xdr:col>
      <xdr:colOff>44450</xdr:colOff>
      <xdr:row>41</xdr:row>
      <xdr:rowOff>89605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19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25699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1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89605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6543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35983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6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38805</xdr:rowOff>
    </xdr:from>
    <xdr:to>
      <xdr:col>81</xdr:col>
      <xdr:colOff>95250</xdr:colOff>
      <xdr:row>41</xdr:row>
      <xdr:rowOff>140405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10882</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38805</xdr:rowOff>
    </xdr:from>
    <xdr:to>
      <xdr:col>77</xdr:col>
      <xdr:colOff>95250</xdr:colOff>
      <xdr:row>41</xdr:row>
      <xdr:rowOff>140405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125182</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及び愛媛県平均を共に下回る－％（該当なし）となり、前年度と変更なく維持している。主な要因としては、債務である地方債現在高が、発行額抑制により減少してきたことが挙げられる。今後も選択と集中による投資的経費の縮減を図りながら、地方債の発行額を償還額以内に抑え、将来の負担に配慮した財政運営を行う。</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110384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8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82461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110384</xdr:rowOff>
    </xdr:from>
    <xdr:to>
      <xdr:col>81</xdr:col>
      <xdr:colOff>133350</xdr:colOff>
      <xdr:row>23</xdr:row>
      <xdr:rowOff>110384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5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18,573
18,404
238.94
18,030,520
17,835,335
20,707
9,365,581
12,666,036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人件費が占める率は令和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36.6</a:t>
          </a:r>
          <a:r>
            <a:rPr kumimoji="1" lang="ja-JP" altLang="en-US" sz="1100">
              <a:latin typeface="ＭＳ Ｐゴシック" panose="020B0600070205080204" pitchFamily="50" charset="-128"/>
              <a:ea typeface="ＭＳ Ｐゴシック" panose="020B0600070205080204" pitchFamily="50" charset="-128"/>
            </a:rPr>
            <a:t>％となり、全国平均、愛媛県平均、類似団体平均よりも上回っており、前年度と比較すると</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上昇している。増加の要因は給与改定、定年延長に伴う会計年度任用職員の増加が挙げられる。本町の割合が高い特徴として、地理的要因などから、消防業務を本町のみで担っていること、保育所の多くが公立保育所であることなどにより、人件費が他市町よりも高くなっている。今後も引続き職員の適正な人員配置や定員の適正化を図り、人件費の削減に努める。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294"/>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73116</xdr:rowOff>
    </xdr:from>
    <xdr:to>
      <xdr:col>24</xdr:col>
      <xdr:colOff>25400</xdr:colOff>
      <xdr:row>40</xdr:row>
      <xdr:rowOff>149860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59666"/>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122119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22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33927</xdr:rowOff>
    </xdr:from>
    <xdr:to>
      <xdr:col>19</xdr:col>
      <xdr:colOff>187325</xdr:colOff>
      <xdr:row>39</xdr:row>
      <xdr:rowOff>73116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204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93271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2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113937</xdr:rowOff>
    </xdr:from>
    <xdr:to>
      <xdr:col>15</xdr:col>
      <xdr:colOff>98425</xdr:colOff>
      <xdr:row>39</xdr:row>
      <xdr:rowOff>33927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2903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113756</xdr:rowOff>
    </xdr:from>
    <xdr:to>
      <xdr:col>15</xdr:col>
      <xdr:colOff>149225</xdr:colOff>
      <xdr:row>36</xdr:row>
      <xdr:rowOff>43906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54083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113937</xdr:rowOff>
    </xdr:from>
    <xdr:to>
      <xdr:col>11</xdr:col>
      <xdr:colOff>9525</xdr:colOff>
      <xdr:row>39</xdr:row>
      <xdr:rowOff>14333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2903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99060</xdr:rowOff>
    </xdr:from>
    <xdr:to>
      <xdr:col>24</xdr:col>
      <xdr:colOff>76200</xdr:colOff>
      <xdr:row>41</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7637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22316</xdr:rowOff>
    </xdr:from>
    <xdr:to>
      <xdr:col>20</xdr:col>
      <xdr:colOff>38100</xdr:colOff>
      <xdr:row>39</xdr:row>
      <xdr:rowOff>123916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108693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9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154577</xdr:rowOff>
    </xdr:from>
    <xdr:to>
      <xdr:col>15</xdr:col>
      <xdr:colOff>149225</xdr:colOff>
      <xdr:row>39</xdr:row>
      <xdr:rowOff>84727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69504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5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63137</xdr:rowOff>
    </xdr:from>
    <xdr:to>
      <xdr:col>11</xdr:col>
      <xdr:colOff>60325</xdr:colOff>
      <xdr:row>38</xdr:row>
      <xdr:rowOff>164737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149514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134983</xdr:rowOff>
    </xdr:from>
    <xdr:to>
      <xdr:col>6</xdr:col>
      <xdr:colOff>171450</xdr:colOff>
      <xdr:row>39</xdr:row>
      <xdr:rowOff>65133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49910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3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物件費が占める率は令和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％となり、全国平均、愛媛県平均、類似団体平均を下回っているが、前年度と比較すると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ポイント上昇している。増加の要因はふるさと寄附金の件数増加に伴うポータルサイト利用料等の増加が挙げられる。引き続き、行政評価を実施しながら、より経費削減に取り組む。</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156936</xdr:rowOff>
    </xdr:from>
    <xdr:to>
      <xdr:col>82</xdr:col>
      <xdr:colOff>107950</xdr:colOff>
      <xdr:row>14</xdr:row>
      <xdr:rowOff>116114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857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156936</xdr:rowOff>
    </xdr:from>
    <xdr:to>
      <xdr:col>78</xdr:col>
      <xdr:colOff>69850</xdr:colOff>
      <xdr:row>13</xdr:row>
      <xdr:rowOff>167821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3857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167821</xdr:rowOff>
    </xdr:from>
    <xdr:to>
      <xdr:col>73</xdr:col>
      <xdr:colOff>180975</xdr:colOff>
      <xdr:row>14</xdr:row>
      <xdr:rowOff>18143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966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59163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18143</xdr:rowOff>
    </xdr:from>
    <xdr:to>
      <xdr:col>69</xdr:col>
      <xdr:colOff>92075</xdr:colOff>
      <xdr:row>14</xdr:row>
      <xdr:rowOff>148771</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184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106136</xdr:rowOff>
    </xdr:from>
    <xdr:to>
      <xdr:col>78</xdr:col>
      <xdr:colOff>120650</xdr:colOff>
      <xdr:row>14</xdr:row>
      <xdr:rowOff>36286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46463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0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117021</xdr:rowOff>
    </xdr:from>
    <xdr:to>
      <xdr:col>74</xdr:col>
      <xdr:colOff>31750</xdr:colOff>
      <xdr:row>14</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57348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138793</xdr:rowOff>
    </xdr:from>
    <xdr:to>
      <xdr:col>69</xdr:col>
      <xdr:colOff>142875</xdr:colOff>
      <xdr:row>14</xdr:row>
      <xdr:rowOff>68943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79120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97971</xdr:rowOff>
    </xdr:from>
    <xdr:to>
      <xdr:col>65</xdr:col>
      <xdr:colOff>53975</xdr:colOff>
      <xdr:row>15</xdr:row>
      <xdr:rowOff>28121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38298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扶助費が占める率は令和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％となり、概ね</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％前後で横ばいの状況で推移している。前年度と比較すると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ポイント低下した。全国平均</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％及び愛媛県平均</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％を下回っており、類似団体とも同程度の水準にあるため、今後も、経費維持に努める。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220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53522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450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118835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56</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15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国民健康保険、介護保険、後期高齢者医療事業など特別会計への繰出金が主なものである。経常収支比率は、類似団体、全国及び愛媛県平均を共に下回っており、今後も経費節減、料金の見直しなどを行い、公営企業会計にあっては、独立採算の原則により財政運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2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127000</xdr:rowOff>
    </xdr:from>
    <xdr:to>
      <xdr:col>82</xdr:col>
      <xdr:colOff>107950</xdr:colOff>
      <xdr:row>53</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0424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115570</xdr:rowOff>
    </xdr:from>
    <xdr:to>
      <xdr:col>78</xdr:col>
      <xdr:colOff>69850</xdr:colOff>
      <xdr:row>54</xdr:row>
      <xdr:rowOff>81280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202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81280</xdr:rowOff>
    </xdr:from>
    <xdr:to>
      <xdr:col>73</xdr:col>
      <xdr:colOff>180975</xdr:colOff>
      <xdr:row>55</xdr:row>
      <xdr:rowOff>24130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339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57</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45388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76200</xdr:rowOff>
    </xdr:from>
    <xdr:to>
      <xdr:col>82</xdr:col>
      <xdr:colOff>158750</xdr:colOff>
      <xdr:row>53</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156227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64770</xdr:rowOff>
    </xdr:from>
    <xdr:to>
      <xdr:col>78</xdr:col>
      <xdr:colOff>120650</xdr:colOff>
      <xdr:row>53</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5097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2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30480</xdr:rowOff>
    </xdr:from>
    <xdr:to>
      <xdr:col>74</xdr:col>
      <xdr:colOff>31750</xdr:colOff>
      <xdr:row>54</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142257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補助費等が占める率は令和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増加の要因はふるさと寄附金の件数増加に伴う寄附者への返礼品の増加が挙げられる。今後も補助金の適正化に努め、その必要性、費用対効果について十分精査し、比率上昇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40</xdr:row>
      <xdr:rowOff>132443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154214</xdr:rowOff>
    </xdr:from>
    <xdr:to>
      <xdr:col>82</xdr:col>
      <xdr:colOff>107950</xdr:colOff>
      <xdr:row>33</xdr:row>
      <xdr:rowOff>113393</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6406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151691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2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154214</xdr:rowOff>
    </xdr:from>
    <xdr:to>
      <xdr:col>78</xdr:col>
      <xdr:colOff>69850</xdr:colOff>
      <xdr:row>32</xdr:row>
      <xdr:rowOff>165100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640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5443</xdr:rowOff>
    </xdr:from>
    <xdr:to>
      <xdr:col>78</xdr:col>
      <xdr:colOff>120650</xdr:colOff>
      <xdr:row>36</xdr:row>
      <xdr:rowOff>107043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91820</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165100</xdr:rowOff>
    </xdr:from>
    <xdr:to>
      <xdr:col>73</xdr:col>
      <xdr:colOff>180975</xdr:colOff>
      <xdr:row>32</xdr:row>
      <xdr:rowOff>165100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65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122464</xdr:rowOff>
    </xdr:from>
    <xdr:to>
      <xdr:col>74</xdr:col>
      <xdr:colOff>31750</xdr:colOff>
      <xdr:row>36</xdr:row>
      <xdr:rowOff>52614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37391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165100</xdr:rowOff>
    </xdr:from>
    <xdr:to>
      <xdr:col>69</xdr:col>
      <xdr:colOff>92075</xdr:colOff>
      <xdr:row>34</xdr:row>
      <xdr:rowOff>18143</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651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26505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62593</xdr:rowOff>
    </xdr:from>
    <xdr:to>
      <xdr:col>82</xdr:col>
      <xdr:colOff>158750</xdr:colOff>
      <xdr:row>33</xdr:row>
      <xdr:rowOff>164193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142620</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2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103414</xdr:rowOff>
    </xdr:from>
    <xdr:to>
      <xdr:col>78</xdr:col>
      <xdr:colOff>120650</xdr:colOff>
      <xdr:row>33</xdr:row>
      <xdr:rowOff>33564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43741</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35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114300</xdr:rowOff>
    </xdr:from>
    <xdr:to>
      <xdr:col>74</xdr:col>
      <xdr:colOff>31750</xdr:colOff>
      <xdr:row>33</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54627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114300</xdr:rowOff>
    </xdr:from>
    <xdr:to>
      <xdr:col>69</xdr:col>
      <xdr:colOff>142875</xdr:colOff>
      <xdr:row>33</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54627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138793</xdr:rowOff>
    </xdr:from>
    <xdr:to>
      <xdr:col>65</xdr:col>
      <xdr:colOff>53975</xdr:colOff>
      <xdr:row>34</xdr:row>
      <xdr:rowOff>68943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79120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公債費が占める率は令和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％となり、全国平均、愛媛県平均、類似団体平均を上回っている。前年度と比較すると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下している。近年の状況から分析すると、役場本庁舎、消防庁舎は建設を終え償還金のピークも越えていることから、今後は公債費の比率も低下していく見込みとなっている。引き続き、選択と集中による投資的経費の縮減を図るなど、将来の負担に配慮した財政運営を行う。 </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15422</xdr:rowOff>
    </xdr:from>
    <xdr:to>
      <xdr:col>24</xdr:col>
      <xdr:colOff>25400</xdr:colOff>
      <xdr:row>79</xdr:row>
      <xdr:rowOff>75293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31272"/>
          <a:ext cx="0" cy="1088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59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75293</xdr:rowOff>
    </xdr:from>
    <xdr:to>
      <xdr:col>24</xdr:col>
      <xdr:colOff>114300</xdr:colOff>
      <xdr:row>79</xdr:row>
      <xdr:rowOff>75293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619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101799</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7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15422</xdr:rowOff>
    </xdr:from>
    <xdr:to>
      <xdr:col>24</xdr:col>
      <xdr:colOff>114300</xdr:colOff>
      <xdr:row>73</xdr:row>
      <xdr:rowOff>15422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3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75293</xdr:rowOff>
    </xdr:from>
    <xdr:to>
      <xdr:col>24</xdr:col>
      <xdr:colOff>25400</xdr:colOff>
      <xdr:row>80</xdr:row>
      <xdr:rowOff>132443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61984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138992</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2826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122465</xdr:rowOff>
    </xdr:from>
    <xdr:to>
      <xdr:col>24</xdr:col>
      <xdr:colOff>76200</xdr:colOff>
      <xdr:row>76</xdr:row>
      <xdr:rowOff>52614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121557</xdr:rowOff>
    </xdr:from>
    <xdr:to>
      <xdr:col>19</xdr:col>
      <xdr:colOff>187325</xdr:colOff>
      <xdr:row>80</xdr:row>
      <xdr:rowOff>132443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837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16329</xdr:rowOff>
    </xdr:from>
    <xdr:to>
      <xdr:col>20</xdr:col>
      <xdr:colOff>38100</xdr:colOff>
      <xdr:row>76</xdr:row>
      <xdr:rowOff>117929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04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128105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1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99786</xdr:rowOff>
    </xdr:from>
    <xdr:to>
      <xdr:col>15</xdr:col>
      <xdr:colOff>98425</xdr:colOff>
      <xdr:row>80</xdr:row>
      <xdr:rowOff>121557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8157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144235</xdr:rowOff>
    </xdr:from>
    <xdr:to>
      <xdr:col>15</xdr:col>
      <xdr:colOff>149225</xdr:colOff>
      <xdr:row>76</xdr:row>
      <xdr:rowOff>74386</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84562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99786</xdr:rowOff>
    </xdr:from>
    <xdr:to>
      <xdr:col>11</xdr:col>
      <xdr:colOff>9525</xdr:colOff>
      <xdr:row>81</xdr:row>
      <xdr:rowOff>91621</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81578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111578</xdr:rowOff>
    </xdr:from>
    <xdr:to>
      <xdr:col>11</xdr:col>
      <xdr:colOff>60325</xdr:colOff>
      <xdr:row>76</xdr:row>
      <xdr:rowOff>41728</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51905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24493</xdr:rowOff>
    </xdr:from>
    <xdr:to>
      <xdr:col>24</xdr:col>
      <xdr:colOff>76200</xdr:colOff>
      <xdr:row>79</xdr:row>
      <xdr:rowOff>126093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104520</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47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81643</xdr:rowOff>
    </xdr:from>
    <xdr:to>
      <xdr:col>20</xdr:col>
      <xdr:colOff>38100</xdr:colOff>
      <xdr:row>81</xdr:row>
      <xdr:rowOff>11793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168020</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388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70757</xdr:rowOff>
    </xdr:from>
    <xdr:to>
      <xdr:col>15</xdr:col>
      <xdr:colOff>149225</xdr:colOff>
      <xdr:row>81</xdr:row>
      <xdr:rowOff>907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157134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48986</xdr:rowOff>
    </xdr:from>
    <xdr:to>
      <xdr:col>11</xdr:col>
      <xdr:colOff>60325</xdr:colOff>
      <xdr:row>80</xdr:row>
      <xdr:rowOff>150586</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135363</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3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40821</xdr:rowOff>
    </xdr:from>
    <xdr:to>
      <xdr:col>6</xdr:col>
      <xdr:colOff>171450</xdr:colOff>
      <xdr:row>81</xdr:row>
      <xdr:rowOff>142421</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127198</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経常収支比率は、類似団体、全国及び愛媛県平均を共に下回っている。比率を押し上げる要因としては、人件費、物件費が主なものである。人件費については、職員の定員管理や給与の適正化、物件費については、施設の統廃合や更なる経費節減に努め、比率上昇の抑制に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7257</xdr:rowOff>
    </xdr:from>
    <xdr:to>
      <xdr:col>82</xdr:col>
      <xdr:colOff>107950</xdr:colOff>
      <xdr:row>81</xdr:row>
      <xdr:rowOff>26307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694557"/>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169834</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26307</xdr:rowOff>
    </xdr:from>
    <xdr:to>
      <xdr:col>82</xdr:col>
      <xdr:colOff>196850</xdr:colOff>
      <xdr:row>81</xdr:row>
      <xdr:rowOff>26307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93634</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43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7257</xdr:rowOff>
    </xdr:from>
    <xdr:to>
      <xdr:col>82</xdr:col>
      <xdr:colOff>196850</xdr:colOff>
      <xdr:row>74</xdr:row>
      <xdr:rowOff>7257</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69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135165</xdr:rowOff>
    </xdr:from>
    <xdr:to>
      <xdr:col>82</xdr:col>
      <xdr:colOff>107950</xdr:colOff>
      <xdr:row>77</xdr:row>
      <xdr:rowOff>37193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2651015"/>
          <a:ext cx="8382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154413</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35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10886</xdr:rowOff>
    </xdr:from>
    <xdr:to>
      <xdr:col>82</xdr:col>
      <xdr:colOff>158750</xdr:colOff>
      <xdr:row>78</xdr:row>
      <xdr:rowOff>112486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135165</xdr:rowOff>
    </xdr:from>
    <xdr:to>
      <xdr:col>78</xdr:col>
      <xdr:colOff>69850</xdr:colOff>
      <xdr:row>74</xdr:row>
      <xdr:rowOff>7257</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4782800" y="12651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125186</xdr:rowOff>
    </xdr:from>
    <xdr:to>
      <xdr:col>78</xdr:col>
      <xdr:colOff>120650</xdr:colOff>
      <xdr:row>77</xdr:row>
      <xdr:rowOff>55336</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40113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41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91622</xdr:rowOff>
    </xdr:from>
    <xdr:to>
      <xdr:col>73</xdr:col>
      <xdr:colOff>180975</xdr:colOff>
      <xdr:row>74</xdr:row>
      <xdr:rowOff>7257</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893800" y="12607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122465</xdr:rowOff>
    </xdr:from>
    <xdr:to>
      <xdr:col>74</xdr:col>
      <xdr:colOff>31750</xdr:colOff>
      <xdr:row>76</xdr:row>
      <xdr:rowOff>52614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37391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6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91622</xdr:rowOff>
    </xdr:from>
    <xdr:to>
      <xdr:col>69</xdr:col>
      <xdr:colOff>92075</xdr:colOff>
      <xdr:row>77</xdr:row>
      <xdr:rowOff>69850</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flipV="1">
          <a:off x="13004800" y="12607472"/>
          <a:ext cx="889000" cy="66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117022</xdr:rowOff>
    </xdr:from>
    <xdr:to>
      <xdr:col>69</xdr:col>
      <xdr:colOff>142875</xdr:colOff>
      <xdr:row>74</xdr:row>
      <xdr:rowOff>47172</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26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31949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157843</xdr:rowOff>
    </xdr:from>
    <xdr:to>
      <xdr:col>82</xdr:col>
      <xdr:colOff>158750</xdr:colOff>
      <xdr:row>77</xdr:row>
      <xdr:rowOff>87993</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2920</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84365</xdr:rowOff>
    </xdr:from>
    <xdr:to>
      <xdr:col>78</xdr:col>
      <xdr:colOff>120650</xdr:colOff>
      <xdr:row>74</xdr:row>
      <xdr:rowOff>14515</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24692</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236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127907</xdr:rowOff>
    </xdr:from>
    <xdr:to>
      <xdr:col>74</xdr:col>
      <xdr:colOff>31750</xdr:colOff>
      <xdr:row>74</xdr:row>
      <xdr:rowOff>58057</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26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68234</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241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40822</xdr:rowOff>
    </xdr:from>
    <xdr:to>
      <xdr:col>69</xdr:col>
      <xdr:colOff>142875</xdr:colOff>
      <xdr:row>73</xdr:row>
      <xdr:rowOff>142422</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25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152599</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23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145623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19444</xdr:rowOff>
    </xdr:from>
    <xdr:to>
      <xdr:col>29</xdr:col>
      <xdr:colOff>127000</xdr:colOff>
      <xdr:row>12</xdr:row>
      <xdr:rowOff>160503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1953019"/>
          <a:ext cx="647700" cy="312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10875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30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160503</xdr:rowOff>
    </xdr:from>
    <xdr:to>
      <xdr:col>26</xdr:col>
      <xdr:colOff>50800</xdr:colOff>
      <xdr:row>13</xdr:row>
      <xdr:rowOff>88633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65528"/>
          <a:ext cx="698500" cy="99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165676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6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88633</xdr:rowOff>
    </xdr:from>
    <xdr:to>
      <xdr:col>22</xdr:col>
      <xdr:colOff>114300</xdr:colOff>
      <xdr:row>14</xdr:row>
      <xdr:rowOff>33299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65108"/>
          <a:ext cx="698500" cy="116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82415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33299</xdr:rowOff>
    </xdr:from>
    <xdr:to>
      <xdr:col>18</xdr:col>
      <xdr:colOff>177800</xdr:colOff>
      <xdr:row>14</xdr:row>
      <xdr:rowOff>112662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81224"/>
          <a:ext cx="698500" cy="79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135831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43438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140094</xdr:rowOff>
    </xdr:from>
    <xdr:to>
      <xdr:col>29</xdr:col>
      <xdr:colOff>177800</xdr:colOff>
      <xdr:row>11</xdr:row>
      <xdr:rowOff>70244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1902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86771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84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109703</xdr:rowOff>
    </xdr:from>
    <xdr:to>
      <xdr:col>26</xdr:col>
      <xdr:colOff>101600</xdr:colOff>
      <xdr:row>13</xdr:row>
      <xdr:rowOff>39853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14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50030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8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37833</xdr:rowOff>
    </xdr:from>
    <xdr:to>
      <xdr:col>22</xdr:col>
      <xdr:colOff>165100</xdr:colOff>
      <xdr:row>13</xdr:row>
      <xdr:rowOff>139433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14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149610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8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153949</xdr:rowOff>
    </xdr:from>
    <xdr:to>
      <xdr:col>19</xdr:col>
      <xdr:colOff>38100</xdr:colOff>
      <xdr:row>14</xdr:row>
      <xdr:rowOff>84099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30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94276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9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61862</xdr:rowOff>
    </xdr:from>
    <xdr:to>
      <xdr:col>15</xdr:col>
      <xdr:colOff>101600</xdr:colOff>
      <xdr:row>14</xdr:row>
      <xdr:rowOff>163462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09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2189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7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220802</xdr:rowOff>
    </xdr:from>
    <xdr:to>
      <xdr:col>29</xdr:col>
      <xdr:colOff>127000</xdr:colOff>
      <xdr:row>38</xdr:row>
      <xdr:rowOff>4318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352"/>
          <a:ext cx="0" cy="13265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319295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4318</xdr:rowOff>
    </xdr:from>
    <xdr:to>
      <xdr:col>30</xdr:col>
      <xdr:colOff>25400</xdr:colOff>
      <xdr:row>38</xdr:row>
      <xdr:rowOff>4318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71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135729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220802</xdr:rowOff>
    </xdr:from>
    <xdr:to>
      <xdr:col>30</xdr:col>
      <xdr:colOff>25400</xdr:colOff>
      <xdr:row>33</xdr:row>
      <xdr:rowOff>220802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3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56629</xdr:rowOff>
    </xdr:from>
    <xdr:to>
      <xdr:col>29</xdr:col>
      <xdr:colOff>127000</xdr:colOff>
      <xdr:row>34</xdr:row>
      <xdr:rowOff>214821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24079"/>
          <a:ext cx="647700" cy="158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329189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6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14212</xdr:rowOff>
    </xdr:from>
    <xdr:to>
      <xdr:col>29</xdr:col>
      <xdr:colOff>177800</xdr:colOff>
      <xdr:row>35</xdr:row>
      <xdr:rowOff>115812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24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56629</xdr:rowOff>
    </xdr:from>
    <xdr:to>
      <xdr:col>26</xdr:col>
      <xdr:colOff>50800</xdr:colOff>
      <xdr:row>34</xdr:row>
      <xdr:rowOff>153060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324079"/>
          <a:ext cx="698500" cy="9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340957</xdr:rowOff>
    </xdr:from>
    <xdr:to>
      <xdr:col>26</xdr:col>
      <xdr:colOff>101600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84434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9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153060</xdr:rowOff>
    </xdr:from>
    <xdr:to>
      <xdr:col>22</xdr:col>
      <xdr:colOff>114300</xdr:colOff>
      <xdr:row>34</xdr:row>
      <xdr:rowOff>271590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20510"/>
          <a:ext cx="698500" cy="118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108280</xdr:rowOff>
    </xdr:from>
    <xdr:to>
      <xdr:col>22</xdr:col>
      <xdr:colOff>165100</xdr:colOff>
      <xdr:row>35</xdr:row>
      <xdr:rowOff>209880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194657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271590</xdr:rowOff>
    </xdr:from>
    <xdr:to>
      <xdr:col>18</xdr:col>
      <xdr:colOff>177800</xdr:colOff>
      <xdr:row>35</xdr:row>
      <xdr:rowOff>28626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39040"/>
          <a:ext cx="698500" cy="99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160134</xdr:rowOff>
    </xdr:from>
    <xdr:to>
      <xdr:col>19</xdr:col>
      <xdr:colOff>38100</xdr:colOff>
      <xdr:row>35</xdr:row>
      <xdr:rowOff>261734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246511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182308</xdr:rowOff>
    </xdr:from>
    <xdr:to>
      <xdr:col>15</xdr:col>
      <xdr:colOff>101600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268685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7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164021</xdr:rowOff>
    </xdr:from>
    <xdr:to>
      <xdr:col>29</xdr:col>
      <xdr:colOff>177800</xdr:colOff>
      <xdr:row>34</xdr:row>
      <xdr:rowOff>265621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31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9098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7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5829</xdr:rowOff>
    </xdr:from>
    <xdr:to>
      <xdr:col>26</xdr:col>
      <xdr:colOff>101600</xdr:colOff>
      <xdr:row>34</xdr:row>
      <xdr:rowOff>107429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73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117606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42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102260</xdr:rowOff>
    </xdr:from>
    <xdr:to>
      <xdr:col>22</xdr:col>
      <xdr:colOff>165100</xdr:colOff>
      <xdr:row>34</xdr:row>
      <xdr:rowOff>203860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6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214037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220790</xdr:rowOff>
    </xdr:from>
    <xdr:to>
      <xdr:col>19</xdr:col>
      <xdr:colOff>38100</xdr:colOff>
      <xdr:row>34</xdr:row>
      <xdr:rowOff>322390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8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332567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320726</xdr:rowOff>
    </xdr:from>
    <xdr:to>
      <xdr:col>15</xdr:col>
      <xdr:colOff>101600</xdr:colOff>
      <xdr:row>35</xdr:row>
      <xdr:rowOff>79426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88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89603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18,573
18,404
238.94
18,030,520
17,835,335
20,707
9,365,581
12,666,036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62586</xdr:rowOff>
    </xdr:from>
    <xdr:to>
      <xdr:col>24</xdr:col>
      <xdr:colOff>63500</xdr:colOff>
      <xdr:row>31</xdr:row>
      <xdr:rowOff>154276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06086"/>
          <a:ext cx="838200" cy="26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55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154276</xdr:rowOff>
    </xdr:from>
    <xdr:to>
      <xdr:col>19</xdr:col>
      <xdr:colOff>177800</xdr:colOff>
      <xdr:row>32</xdr:row>
      <xdr:rowOff>41652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69226"/>
          <a:ext cx="8890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158233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5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41652</xdr:rowOff>
    </xdr:from>
    <xdr:to>
      <xdr:col>15</xdr:col>
      <xdr:colOff>50800</xdr:colOff>
      <xdr:row>32</xdr:row>
      <xdr:rowOff>134453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28052"/>
          <a:ext cx="889000" cy="9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46873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2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134453</xdr:rowOff>
    </xdr:from>
    <xdr:to>
      <xdr:col>10</xdr:col>
      <xdr:colOff>114300</xdr:colOff>
      <xdr:row>33</xdr:row>
      <xdr:rowOff>44548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20853"/>
          <a:ext cx="889000" cy="8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85844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25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132783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11786</xdr:rowOff>
    </xdr:from>
    <xdr:to>
      <xdr:col>24</xdr:col>
      <xdr:colOff>114300</xdr:colOff>
      <xdr:row>30</xdr:row>
      <xdr:rowOff>113386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136263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0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103476</xdr:rowOff>
    </xdr:from>
    <xdr:to>
      <xdr:col>20</xdr:col>
      <xdr:colOff>38100</xdr:colOff>
      <xdr:row>32</xdr:row>
      <xdr:rowOff>33626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1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50153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9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162302</xdr:rowOff>
    </xdr:from>
    <xdr:to>
      <xdr:col>15</xdr:col>
      <xdr:colOff>101600</xdr:colOff>
      <xdr:row>32</xdr:row>
      <xdr:rowOff>92452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7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108979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25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83653</xdr:rowOff>
    </xdr:from>
    <xdr:to>
      <xdr:col>10</xdr:col>
      <xdr:colOff>165100</xdr:colOff>
      <xdr:row>33</xdr:row>
      <xdr:rowOff>13803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5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30330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34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165198</xdr:rowOff>
    </xdr:from>
    <xdr:to>
      <xdr:col>6</xdr:col>
      <xdr:colOff>38100</xdr:colOff>
      <xdr:row>33</xdr:row>
      <xdr:rowOff>95348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5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111875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2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158102</xdr:rowOff>
    </xdr:from>
    <xdr:to>
      <xdr:col>24</xdr:col>
      <xdr:colOff>62865</xdr:colOff>
      <xdr:row>59</xdr:row>
      <xdr:rowOff>86177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30602"/>
          <a:ext cx="1270" cy="147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90004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86177</xdr:rowOff>
    </xdr:from>
    <xdr:to>
      <xdr:col>24</xdr:col>
      <xdr:colOff>152400</xdr:colOff>
      <xdr:row>59</xdr:row>
      <xdr:rowOff>86177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0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104779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0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158102</xdr:rowOff>
    </xdr:from>
    <xdr:to>
      <xdr:col>24</xdr:col>
      <xdr:colOff>152400</xdr:colOff>
      <xdr:row>50</xdr:row>
      <xdr:rowOff>158102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44160</xdr:rowOff>
    </xdr:from>
    <xdr:to>
      <xdr:col>24</xdr:col>
      <xdr:colOff>63500</xdr:colOff>
      <xdr:row>56</xdr:row>
      <xdr:rowOff>132224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45360"/>
          <a:ext cx="838200" cy="8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82361</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835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103934</xdr:rowOff>
    </xdr:from>
    <xdr:to>
      <xdr:col>24</xdr:col>
      <xdr:colOff>114300</xdr:colOff>
      <xdr:row>57</xdr:row>
      <xdr:rowOff>34084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0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132224</xdr:rowOff>
    </xdr:from>
    <xdr:to>
      <xdr:col>19</xdr:col>
      <xdr:colOff>177800</xdr:colOff>
      <xdr:row>57</xdr:row>
      <xdr:rowOff>71547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33424"/>
          <a:ext cx="889000" cy="1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5263</xdr:rowOff>
    </xdr:from>
    <xdr:to>
      <xdr:col>20</xdr:col>
      <xdr:colOff>38100</xdr:colOff>
      <xdr:row>57</xdr:row>
      <xdr:rowOff>106863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97990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87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71547</xdr:rowOff>
    </xdr:from>
    <xdr:to>
      <xdr:col>15</xdr:col>
      <xdr:colOff>50800</xdr:colOff>
      <xdr:row>58</xdr:row>
      <xdr:rowOff>103726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44197"/>
          <a:ext cx="889000" cy="20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85837</xdr:rowOff>
    </xdr:from>
    <xdr:to>
      <xdr:col>15</xdr:col>
      <xdr:colOff>101600</xdr:colOff>
      <xdr:row>58</xdr:row>
      <xdr:rowOff>15987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7114</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95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103726</xdr:rowOff>
    </xdr:from>
    <xdr:to>
      <xdr:col>10</xdr:col>
      <xdr:colOff>114300</xdr:colOff>
      <xdr:row>59</xdr:row>
      <xdr:rowOff>50188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47826"/>
          <a:ext cx="889000" cy="11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34638</xdr:rowOff>
    </xdr:from>
    <xdr:to>
      <xdr:col>10</xdr:col>
      <xdr:colOff>165100</xdr:colOff>
      <xdr:row>58</xdr:row>
      <xdr:rowOff>136238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7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152765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975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124844</xdr:rowOff>
    </xdr:from>
    <xdr:to>
      <xdr:col>6</xdr:col>
      <xdr:colOff>38100</xdr:colOff>
      <xdr:row>59</xdr:row>
      <xdr:rowOff>54994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6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71521</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984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164810</xdr:rowOff>
    </xdr:from>
    <xdr:to>
      <xdr:col>24</xdr:col>
      <xdr:colOff>114300</xdr:colOff>
      <xdr:row>56</xdr:row>
      <xdr:rowOff>94960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16237</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4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81424</xdr:rowOff>
    </xdr:from>
    <xdr:to>
      <xdr:col>20</xdr:col>
      <xdr:colOff>38100</xdr:colOff>
      <xdr:row>57</xdr:row>
      <xdr:rowOff>11574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28101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45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20747</xdr:rowOff>
    </xdr:from>
    <xdr:to>
      <xdr:col>15</xdr:col>
      <xdr:colOff>101600</xdr:colOff>
      <xdr:row>57</xdr:row>
      <xdr:rowOff>122347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9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138874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52926</xdr:rowOff>
    </xdr:from>
    <xdr:to>
      <xdr:col>10</xdr:col>
      <xdr:colOff>165100</xdr:colOff>
      <xdr:row>58</xdr:row>
      <xdr:rowOff>154526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145653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1008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170838</xdr:rowOff>
    </xdr:from>
    <xdr:to>
      <xdr:col>6</xdr:col>
      <xdr:colOff>38100</xdr:colOff>
      <xdr:row>59</xdr:row>
      <xdr:rowOff>100988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1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92115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0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104358</xdr:rowOff>
    </xdr:from>
    <xdr:to>
      <xdr:col>24</xdr:col>
      <xdr:colOff>63500</xdr:colOff>
      <xdr:row>77</xdr:row>
      <xdr:rowOff>161097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06008"/>
          <a:ext cx="838200" cy="5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157223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67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104358</xdr:rowOff>
    </xdr:from>
    <xdr:to>
      <xdr:col>19</xdr:col>
      <xdr:colOff>177800</xdr:colOff>
      <xdr:row>77</xdr:row>
      <xdr:rowOff>110027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06008"/>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160713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6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99512</xdr:rowOff>
    </xdr:from>
    <xdr:to>
      <xdr:col>15</xdr:col>
      <xdr:colOff>50800</xdr:colOff>
      <xdr:row>77</xdr:row>
      <xdr:rowOff>110027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01162"/>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144985</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99512</xdr:rowOff>
    </xdr:from>
    <xdr:to>
      <xdr:col>10</xdr:col>
      <xdr:colOff>114300</xdr:colOff>
      <xdr:row>77</xdr:row>
      <xdr:rowOff>109662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0116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113804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47647</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110297</xdr:rowOff>
    </xdr:from>
    <xdr:to>
      <xdr:col>24</xdr:col>
      <xdr:colOff>114300</xdr:colOff>
      <xdr:row>78</xdr:row>
      <xdr:rowOff>40447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25224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53558</xdr:rowOff>
    </xdr:from>
    <xdr:to>
      <xdr:col>20</xdr:col>
      <xdr:colOff>38100</xdr:colOff>
      <xdr:row>77</xdr:row>
      <xdr:rowOff>155158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146285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4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59227</xdr:rowOff>
    </xdr:from>
    <xdr:to>
      <xdr:col>15</xdr:col>
      <xdr:colOff>101600</xdr:colOff>
      <xdr:row>77</xdr:row>
      <xdr:rowOff>160827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151954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5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48712</xdr:rowOff>
    </xdr:from>
    <xdr:to>
      <xdr:col>10</xdr:col>
      <xdr:colOff>165100</xdr:colOff>
      <xdr:row>77</xdr:row>
      <xdr:rowOff>150312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141439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4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58862</xdr:rowOff>
    </xdr:from>
    <xdr:to>
      <xdr:col>6</xdr:col>
      <xdr:colOff>38100</xdr:colOff>
      <xdr:row>77</xdr:row>
      <xdr:rowOff>160462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6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151589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5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101809</xdr:rowOff>
    </xdr:from>
    <xdr:to>
      <xdr:col>24</xdr:col>
      <xdr:colOff>62865</xdr:colOff>
      <xdr:row>99</xdr:row>
      <xdr:rowOff>96075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2309"/>
          <a:ext cx="1270" cy="153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99902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96075</xdr:rowOff>
    </xdr:from>
    <xdr:to>
      <xdr:col>24</xdr:col>
      <xdr:colOff>152400</xdr:colOff>
      <xdr:row>99</xdr:row>
      <xdr:rowOff>96075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9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48486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101809</xdr:rowOff>
    </xdr:from>
    <xdr:to>
      <xdr:col>24</xdr:col>
      <xdr:colOff>152400</xdr:colOff>
      <xdr:row>90</xdr:row>
      <xdr:rowOff>101809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5321</xdr:rowOff>
    </xdr:from>
    <xdr:to>
      <xdr:col>24</xdr:col>
      <xdr:colOff>63500</xdr:colOff>
      <xdr:row>96</xdr:row>
      <xdr:rowOff>90799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93071"/>
          <a:ext cx="838200" cy="25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24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156547</xdr:rowOff>
    </xdr:from>
    <xdr:to>
      <xdr:col>24</xdr:col>
      <xdr:colOff>114300</xdr:colOff>
      <xdr:row>95</xdr:row>
      <xdr:rowOff>86697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5321</xdr:rowOff>
    </xdr:from>
    <xdr:to>
      <xdr:col>19</xdr:col>
      <xdr:colOff>177800</xdr:colOff>
      <xdr:row>96</xdr:row>
      <xdr:rowOff>133832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93071"/>
          <a:ext cx="889000" cy="29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59296</xdr:rowOff>
    </xdr:from>
    <xdr:to>
      <xdr:col>20</xdr:col>
      <xdr:colOff>38100</xdr:colOff>
      <xdr:row>94</xdr:row>
      <xdr:rowOff>160896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95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158883</xdr:rowOff>
    </xdr:from>
    <xdr:to>
      <xdr:col>15</xdr:col>
      <xdr:colOff>50800</xdr:colOff>
      <xdr:row>96</xdr:row>
      <xdr:rowOff>133832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275183"/>
          <a:ext cx="889000" cy="31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83965</xdr:rowOff>
    </xdr:from>
    <xdr:to>
      <xdr:col>15</xdr:col>
      <xdr:colOff>101600</xdr:colOff>
      <xdr:row>96</xdr:row>
      <xdr:rowOff>14115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30642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14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158883</xdr:rowOff>
    </xdr:from>
    <xdr:to>
      <xdr:col>10</xdr:col>
      <xdr:colOff>114300</xdr:colOff>
      <xdr:row>98</xdr:row>
      <xdr:rowOff>62891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75183"/>
          <a:ext cx="889000" cy="5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36627</xdr:rowOff>
    </xdr:from>
    <xdr:to>
      <xdr:col>10</xdr:col>
      <xdr:colOff>165100</xdr:colOff>
      <xdr:row>94</xdr:row>
      <xdr:rowOff>138227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154754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592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135040</xdr:rowOff>
    </xdr:from>
    <xdr:to>
      <xdr:col>6</xdr:col>
      <xdr:colOff>38100</xdr:colOff>
      <xdr:row>97</xdr:row>
      <xdr:rowOff>65190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81717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39999</xdr:rowOff>
    </xdr:from>
    <xdr:to>
      <xdr:col>24</xdr:col>
      <xdr:colOff>114300</xdr:colOff>
      <xdr:row>96</xdr:row>
      <xdr:rowOff>141599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9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18426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7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125971</xdr:rowOff>
    </xdr:from>
    <xdr:to>
      <xdr:col>20</xdr:col>
      <xdr:colOff>38100</xdr:colOff>
      <xdr:row>95</xdr:row>
      <xdr:rowOff>56121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47248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83032</xdr:rowOff>
    </xdr:from>
    <xdr:to>
      <xdr:col>15</xdr:col>
      <xdr:colOff>101600</xdr:colOff>
      <xdr:row>97</xdr:row>
      <xdr:rowOff>13182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4309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108083</xdr:rowOff>
    </xdr:from>
    <xdr:to>
      <xdr:col>10</xdr:col>
      <xdr:colOff>165100</xdr:colOff>
      <xdr:row>95</xdr:row>
      <xdr:rowOff>38233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29360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31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12091</xdr:rowOff>
    </xdr:from>
    <xdr:to>
      <xdr:col>6</xdr:col>
      <xdr:colOff>38100</xdr:colOff>
      <xdr:row>98</xdr:row>
      <xdr:rowOff>113691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104818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0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44882</xdr:rowOff>
    </xdr:from>
    <xdr:to>
      <xdr:col>54</xdr:col>
      <xdr:colOff>189865</xdr:colOff>
      <xdr:row>39</xdr:row>
      <xdr:rowOff>110757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88382"/>
          <a:ext cx="1270" cy="1608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114584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0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110757</xdr:rowOff>
    </xdr:from>
    <xdr:to>
      <xdr:col>55</xdr:col>
      <xdr:colOff>88900</xdr:colOff>
      <xdr:row>39</xdr:row>
      <xdr:rowOff>110757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9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163009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6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44882</xdr:rowOff>
    </xdr:from>
    <xdr:to>
      <xdr:col>55</xdr:col>
      <xdr:colOff>88900</xdr:colOff>
      <xdr:row>30</xdr:row>
      <xdr:rowOff>44882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88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119685</xdr:rowOff>
    </xdr:from>
    <xdr:to>
      <xdr:col>55</xdr:col>
      <xdr:colOff>0</xdr:colOff>
      <xdr:row>37</xdr:row>
      <xdr:rowOff>2654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48985"/>
          <a:ext cx="838200" cy="39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6748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074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28321</xdr:rowOff>
    </xdr:from>
    <xdr:to>
      <xdr:col>55</xdr:col>
      <xdr:colOff>50800</xdr:colOff>
      <xdr:row>35</xdr:row>
      <xdr:rowOff>129921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2654</xdr:rowOff>
    </xdr:from>
    <xdr:to>
      <xdr:col>50</xdr:col>
      <xdr:colOff>114300</xdr:colOff>
      <xdr:row>37</xdr:row>
      <xdr:rowOff>159258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46304"/>
          <a:ext cx="889000" cy="15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120091</xdr:rowOff>
    </xdr:from>
    <xdr:to>
      <xdr:col>50</xdr:col>
      <xdr:colOff>165100</xdr:colOff>
      <xdr:row>37</xdr:row>
      <xdr:rowOff>50241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66768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6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159258</xdr:rowOff>
    </xdr:from>
    <xdr:to>
      <xdr:col>45</xdr:col>
      <xdr:colOff>177800</xdr:colOff>
      <xdr:row>38</xdr:row>
      <xdr:rowOff>110681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02908"/>
          <a:ext cx="8890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128321</xdr:rowOff>
    </xdr:from>
    <xdr:to>
      <xdr:col>46</xdr:col>
      <xdr:colOff>38100</xdr:colOff>
      <xdr:row>37</xdr:row>
      <xdr:rowOff>58471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0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74998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7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110020</xdr:rowOff>
    </xdr:from>
    <xdr:to>
      <xdr:col>41</xdr:col>
      <xdr:colOff>50800</xdr:colOff>
      <xdr:row>38</xdr:row>
      <xdr:rowOff>110681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253520"/>
          <a:ext cx="889000" cy="137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66929</xdr:rowOff>
    </xdr:from>
    <xdr:to>
      <xdr:col>41</xdr:col>
      <xdr:colOff>101600</xdr:colOff>
      <xdr:row>37</xdr:row>
      <xdr:rowOff>168529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1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13606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8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98044</xdr:rowOff>
    </xdr:from>
    <xdr:to>
      <xdr:col>36</xdr:col>
      <xdr:colOff>165100</xdr:colOff>
      <xdr:row>30</xdr:row>
      <xdr:rowOff>28194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0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44721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48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68885</xdr:rowOff>
    </xdr:from>
    <xdr:to>
      <xdr:col>55</xdr:col>
      <xdr:colOff>50800</xdr:colOff>
      <xdr:row>34</xdr:row>
      <xdr:rowOff>170485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91762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4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123304</xdr:rowOff>
    </xdr:from>
    <xdr:to>
      <xdr:col>50</xdr:col>
      <xdr:colOff>165100</xdr:colOff>
      <xdr:row>37</xdr:row>
      <xdr:rowOff>53454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44581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8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108458</xdr:rowOff>
    </xdr:from>
    <xdr:to>
      <xdr:col>46</xdr:col>
      <xdr:colOff>38100</xdr:colOff>
      <xdr:row>38</xdr:row>
      <xdr:rowOff>38608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29735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54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59881</xdr:rowOff>
    </xdr:from>
    <xdr:to>
      <xdr:col>41</xdr:col>
      <xdr:colOff>101600</xdr:colOff>
      <xdr:row>38</xdr:row>
      <xdr:rowOff>161481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152608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59220</xdr:rowOff>
    </xdr:from>
    <xdr:to>
      <xdr:col>36</xdr:col>
      <xdr:colOff>165100</xdr:colOff>
      <xdr:row>30</xdr:row>
      <xdr:rowOff>160820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20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151947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29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59782</xdr:rowOff>
    </xdr:from>
    <xdr:to>
      <xdr:col>54</xdr:col>
      <xdr:colOff>189865</xdr:colOff>
      <xdr:row>58</xdr:row>
      <xdr:rowOff>61034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32282"/>
          <a:ext cx="1270" cy="137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64861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61034</xdr:rowOff>
    </xdr:from>
    <xdr:to>
      <xdr:col>55</xdr:col>
      <xdr:colOff>88900</xdr:colOff>
      <xdr:row>58</xdr:row>
      <xdr:rowOff>61034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6459</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0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59782</xdr:rowOff>
    </xdr:from>
    <xdr:to>
      <xdr:col>55</xdr:col>
      <xdr:colOff>88900</xdr:colOff>
      <xdr:row>50</xdr:row>
      <xdr:rowOff>59782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3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127310</xdr:rowOff>
    </xdr:from>
    <xdr:to>
      <xdr:col>55</xdr:col>
      <xdr:colOff>0</xdr:colOff>
      <xdr:row>57</xdr:row>
      <xdr:rowOff>620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28510"/>
          <a:ext cx="838200" cy="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41880</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00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19003</xdr:rowOff>
    </xdr:from>
    <xdr:to>
      <xdr:col>55</xdr:col>
      <xdr:colOff>50800</xdr:colOff>
      <xdr:row>55</xdr:row>
      <xdr:rowOff>120603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44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620</xdr:rowOff>
    </xdr:from>
    <xdr:to>
      <xdr:col>50</xdr:col>
      <xdr:colOff>114300</xdr:colOff>
      <xdr:row>57</xdr:row>
      <xdr:rowOff>73790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73270"/>
          <a:ext cx="889000" cy="7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159839</xdr:rowOff>
    </xdr:from>
    <xdr:to>
      <xdr:col>50</xdr:col>
      <xdr:colOff>165100</xdr:colOff>
      <xdr:row>55</xdr:row>
      <xdr:rowOff>89989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1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106516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19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140267</xdr:rowOff>
    </xdr:from>
    <xdr:to>
      <xdr:col>45</xdr:col>
      <xdr:colOff>177800</xdr:colOff>
      <xdr:row>57</xdr:row>
      <xdr:rowOff>73790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70017"/>
          <a:ext cx="889000" cy="27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148711</xdr:rowOff>
    </xdr:from>
    <xdr:to>
      <xdr:col>46</xdr:col>
      <xdr:colOff>38100</xdr:colOff>
      <xdr:row>57</xdr:row>
      <xdr:rowOff>78861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95388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140267</xdr:rowOff>
    </xdr:from>
    <xdr:to>
      <xdr:col>41</xdr:col>
      <xdr:colOff>50800</xdr:colOff>
      <xdr:row>56</xdr:row>
      <xdr:rowOff>69410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70017"/>
          <a:ext cx="889000" cy="10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69386</xdr:rowOff>
    </xdr:from>
    <xdr:to>
      <xdr:col>41</xdr:col>
      <xdr:colOff>101600</xdr:colOff>
      <xdr:row>55</xdr:row>
      <xdr:rowOff>170986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16063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2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85078</xdr:rowOff>
    </xdr:from>
    <xdr:to>
      <xdr:col>36</xdr:col>
      <xdr:colOff>165100</xdr:colOff>
      <xdr:row>55</xdr:row>
      <xdr:rowOff>15228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31755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76510</xdr:rowOff>
    </xdr:from>
    <xdr:to>
      <xdr:col>55</xdr:col>
      <xdr:colOff>50800</xdr:colOff>
      <xdr:row>57</xdr:row>
      <xdr:rowOff>6660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54937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5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121270</xdr:rowOff>
    </xdr:from>
    <xdr:to>
      <xdr:col>50</xdr:col>
      <xdr:colOff>165100</xdr:colOff>
      <xdr:row>57</xdr:row>
      <xdr:rowOff>51420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2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42547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1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22990</xdr:rowOff>
    </xdr:from>
    <xdr:to>
      <xdr:col>46</xdr:col>
      <xdr:colOff>38100</xdr:colOff>
      <xdr:row>57</xdr:row>
      <xdr:rowOff>124590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9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115717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89467</xdr:rowOff>
    </xdr:from>
    <xdr:to>
      <xdr:col>41</xdr:col>
      <xdr:colOff>101600</xdr:colOff>
      <xdr:row>56</xdr:row>
      <xdr:rowOff>19617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1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10744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61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18610</xdr:rowOff>
    </xdr:from>
    <xdr:to>
      <xdr:col>36</xdr:col>
      <xdr:colOff>165100</xdr:colOff>
      <xdr:row>56</xdr:row>
      <xdr:rowOff>120210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111337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1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121717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94667"/>
          <a:ext cx="1270" cy="129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68394</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121717</xdr:rowOff>
    </xdr:from>
    <xdr:to>
      <xdr:col>55</xdr:col>
      <xdr:colOff>88900</xdr:colOff>
      <xdr:row>71</xdr:row>
      <xdr:rowOff>121717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9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31762</xdr:rowOff>
    </xdr:from>
    <xdr:to>
      <xdr:col>55</xdr:col>
      <xdr:colOff>0</xdr:colOff>
      <xdr:row>79</xdr:row>
      <xdr:rowOff>6178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04862"/>
          <a:ext cx="838200" cy="14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63142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9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40266</xdr:rowOff>
    </xdr:from>
    <xdr:to>
      <xdr:col>55</xdr:col>
      <xdr:colOff>50800</xdr:colOff>
      <xdr:row>76</xdr:row>
      <xdr:rowOff>141866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0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6178</xdr:rowOff>
    </xdr:from>
    <xdr:to>
      <xdr:col>50</xdr:col>
      <xdr:colOff>114300</xdr:colOff>
      <xdr:row>79</xdr:row>
      <xdr:rowOff>24333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50728"/>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51181</xdr:rowOff>
    </xdr:from>
    <xdr:to>
      <xdr:col>50</xdr:col>
      <xdr:colOff>165100</xdr:colOff>
      <xdr:row>76</xdr:row>
      <xdr:rowOff>152781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08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169308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111449</xdr:rowOff>
    </xdr:from>
    <xdr:to>
      <xdr:col>45</xdr:col>
      <xdr:colOff>177800</xdr:colOff>
      <xdr:row>79</xdr:row>
      <xdr:rowOff>24333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84549"/>
          <a:ext cx="889000" cy="8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148259</xdr:rowOff>
    </xdr:from>
    <xdr:to>
      <xdr:col>46</xdr:col>
      <xdr:colOff>38100</xdr:colOff>
      <xdr:row>78</xdr:row>
      <xdr:rowOff>78409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4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94936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12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111449</xdr:rowOff>
    </xdr:from>
    <xdr:to>
      <xdr:col>41</xdr:col>
      <xdr:colOff>50800</xdr:colOff>
      <xdr:row>79</xdr:row>
      <xdr:rowOff>28544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84549"/>
          <a:ext cx="8890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169768</xdr:rowOff>
    </xdr:from>
    <xdr:to>
      <xdr:col>41</xdr:col>
      <xdr:colOff>101600</xdr:colOff>
      <xdr:row>77</xdr:row>
      <xdr:rowOff>99918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116445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97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105073</xdr:rowOff>
    </xdr:from>
    <xdr:to>
      <xdr:col>36</xdr:col>
      <xdr:colOff>165100</xdr:colOff>
      <xdr:row>76</xdr:row>
      <xdr:rowOff>35223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51750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7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152412</xdr:rowOff>
    </xdr:from>
    <xdr:to>
      <xdr:col>55</xdr:col>
      <xdr:colOff>50800</xdr:colOff>
      <xdr:row>78</xdr:row>
      <xdr:rowOff>82562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130839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126828</xdr:rowOff>
    </xdr:from>
    <xdr:to>
      <xdr:col>50</xdr:col>
      <xdr:colOff>165100</xdr:colOff>
      <xdr:row>79</xdr:row>
      <xdr:rowOff>56978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48105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9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144983</xdr:rowOff>
    </xdr:from>
    <xdr:to>
      <xdr:col>46</xdr:col>
      <xdr:colOff>38100</xdr:colOff>
      <xdr:row>79</xdr:row>
      <xdr:rowOff>75133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66260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1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60649</xdr:rowOff>
    </xdr:from>
    <xdr:to>
      <xdr:col>41</xdr:col>
      <xdr:colOff>101600</xdr:colOff>
      <xdr:row>78</xdr:row>
      <xdr:rowOff>162249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153376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149194</xdr:rowOff>
    </xdr:from>
    <xdr:to>
      <xdr:col>36</xdr:col>
      <xdr:colOff>165100</xdr:colOff>
      <xdr:row>79</xdr:row>
      <xdr:rowOff>79344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70471</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3017" y="1361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155266</xdr:rowOff>
    </xdr:from>
    <xdr:to>
      <xdr:col>54</xdr:col>
      <xdr:colOff>189865</xdr:colOff>
      <xdr:row>98</xdr:row>
      <xdr:rowOff>156671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85766"/>
          <a:ext cx="1270" cy="137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160498</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156671</xdr:rowOff>
    </xdr:from>
    <xdr:to>
      <xdr:col>55</xdr:col>
      <xdr:colOff>88900</xdr:colOff>
      <xdr:row>98</xdr:row>
      <xdr:rowOff>156671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5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101943</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155266</xdr:rowOff>
    </xdr:from>
    <xdr:to>
      <xdr:col>55</xdr:col>
      <xdr:colOff>88900</xdr:colOff>
      <xdr:row>90</xdr:row>
      <xdr:rowOff>155266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8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130110</xdr:rowOff>
    </xdr:from>
    <xdr:to>
      <xdr:col>55</xdr:col>
      <xdr:colOff>0</xdr:colOff>
      <xdr:row>94</xdr:row>
      <xdr:rowOff>145197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246410"/>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159464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7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9587</xdr:rowOff>
    </xdr:from>
    <xdr:to>
      <xdr:col>55</xdr:col>
      <xdr:colOff>50800</xdr:colOff>
      <xdr:row>95</xdr:row>
      <xdr:rowOff>111187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9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130110</xdr:rowOff>
    </xdr:from>
    <xdr:to>
      <xdr:col>50</xdr:col>
      <xdr:colOff>114300</xdr:colOff>
      <xdr:row>95</xdr:row>
      <xdr:rowOff>58688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246410"/>
          <a:ext cx="889000" cy="10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166646</xdr:rowOff>
    </xdr:from>
    <xdr:to>
      <xdr:col>50</xdr:col>
      <xdr:colOff>165100</xdr:colOff>
      <xdr:row>95</xdr:row>
      <xdr:rowOff>96796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87923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7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101284</xdr:rowOff>
    </xdr:from>
    <xdr:to>
      <xdr:col>45</xdr:col>
      <xdr:colOff>177800</xdr:colOff>
      <xdr:row>95</xdr:row>
      <xdr:rowOff>58688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046134"/>
          <a:ext cx="889000" cy="30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153442</xdr:rowOff>
    </xdr:from>
    <xdr:to>
      <xdr:col>46</xdr:col>
      <xdr:colOff>38100</xdr:colOff>
      <xdr:row>96</xdr:row>
      <xdr:rowOff>83592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74719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101284</xdr:rowOff>
    </xdr:from>
    <xdr:to>
      <xdr:col>41</xdr:col>
      <xdr:colOff>50800</xdr:colOff>
      <xdr:row>94</xdr:row>
      <xdr:rowOff>8472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046134"/>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2761</xdr:rowOff>
    </xdr:from>
    <xdr:to>
      <xdr:col>41</xdr:col>
      <xdr:colOff>101600</xdr:colOff>
      <xdr:row>95</xdr:row>
      <xdr:rowOff>104361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95488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20799</xdr:rowOff>
    </xdr:from>
    <xdr:to>
      <xdr:col>36</xdr:col>
      <xdr:colOff>165100</xdr:colOff>
      <xdr:row>95</xdr:row>
      <xdr:rowOff>122399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113526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94397</xdr:rowOff>
    </xdr:from>
    <xdr:to>
      <xdr:col>55</xdr:col>
      <xdr:colOff>50800</xdr:colOff>
      <xdr:row>95</xdr:row>
      <xdr:rowOff>24547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21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117274</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06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79310</xdr:rowOff>
    </xdr:from>
    <xdr:to>
      <xdr:col>50</xdr:col>
      <xdr:colOff>165100</xdr:colOff>
      <xdr:row>95</xdr:row>
      <xdr:rowOff>9460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1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25987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9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7888</xdr:rowOff>
    </xdr:from>
    <xdr:to>
      <xdr:col>46</xdr:col>
      <xdr:colOff>38100</xdr:colOff>
      <xdr:row>95</xdr:row>
      <xdr:rowOff>109488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2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126015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0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50484</xdr:rowOff>
    </xdr:from>
    <xdr:to>
      <xdr:col>41</xdr:col>
      <xdr:colOff>101600</xdr:colOff>
      <xdr:row>93</xdr:row>
      <xdr:rowOff>152084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599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168611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77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129122</xdr:rowOff>
    </xdr:from>
    <xdr:to>
      <xdr:col>36</xdr:col>
      <xdr:colOff>165100</xdr:colOff>
      <xdr:row>94</xdr:row>
      <xdr:rowOff>59272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07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75799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84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96106</xdr:rowOff>
    </xdr:from>
    <xdr:to>
      <xdr:col>85</xdr:col>
      <xdr:colOff>127000</xdr:colOff>
      <xdr:row>38</xdr:row>
      <xdr:rowOff>138900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11206"/>
          <a:ext cx="8382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65097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237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163566</xdr:rowOff>
    </xdr:from>
    <xdr:to>
      <xdr:col>81</xdr:col>
      <xdr:colOff>50800</xdr:colOff>
      <xdr:row>38</xdr:row>
      <xdr:rowOff>138900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507216"/>
          <a:ext cx="889000" cy="14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40035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2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132339</xdr:rowOff>
    </xdr:from>
    <xdr:to>
      <xdr:col>76</xdr:col>
      <xdr:colOff>114300</xdr:colOff>
      <xdr:row>37</xdr:row>
      <xdr:rowOff>163566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475989"/>
          <a:ext cx="889000" cy="3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36194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20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132339</xdr:rowOff>
    </xdr:from>
    <xdr:to>
      <xdr:col>71</xdr:col>
      <xdr:colOff>177800</xdr:colOff>
      <xdr:row>37</xdr:row>
      <xdr:rowOff>169510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475989"/>
          <a:ext cx="889000" cy="3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43827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55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40400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21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45306</xdr:rowOff>
    </xdr:from>
    <xdr:to>
      <xdr:col>85</xdr:col>
      <xdr:colOff>177800</xdr:colOff>
      <xdr:row>38</xdr:row>
      <xdr:rowOff>146906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131683</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7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88100</xdr:rowOff>
    </xdr:from>
    <xdr:to>
      <xdr:col>81</xdr:col>
      <xdr:colOff>101600</xdr:colOff>
      <xdr:row>39</xdr:row>
      <xdr:rowOff>18250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9377</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24333" y="6695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112766</xdr:rowOff>
    </xdr:from>
    <xdr:to>
      <xdr:col>76</xdr:col>
      <xdr:colOff>165100</xdr:colOff>
      <xdr:row>38</xdr:row>
      <xdr:rowOff>42916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34043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5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81539</xdr:rowOff>
    </xdr:from>
    <xdr:to>
      <xdr:col>72</xdr:col>
      <xdr:colOff>38100</xdr:colOff>
      <xdr:row>38</xdr:row>
      <xdr:rowOff>11689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42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28216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20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118709</xdr:rowOff>
    </xdr:from>
    <xdr:to>
      <xdr:col>67</xdr:col>
      <xdr:colOff>101600</xdr:colOff>
      <xdr:row>38</xdr:row>
      <xdr:rowOff>48859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39987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55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167736</xdr:rowOff>
    </xdr:from>
    <xdr:to>
      <xdr:col>85</xdr:col>
      <xdr:colOff>126364</xdr:colOff>
      <xdr:row>78</xdr:row>
      <xdr:rowOff>168520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1997786"/>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897</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168520</xdr:rowOff>
    </xdr:from>
    <xdr:to>
      <xdr:col>86</xdr:col>
      <xdr:colOff>25400</xdr:colOff>
      <xdr:row>78</xdr:row>
      <xdr:rowOff>168520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114413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7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167736</xdr:rowOff>
    </xdr:from>
    <xdr:to>
      <xdr:col>86</xdr:col>
      <xdr:colOff>25400</xdr:colOff>
      <xdr:row>69</xdr:row>
      <xdr:rowOff>167736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199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93147</xdr:rowOff>
    </xdr:from>
    <xdr:to>
      <xdr:col>85</xdr:col>
      <xdr:colOff>127000</xdr:colOff>
      <xdr:row>72</xdr:row>
      <xdr:rowOff>47737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266097"/>
          <a:ext cx="838200" cy="12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165609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52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15732</xdr:rowOff>
    </xdr:from>
    <xdr:to>
      <xdr:col>85</xdr:col>
      <xdr:colOff>177800</xdr:colOff>
      <xdr:row>75</xdr:row>
      <xdr:rowOff>117332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7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93147</xdr:rowOff>
    </xdr:from>
    <xdr:to>
      <xdr:col>81</xdr:col>
      <xdr:colOff>50800</xdr:colOff>
      <xdr:row>71</xdr:row>
      <xdr:rowOff>137022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266097"/>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46430</xdr:rowOff>
    </xdr:from>
    <xdr:to>
      <xdr:col>81</xdr:col>
      <xdr:colOff>101600</xdr:colOff>
      <xdr:row>75</xdr:row>
      <xdr:rowOff>148030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9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139157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132107</xdr:rowOff>
    </xdr:from>
    <xdr:to>
      <xdr:col>76</xdr:col>
      <xdr:colOff>114300</xdr:colOff>
      <xdr:row>71</xdr:row>
      <xdr:rowOff>137022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305057"/>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95938</xdr:rowOff>
    </xdr:from>
    <xdr:to>
      <xdr:col>76</xdr:col>
      <xdr:colOff>165100</xdr:colOff>
      <xdr:row>76</xdr:row>
      <xdr:rowOff>26088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5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17215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04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132107</xdr:rowOff>
    </xdr:from>
    <xdr:to>
      <xdr:col>71</xdr:col>
      <xdr:colOff>177800</xdr:colOff>
      <xdr:row>71</xdr:row>
      <xdr:rowOff>136238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305057"/>
          <a:ext cx="889000" cy="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71298</xdr:rowOff>
    </xdr:from>
    <xdr:to>
      <xdr:col>72</xdr:col>
      <xdr:colOff>38100</xdr:colOff>
      <xdr:row>76</xdr:row>
      <xdr:rowOff>1448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30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164025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119386</xdr:rowOff>
    </xdr:from>
    <xdr:to>
      <xdr:col>67</xdr:col>
      <xdr:colOff>101600</xdr:colOff>
      <xdr:row>76</xdr:row>
      <xdr:rowOff>49535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40662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168387</xdr:rowOff>
    </xdr:from>
    <xdr:to>
      <xdr:col>85</xdr:col>
      <xdr:colOff>177800</xdr:colOff>
      <xdr:row>72</xdr:row>
      <xdr:rowOff>98537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3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19814</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19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42347</xdr:rowOff>
    </xdr:from>
    <xdr:to>
      <xdr:col>81</xdr:col>
      <xdr:colOff>101600</xdr:colOff>
      <xdr:row>71</xdr:row>
      <xdr:rowOff>143947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2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160474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199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86222</xdr:rowOff>
    </xdr:from>
    <xdr:to>
      <xdr:col>76</xdr:col>
      <xdr:colOff>165100</xdr:colOff>
      <xdr:row>72</xdr:row>
      <xdr:rowOff>16372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25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32899</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03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81307</xdr:rowOff>
    </xdr:from>
    <xdr:to>
      <xdr:col>72</xdr:col>
      <xdr:colOff>38100</xdr:colOff>
      <xdr:row>72</xdr:row>
      <xdr:rowOff>11457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25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27984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02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85438</xdr:rowOff>
    </xdr:from>
    <xdr:to>
      <xdr:col>67</xdr:col>
      <xdr:colOff>101600</xdr:colOff>
      <xdr:row>72</xdr:row>
      <xdr:rowOff>15588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2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32115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03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32765</xdr:rowOff>
    </xdr:from>
    <xdr:to>
      <xdr:col>85</xdr:col>
      <xdr:colOff>127000</xdr:colOff>
      <xdr:row>97</xdr:row>
      <xdr:rowOff>151226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663415"/>
          <a:ext cx="838200" cy="11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122178</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09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151226</xdr:rowOff>
    </xdr:from>
    <xdr:to>
      <xdr:col>81</xdr:col>
      <xdr:colOff>50800</xdr:colOff>
      <xdr:row>98</xdr:row>
      <xdr:rowOff>40574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81876"/>
          <a:ext cx="889000" cy="6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58807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8300</xdr:rowOff>
    </xdr:from>
    <xdr:to>
      <xdr:col>76</xdr:col>
      <xdr:colOff>114300</xdr:colOff>
      <xdr:row>98</xdr:row>
      <xdr:rowOff>40574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810400"/>
          <a:ext cx="889000" cy="3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126331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8300</xdr:rowOff>
    </xdr:from>
    <xdr:to>
      <xdr:col>71</xdr:col>
      <xdr:colOff>177800</xdr:colOff>
      <xdr:row>98</xdr:row>
      <xdr:rowOff>84978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10400"/>
          <a:ext cx="889000" cy="7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58483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153415</xdr:rowOff>
    </xdr:from>
    <xdr:to>
      <xdr:col>85</xdr:col>
      <xdr:colOff>177800</xdr:colOff>
      <xdr:row>97</xdr:row>
      <xdr:rowOff>83565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61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131842</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9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100426</xdr:rowOff>
    </xdr:from>
    <xdr:to>
      <xdr:col>81</xdr:col>
      <xdr:colOff>101600</xdr:colOff>
      <xdr:row>98</xdr:row>
      <xdr:rowOff>30576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3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21703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2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161224</xdr:rowOff>
    </xdr:from>
    <xdr:to>
      <xdr:col>76</xdr:col>
      <xdr:colOff>165100</xdr:colOff>
      <xdr:row>98</xdr:row>
      <xdr:rowOff>91374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9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82501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8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128950</xdr:rowOff>
    </xdr:from>
    <xdr:to>
      <xdr:col>72</xdr:col>
      <xdr:colOff>38100</xdr:colOff>
      <xdr:row>98</xdr:row>
      <xdr:rowOff>59100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50227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34178</xdr:rowOff>
    </xdr:from>
    <xdr:to>
      <xdr:col>67</xdr:col>
      <xdr:colOff>101600</xdr:colOff>
      <xdr:row>98</xdr:row>
      <xdr:rowOff>135778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3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126905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2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75555</xdr:rowOff>
    </xdr:from>
    <xdr:to>
      <xdr:col>116</xdr:col>
      <xdr:colOff>63500</xdr:colOff>
      <xdr:row>37</xdr:row>
      <xdr:rowOff>142489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247755"/>
          <a:ext cx="838200" cy="23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45702</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1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142489</xdr:rowOff>
    </xdr:from>
    <xdr:to>
      <xdr:col>111</xdr:col>
      <xdr:colOff>177800</xdr:colOff>
      <xdr:row>37</xdr:row>
      <xdr:rowOff>144546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48613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107586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144546</xdr:rowOff>
    </xdr:from>
    <xdr:to>
      <xdr:col>107</xdr:col>
      <xdr:colOff>50800</xdr:colOff>
      <xdr:row>37</xdr:row>
      <xdr:rowOff>154559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488196"/>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143385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14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145872</xdr:rowOff>
    </xdr:from>
    <xdr:to>
      <xdr:col>102</xdr:col>
      <xdr:colOff>114300</xdr:colOff>
      <xdr:row>37</xdr:row>
      <xdr:rowOff>154559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48952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151614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1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3253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1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24755</xdr:rowOff>
    </xdr:from>
    <xdr:to>
      <xdr:col>116</xdr:col>
      <xdr:colOff>114300</xdr:colOff>
      <xdr:row>36</xdr:row>
      <xdr:rowOff>126355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19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47632</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04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91689</xdr:rowOff>
    </xdr:from>
    <xdr:to>
      <xdr:col>112</xdr:col>
      <xdr:colOff>38100</xdr:colOff>
      <xdr:row>38</xdr:row>
      <xdr:rowOff>21839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3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12966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52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93746</xdr:rowOff>
    </xdr:from>
    <xdr:to>
      <xdr:col>107</xdr:col>
      <xdr:colOff>101600</xdr:colOff>
      <xdr:row>38</xdr:row>
      <xdr:rowOff>23896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3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15023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53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103759</xdr:rowOff>
    </xdr:from>
    <xdr:to>
      <xdr:col>102</xdr:col>
      <xdr:colOff>165100</xdr:colOff>
      <xdr:row>38</xdr:row>
      <xdr:rowOff>33910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25036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54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95072</xdr:rowOff>
    </xdr:from>
    <xdr:to>
      <xdr:col>98</xdr:col>
      <xdr:colOff>38100</xdr:colOff>
      <xdr:row>38</xdr:row>
      <xdr:rowOff>25222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16349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53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42469</xdr:rowOff>
    </xdr:from>
    <xdr:to>
      <xdr:col>116</xdr:col>
      <xdr:colOff>63500</xdr:colOff>
      <xdr:row>59</xdr:row>
      <xdr:rowOff>44069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801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9898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11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42469</xdr:rowOff>
    </xdr:from>
    <xdr:to>
      <xdr:col>111</xdr:col>
      <xdr:colOff>177800</xdr:colOff>
      <xdr:row>59</xdr:row>
      <xdr:rowOff>42773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8019"/>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122140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55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42773</xdr:rowOff>
    </xdr:from>
    <xdr:to>
      <xdr:col>107</xdr:col>
      <xdr:colOff>50800</xdr:colOff>
      <xdr:row>59</xdr:row>
      <xdr:rowOff>43307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8323"/>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149953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41554</xdr:rowOff>
    </xdr:from>
    <xdr:to>
      <xdr:col>102</xdr:col>
      <xdr:colOff>114300</xdr:colOff>
      <xdr:row>59</xdr:row>
      <xdr:rowOff>43307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710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149344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164719</xdr:rowOff>
    </xdr:from>
    <xdr:to>
      <xdr:col>116</xdr:col>
      <xdr:colOff>114300</xdr:colOff>
      <xdr:row>59</xdr:row>
      <xdr:rowOff>94869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79646</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3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163119</xdr:rowOff>
    </xdr:from>
    <xdr:to>
      <xdr:col>112</xdr:col>
      <xdr:colOff>38100</xdr:colOff>
      <xdr:row>59</xdr:row>
      <xdr:rowOff>93269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84396</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199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163423</xdr:rowOff>
    </xdr:from>
    <xdr:to>
      <xdr:col>107</xdr:col>
      <xdr:colOff>101600</xdr:colOff>
      <xdr:row>59</xdr:row>
      <xdr:rowOff>93573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84700</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163957</xdr:rowOff>
    </xdr:from>
    <xdr:to>
      <xdr:col>102</xdr:col>
      <xdr:colOff>165100</xdr:colOff>
      <xdr:row>59</xdr:row>
      <xdr:rowOff>94107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85234</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162204</xdr:rowOff>
    </xdr:from>
    <xdr:to>
      <xdr:col>98</xdr:col>
      <xdr:colOff>38100</xdr:colOff>
      <xdr:row>59</xdr:row>
      <xdr:rowOff>92354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83481</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199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100743</xdr:rowOff>
    </xdr:from>
    <xdr:to>
      <xdr:col>116</xdr:col>
      <xdr:colOff>63500</xdr:colOff>
      <xdr:row>73</xdr:row>
      <xdr:rowOff>100781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445143"/>
          <a:ext cx="838200" cy="17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169130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100743</xdr:rowOff>
    </xdr:from>
    <xdr:to>
      <xdr:col>111</xdr:col>
      <xdr:colOff>177800</xdr:colOff>
      <xdr:row>72</xdr:row>
      <xdr:rowOff>148939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445143"/>
          <a:ext cx="889000" cy="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131830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148939</xdr:rowOff>
    </xdr:from>
    <xdr:to>
      <xdr:col>107</xdr:col>
      <xdr:colOff>50800</xdr:colOff>
      <xdr:row>73</xdr:row>
      <xdr:rowOff>36564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493339"/>
          <a:ext cx="889000" cy="5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144746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36564</xdr:rowOff>
    </xdr:from>
    <xdr:to>
      <xdr:col>102</xdr:col>
      <xdr:colOff>114300</xdr:colOff>
      <xdr:row>73</xdr:row>
      <xdr:rowOff>91504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552414"/>
          <a:ext cx="889000" cy="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16825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69994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49981</xdr:rowOff>
    </xdr:from>
    <xdr:to>
      <xdr:col>116</xdr:col>
      <xdr:colOff>114300</xdr:colOff>
      <xdr:row>73</xdr:row>
      <xdr:rowOff>151581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6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72858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49943</xdr:rowOff>
    </xdr:from>
    <xdr:to>
      <xdr:col>112</xdr:col>
      <xdr:colOff>38100</xdr:colOff>
      <xdr:row>72</xdr:row>
      <xdr:rowOff>151543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3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168070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16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98139</xdr:rowOff>
    </xdr:from>
    <xdr:to>
      <xdr:col>107</xdr:col>
      <xdr:colOff>101600</xdr:colOff>
      <xdr:row>73</xdr:row>
      <xdr:rowOff>28289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44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44816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1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157214</xdr:rowOff>
    </xdr:from>
    <xdr:to>
      <xdr:col>102</xdr:col>
      <xdr:colOff>165100</xdr:colOff>
      <xdr:row>73</xdr:row>
      <xdr:rowOff>87364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103891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27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40704</xdr:rowOff>
    </xdr:from>
    <xdr:to>
      <xdr:col>98</xdr:col>
      <xdr:colOff>38100</xdr:colOff>
      <xdr:row>73</xdr:row>
      <xdr:rowOff>142304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158831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3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本町で性質別歳出決算分析において、人件費、公債費において類似団体の数値から乖離がみられる。</a:t>
          </a:r>
        </a:p>
        <a:p>
          <a:r>
            <a:rPr kumimoji="1" lang="ja-JP" altLang="en-US" sz="1300">
              <a:latin typeface="ＭＳ Ｐゴシック" panose="020B0600070205080204" pitchFamily="50" charset="-128"/>
              <a:ea typeface="ＭＳ Ｐゴシック" panose="020B0600070205080204" pitchFamily="50" charset="-128"/>
            </a:rPr>
            <a:t>人件費が前年度から増加した要因は給与改定、定年延長に伴う会計年度任用職員の増加が挙げられる。また本町の特徴として、地理的要因、社会的要因などから消防業務を本町のみで担っていること、保育所の多くが公立保育所であることなどにより、人件費が他市町よりも高くなっている。</a:t>
          </a:r>
        </a:p>
        <a:p>
          <a:r>
            <a:rPr kumimoji="1" lang="ja-JP" altLang="en-US" sz="1300">
              <a:latin typeface="ＭＳ Ｐゴシック" panose="020B0600070205080204" pitchFamily="50" charset="-128"/>
              <a:ea typeface="ＭＳ Ｐゴシック" panose="020B0600070205080204" pitchFamily="50" charset="-128"/>
            </a:rPr>
            <a:t>公債費は前年度から減少はしているものの、全国平均、愛媛県平均、類似団体平均と比較しても住民一人当たりのコストは高い水準にある。　近年の状況から分析すると、役場本庁舎、消防庁舎の建設を終え償還のピークを越えていることから、今後は公債費の比率も低下していく見込みとなっている。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18,573
18,404
238.94
18,030,520
17,835,335
20,707
9,365,581
12,666,036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3226</xdr:rowOff>
    </xdr:from>
    <xdr:to>
      <xdr:col>24</xdr:col>
      <xdr:colOff>63500</xdr:colOff>
      <xdr:row>38</xdr:row>
      <xdr:rowOff>20600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518326"/>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157040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1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3226</xdr:rowOff>
    </xdr:from>
    <xdr:to>
      <xdr:col>19</xdr:col>
      <xdr:colOff>177800</xdr:colOff>
      <xdr:row>38</xdr:row>
      <xdr:rowOff>37059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518326"/>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37059</xdr:rowOff>
    </xdr:from>
    <xdr:to>
      <xdr:col>15</xdr:col>
      <xdr:colOff>50800</xdr:colOff>
      <xdr:row>38</xdr:row>
      <xdr:rowOff>120041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552159"/>
          <a:ext cx="8890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100957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98552</xdr:rowOff>
    </xdr:from>
    <xdr:to>
      <xdr:col>10</xdr:col>
      <xdr:colOff>114300</xdr:colOff>
      <xdr:row>38</xdr:row>
      <xdr:rowOff>120041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613652"/>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155363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2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141250</xdr:rowOff>
    </xdr:from>
    <xdr:to>
      <xdr:col>24</xdr:col>
      <xdr:colOff>114300</xdr:colOff>
      <xdr:row>38</xdr:row>
      <xdr:rowOff>71400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56177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123876</xdr:rowOff>
    </xdr:from>
    <xdr:to>
      <xdr:col>20</xdr:col>
      <xdr:colOff>38100</xdr:colOff>
      <xdr:row>38</xdr:row>
      <xdr:rowOff>54026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45153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6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157709</xdr:rowOff>
    </xdr:from>
    <xdr:to>
      <xdr:col>15</xdr:col>
      <xdr:colOff>101600</xdr:colOff>
      <xdr:row>38</xdr:row>
      <xdr:rowOff>87858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01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78986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9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69241</xdr:rowOff>
    </xdr:from>
    <xdr:to>
      <xdr:col>10</xdr:col>
      <xdr:colOff>165100</xdr:colOff>
      <xdr:row>38</xdr:row>
      <xdr:rowOff>170841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161968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7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47752</xdr:rowOff>
    </xdr:from>
    <xdr:to>
      <xdr:col>6</xdr:col>
      <xdr:colOff>38100</xdr:colOff>
      <xdr:row>38</xdr:row>
      <xdr:rowOff>149352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140479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65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110426</xdr:rowOff>
    </xdr:from>
    <xdr:to>
      <xdr:col>24</xdr:col>
      <xdr:colOff>63500</xdr:colOff>
      <xdr:row>57</xdr:row>
      <xdr:rowOff>147489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11626"/>
          <a:ext cx="838200" cy="20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32697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0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147489</xdr:rowOff>
    </xdr:from>
    <xdr:to>
      <xdr:col>19</xdr:col>
      <xdr:colOff>177800</xdr:colOff>
      <xdr:row>58</xdr:row>
      <xdr:rowOff>85110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20139"/>
          <a:ext cx="889000" cy="10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33311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85110</xdr:rowOff>
    </xdr:from>
    <xdr:to>
      <xdr:col>15</xdr:col>
      <xdr:colOff>50800</xdr:colOff>
      <xdr:row>58</xdr:row>
      <xdr:rowOff>157609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29210"/>
          <a:ext cx="889000" cy="7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140821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96687</xdr:rowOff>
    </xdr:from>
    <xdr:to>
      <xdr:col>10</xdr:col>
      <xdr:colOff>114300</xdr:colOff>
      <xdr:row>58</xdr:row>
      <xdr:rowOff>157609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69337"/>
          <a:ext cx="889000" cy="23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102136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59626</xdr:rowOff>
    </xdr:from>
    <xdr:to>
      <xdr:col>24</xdr:col>
      <xdr:colOff>114300</xdr:colOff>
      <xdr:row>56</xdr:row>
      <xdr:rowOff>161226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82503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1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96689</xdr:rowOff>
    </xdr:from>
    <xdr:to>
      <xdr:col>20</xdr:col>
      <xdr:colOff>38100</xdr:colOff>
      <xdr:row>58</xdr:row>
      <xdr:rowOff>26839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43366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4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34310</xdr:rowOff>
    </xdr:from>
    <xdr:to>
      <xdr:col>15</xdr:col>
      <xdr:colOff>101600</xdr:colOff>
      <xdr:row>58</xdr:row>
      <xdr:rowOff>135910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127037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7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106809</xdr:rowOff>
    </xdr:from>
    <xdr:to>
      <xdr:col>10</xdr:col>
      <xdr:colOff>165100</xdr:colOff>
      <xdr:row>59</xdr:row>
      <xdr:rowOff>36959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28086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14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45887</xdr:rowOff>
    </xdr:from>
    <xdr:to>
      <xdr:col>6</xdr:col>
      <xdr:colOff>38100</xdr:colOff>
      <xdr:row>57</xdr:row>
      <xdr:rowOff>147487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138614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1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31572</xdr:rowOff>
    </xdr:from>
    <xdr:to>
      <xdr:col>24</xdr:col>
      <xdr:colOff>62865</xdr:colOff>
      <xdr:row>78</xdr:row>
      <xdr:rowOff>70907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3072"/>
          <a:ext cx="1270" cy="141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74734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70907</xdr:rowOff>
    </xdr:from>
    <xdr:to>
      <xdr:col>24</xdr:col>
      <xdr:colOff>152400</xdr:colOff>
      <xdr:row>78</xdr:row>
      <xdr:rowOff>70907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149699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31572</xdr:rowOff>
    </xdr:from>
    <xdr:to>
      <xdr:col>24</xdr:col>
      <xdr:colOff>152400</xdr:colOff>
      <xdr:row>70</xdr:row>
      <xdr:rowOff>31572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78370</xdr:rowOff>
    </xdr:from>
    <xdr:to>
      <xdr:col>24</xdr:col>
      <xdr:colOff>63500</xdr:colOff>
      <xdr:row>72</xdr:row>
      <xdr:rowOff>160845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251320"/>
          <a:ext cx="838200" cy="25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68470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84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90043</xdr:rowOff>
    </xdr:from>
    <xdr:to>
      <xdr:col>24</xdr:col>
      <xdr:colOff>114300</xdr:colOff>
      <xdr:row>74</xdr:row>
      <xdr:rowOff>20193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160845</xdr:rowOff>
    </xdr:from>
    <xdr:to>
      <xdr:col>19</xdr:col>
      <xdr:colOff>177800</xdr:colOff>
      <xdr:row>74</xdr:row>
      <xdr:rowOff>140876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505245"/>
          <a:ext cx="889000" cy="32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46707</xdr:rowOff>
    </xdr:from>
    <xdr:to>
      <xdr:col>20</xdr:col>
      <xdr:colOff>38100</xdr:colOff>
      <xdr:row>74</xdr:row>
      <xdr:rowOff>148307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139434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2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22428</xdr:rowOff>
    </xdr:from>
    <xdr:to>
      <xdr:col>15</xdr:col>
      <xdr:colOff>50800</xdr:colOff>
      <xdr:row>74</xdr:row>
      <xdr:rowOff>140876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709728"/>
          <a:ext cx="889000" cy="1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117132</xdr:rowOff>
    </xdr:from>
    <xdr:to>
      <xdr:col>15</xdr:col>
      <xdr:colOff>101600</xdr:colOff>
      <xdr:row>76</xdr:row>
      <xdr:rowOff>47282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38409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22428</xdr:rowOff>
    </xdr:from>
    <xdr:to>
      <xdr:col>10</xdr:col>
      <xdr:colOff>114300</xdr:colOff>
      <xdr:row>77</xdr:row>
      <xdr:rowOff>96168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709728"/>
          <a:ext cx="889000" cy="58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20924</xdr:rowOff>
    </xdr:from>
    <xdr:to>
      <xdr:col>10</xdr:col>
      <xdr:colOff>165100</xdr:colOff>
      <xdr:row>75</xdr:row>
      <xdr:rowOff>122524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113651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109719</xdr:rowOff>
    </xdr:from>
    <xdr:to>
      <xdr:col>6</xdr:col>
      <xdr:colOff>38100</xdr:colOff>
      <xdr:row>78</xdr:row>
      <xdr:rowOff>39869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30996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27570</xdr:rowOff>
    </xdr:from>
    <xdr:to>
      <xdr:col>24</xdr:col>
      <xdr:colOff>114300</xdr:colOff>
      <xdr:row>71</xdr:row>
      <xdr:rowOff>129170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2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50447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05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110045</xdr:rowOff>
    </xdr:from>
    <xdr:to>
      <xdr:col>20</xdr:col>
      <xdr:colOff>38100</xdr:colOff>
      <xdr:row>73</xdr:row>
      <xdr:rowOff>40195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4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56722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22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90076</xdr:rowOff>
    </xdr:from>
    <xdr:to>
      <xdr:col>15</xdr:col>
      <xdr:colOff>101600</xdr:colOff>
      <xdr:row>75</xdr:row>
      <xdr:rowOff>20226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7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36753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143078</xdr:rowOff>
    </xdr:from>
    <xdr:to>
      <xdr:col>10</xdr:col>
      <xdr:colOff>165100</xdr:colOff>
      <xdr:row>74</xdr:row>
      <xdr:rowOff>73228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6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89755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43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45368</xdr:rowOff>
    </xdr:from>
    <xdr:to>
      <xdr:col>6</xdr:col>
      <xdr:colOff>38100</xdr:colOff>
      <xdr:row>77</xdr:row>
      <xdr:rowOff>146968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4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163495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02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37962</xdr:rowOff>
    </xdr:from>
    <xdr:to>
      <xdr:col>24</xdr:col>
      <xdr:colOff>62865</xdr:colOff>
      <xdr:row>99</xdr:row>
      <xdr:rowOff>36297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9912"/>
          <a:ext cx="1270" cy="1369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40124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36297</xdr:rowOff>
    </xdr:from>
    <xdr:to>
      <xdr:col>24</xdr:col>
      <xdr:colOff>152400</xdr:colOff>
      <xdr:row>99</xdr:row>
      <xdr:rowOff>36297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156089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37962</xdr:rowOff>
    </xdr:from>
    <xdr:to>
      <xdr:col>24</xdr:col>
      <xdr:colOff>152400</xdr:colOff>
      <xdr:row>91</xdr:row>
      <xdr:rowOff>37962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126932</xdr:rowOff>
    </xdr:from>
    <xdr:to>
      <xdr:col>24</xdr:col>
      <xdr:colOff>63500</xdr:colOff>
      <xdr:row>96</xdr:row>
      <xdr:rowOff>18476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414682"/>
          <a:ext cx="838200" cy="6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16110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75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37683</xdr:rowOff>
    </xdr:from>
    <xdr:to>
      <xdr:col>24</xdr:col>
      <xdr:colOff>114300</xdr:colOff>
      <xdr:row>96</xdr:row>
      <xdr:rowOff>139283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126932</xdr:rowOff>
    </xdr:from>
    <xdr:to>
      <xdr:col>19</xdr:col>
      <xdr:colOff>177800</xdr:colOff>
      <xdr:row>95</xdr:row>
      <xdr:rowOff>131471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414682"/>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61316</xdr:rowOff>
    </xdr:from>
    <xdr:to>
      <xdr:col>20</xdr:col>
      <xdr:colOff>38100</xdr:colOff>
      <xdr:row>96</xdr:row>
      <xdr:rowOff>162916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154043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131471</xdr:rowOff>
    </xdr:from>
    <xdr:to>
      <xdr:col>15</xdr:col>
      <xdr:colOff>50800</xdr:colOff>
      <xdr:row>96</xdr:row>
      <xdr:rowOff>54792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419221"/>
          <a:ext cx="889000" cy="9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83708</xdr:rowOff>
    </xdr:from>
    <xdr:to>
      <xdr:col>15</xdr:col>
      <xdr:colOff>101600</xdr:colOff>
      <xdr:row>97</xdr:row>
      <xdr:rowOff>13858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3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54792</xdr:rowOff>
    </xdr:from>
    <xdr:to>
      <xdr:col>10</xdr:col>
      <xdr:colOff>114300</xdr:colOff>
      <xdr:row>97</xdr:row>
      <xdr:rowOff>25422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13992"/>
          <a:ext cx="889000" cy="14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43256</xdr:rowOff>
    </xdr:from>
    <xdr:to>
      <xdr:col>10</xdr:col>
      <xdr:colOff>165100</xdr:colOff>
      <xdr:row>96</xdr:row>
      <xdr:rowOff>144856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135983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96248</xdr:rowOff>
    </xdr:from>
    <xdr:to>
      <xdr:col>6</xdr:col>
      <xdr:colOff>38100</xdr:colOff>
      <xdr:row>97</xdr:row>
      <xdr:rowOff>26398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139126</xdr:rowOff>
    </xdr:from>
    <xdr:to>
      <xdr:col>24</xdr:col>
      <xdr:colOff>114300</xdr:colOff>
      <xdr:row>96</xdr:row>
      <xdr:rowOff>69276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2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162003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7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76132</xdr:rowOff>
    </xdr:from>
    <xdr:to>
      <xdr:col>20</xdr:col>
      <xdr:colOff>38100</xdr:colOff>
      <xdr:row>96</xdr:row>
      <xdr:rowOff>6282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6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22809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80671</xdr:rowOff>
    </xdr:from>
    <xdr:to>
      <xdr:col>15</xdr:col>
      <xdr:colOff>101600</xdr:colOff>
      <xdr:row>96</xdr:row>
      <xdr:rowOff>10821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27348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1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3992</xdr:rowOff>
    </xdr:from>
    <xdr:to>
      <xdr:col>10</xdr:col>
      <xdr:colOff>165100</xdr:colOff>
      <xdr:row>96</xdr:row>
      <xdr:rowOff>105592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4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122119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23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146072</xdr:rowOff>
    </xdr:from>
    <xdr:to>
      <xdr:col>6</xdr:col>
      <xdr:colOff>38100</xdr:colOff>
      <xdr:row>97</xdr:row>
      <xdr:rowOff>76222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67349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69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156583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28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90441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92498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114215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84726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4775</xdr:rowOff>
    </xdr:from>
    <xdr:to>
      <xdr:col>54</xdr:col>
      <xdr:colOff>189865</xdr:colOff>
      <xdr:row>59</xdr:row>
      <xdr:rowOff>121768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8725"/>
          <a:ext cx="1270" cy="14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125595</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121768</xdr:rowOff>
    </xdr:from>
    <xdr:to>
      <xdr:col>55</xdr:col>
      <xdr:colOff>88900</xdr:colOff>
      <xdr:row>59</xdr:row>
      <xdr:rowOff>121768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37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122902</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4775</xdr:rowOff>
    </xdr:from>
    <xdr:to>
      <xdr:col>55</xdr:col>
      <xdr:colOff>88900</xdr:colOff>
      <xdr:row>51</xdr:row>
      <xdr:rowOff>4775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114503</xdr:rowOff>
    </xdr:from>
    <xdr:to>
      <xdr:col>55</xdr:col>
      <xdr:colOff>0</xdr:colOff>
      <xdr:row>57</xdr:row>
      <xdr:rowOff>125629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87153"/>
          <a:ext cx="838200" cy="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112945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2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90068</xdr:rowOff>
    </xdr:from>
    <xdr:to>
      <xdr:col>55</xdr:col>
      <xdr:colOff>50800</xdr:colOff>
      <xdr:row>57</xdr:row>
      <xdr:rowOff>20218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72784</xdr:rowOff>
    </xdr:from>
    <xdr:to>
      <xdr:col>50</xdr:col>
      <xdr:colOff>114300</xdr:colOff>
      <xdr:row>57</xdr:row>
      <xdr:rowOff>125629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673984"/>
          <a:ext cx="889000" cy="2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80569</xdr:rowOff>
    </xdr:from>
    <xdr:to>
      <xdr:col>50</xdr:col>
      <xdr:colOff>165100</xdr:colOff>
      <xdr:row>57</xdr:row>
      <xdr:rowOff>10719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27246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127026</xdr:rowOff>
    </xdr:from>
    <xdr:to>
      <xdr:col>45</xdr:col>
      <xdr:colOff>177800</xdr:colOff>
      <xdr:row>56</xdr:row>
      <xdr:rowOff>72784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385326"/>
          <a:ext cx="889000" cy="28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144373</xdr:rowOff>
    </xdr:from>
    <xdr:to>
      <xdr:col>46</xdr:col>
      <xdr:colOff>38100</xdr:colOff>
      <xdr:row>57</xdr:row>
      <xdr:rowOff>74523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65650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127026</xdr:rowOff>
    </xdr:from>
    <xdr:to>
      <xdr:col>41</xdr:col>
      <xdr:colOff>50800</xdr:colOff>
      <xdr:row>54</xdr:row>
      <xdr:rowOff>160693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385326"/>
          <a:ext cx="889000" cy="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65430</xdr:rowOff>
    </xdr:from>
    <xdr:to>
      <xdr:col>41</xdr:col>
      <xdr:colOff>101600</xdr:colOff>
      <xdr:row>56</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45301</xdr:rowOff>
    </xdr:from>
    <xdr:to>
      <xdr:col>36</xdr:col>
      <xdr:colOff>165100</xdr:colOff>
      <xdr:row>55</xdr:row>
      <xdr:rowOff>146901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138028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6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63703</xdr:rowOff>
    </xdr:from>
    <xdr:to>
      <xdr:col>55</xdr:col>
      <xdr:colOff>50800</xdr:colOff>
      <xdr:row>57</xdr:row>
      <xdr:rowOff>165303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3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42130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1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74829</xdr:rowOff>
    </xdr:from>
    <xdr:to>
      <xdr:col>50</xdr:col>
      <xdr:colOff>165100</xdr:colOff>
      <xdr:row>58</xdr:row>
      <xdr:rowOff>4979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167556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4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21984</xdr:rowOff>
    </xdr:from>
    <xdr:to>
      <xdr:col>46</xdr:col>
      <xdr:colOff>38100</xdr:colOff>
      <xdr:row>56</xdr:row>
      <xdr:rowOff>123584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2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140111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9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76226</xdr:rowOff>
    </xdr:from>
    <xdr:to>
      <xdr:col>41</xdr:col>
      <xdr:colOff>101600</xdr:colOff>
      <xdr:row>55</xdr:row>
      <xdr:rowOff>6376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3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22903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10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109893</xdr:rowOff>
    </xdr:from>
    <xdr:to>
      <xdr:col>36</xdr:col>
      <xdr:colOff>165100</xdr:colOff>
      <xdr:row>55</xdr:row>
      <xdr:rowOff>40043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56570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1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58128</xdr:rowOff>
    </xdr:from>
    <xdr:to>
      <xdr:col>55</xdr:col>
      <xdr:colOff>0</xdr:colOff>
      <xdr:row>76</xdr:row>
      <xdr:rowOff>121793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88328"/>
          <a:ext cx="8382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105548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792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58128</xdr:rowOff>
    </xdr:from>
    <xdr:to>
      <xdr:col>50</xdr:col>
      <xdr:colOff>114300</xdr:colOff>
      <xdr:row>76</xdr:row>
      <xdr:rowOff>59537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088328"/>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57694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98952</xdr:rowOff>
    </xdr:from>
    <xdr:to>
      <xdr:col>45</xdr:col>
      <xdr:colOff>177800</xdr:colOff>
      <xdr:row>76</xdr:row>
      <xdr:rowOff>59537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957702"/>
          <a:ext cx="889000" cy="13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48798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7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72549</xdr:rowOff>
    </xdr:from>
    <xdr:to>
      <xdr:col>41</xdr:col>
      <xdr:colOff>50800</xdr:colOff>
      <xdr:row>75</xdr:row>
      <xdr:rowOff>98952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931299"/>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67594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50810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70993</xdr:rowOff>
    </xdr:from>
    <xdr:to>
      <xdr:col>55</xdr:col>
      <xdr:colOff>50800</xdr:colOff>
      <xdr:row>77</xdr:row>
      <xdr:rowOff>1143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49420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7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7328</xdr:rowOff>
    </xdr:from>
    <xdr:to>
      <xdr:col>50</xdr:col>
      <xdr:colOff>165100</xdr:colOff>
      <xdr:row>76</xdr:row>
      <xdr:rowOff>108928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100055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13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8737</xdr:rowOff>
    </xdr:from>
    <xdr:to>
      <xdr:col>46</xdr:col>
      <xdr:colOff>38100</xdr:colOff>
      <xdr:row>76</xdr:row>
      <xdr:rowOff>110337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3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101464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13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48152</xdr:rowOff>
    </xdr:from>
    <xdr:to>
      <xdr:col>41</xdr:col>
      <xdr:colOff>101600</xdr:colOff>
      <xdr:row>75</xdr:row>
      <xdr:rowOff>149752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0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166279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68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21749</xdr:rowOff>
    </xdr:from>
    <xdr:to>
      <xdr:col>36</xdr:col>
      <xdr:colOff>165100</xdr:colOff>
      <xdr:row>75</xdr:row>
      <xdr:rowOff>123349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8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139876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9528</xdr:rowOff>
    </xdr:from>
    <xdr:to>
      <xdr:col>55</xdr:col>
      <xdr:colOff>0</xdr:colOff>
      <xdr:row>96</xdr:row>
      <xdr:rowOff>143216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468728"/>
          <a:ext cx="838200" cy="13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78379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2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143216</xdr:rowOff>
    </xdr:from>
    <xdr:to>
      <xdr:col>50</xdr:col>
      <xdr:colOff>114300</xdr:colOff>
      <xdr:row>97</xdr:row>
      <xdr:rowOff>24626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602416"/>
          <a:ext cx="889000" cy="5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76289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2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13122</xdr:rowOff>
    </xdr:from>
    <xdr:to>
      <xdr:col>45</xdr:col>
      <xdr:colOff>177800</xdr:colOff>
      <xdr:row>97</xdr:row>
      <xdr:rowOff>24626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643772"/>
          <a:ext cx="889000" cy="1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142474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13122</xdr:rowOff>
    </xdr:from>
    <xdr:to>
      <xdr:col>41</xdr:col>
      <xdr:colOff>50800</xdr:colOff>
      <xdr:row>97</xdr:row>
      <xdr:rowOff>33520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643772"/>
          <a:ext cx="889000" cy="2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163070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44918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130178</xdr:rowOff>
    </xdr:from>
    <xdr:to>
      <xdr:col>55</xdr:col>
      <xdr:colOff>50800</xdr:colOff>
      <xdr:row>96</xdr:row>
      <xdr:rowOff>60328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4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108605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39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92416</xdr:rowOff>
    </xdr:from>
    <xdr:to>
      <xdr:col>50</xdr:col>
      <xdr:colOff>165100</xdr:colOff>
      <xdr:row>97</xdr:row>
      <xdr:rowOff>22566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5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13693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64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145276</xdr:rowOff>
    </xdr:from>
    <xdr:to>
      <xdr:col>46</xdr:col>
      <xdr:colOff>38100</xdr:colOff>
      <xdr:row>97</xdr:row>
      <xdr:rowOff>75426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6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66553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133772</xdr:rowOff>
    </xdr:from>
    <xdr:to>
      <xdr:col>41</xdr:col>
      <xdr:colOff>101600</xdr:colOff>
      <xdr:row>97</xdr:row>
      <xdr:rowOff>63922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59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55049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68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154170</xdr:rowOff>
    </xdr:from>
    <xdr:to>
      <xdr:col>36</xdr:col>
      <xdr:colOff>165100</xdr:colOff>
      <xdr:row>97</xdr:row>
      <xdr:rowOff>84320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61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75447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70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85141</xdr:rowOff>
    </xdr:from>
    <xdr:to>
      <xdr:col>85</xdr:col>
      <xdr:colOff>126364</xdr:colOff>
      <xdr:row>39</xdr:row>
      <xdr:rowOff>45174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400091"/>
          <a:ext cx="1269"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49001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45174</xdr:rowOff>
    </xdr:from>
    <xdr:to>
      <xdr:col>86</xdr:col>
      <xdr:colOff>25400</xdr:colOff>
      <xdr:row>39</xdr:row>
      <xdr:rowOff>45174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3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31818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85141</xdr:rowOff>
    </xdr:from>
    <xdr:to>
      <xdr:col>86</xdr:col>
      <xdr:colOff>25400</xdr:colOff>
      <xdr:row>31</xdr:row>
      <xdr:rowOff>85141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40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140272</xdr:rowOff>
    </xdr:from>
    <xdr:to>
      <xdr:col>85</xdr:col>
      <xdr:colOff>127000</xdr:colOff>
      <xdr:row>36</xdr:row>
      <xdr:rowOff>22085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41022"/>
          <a:ext cx="8382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127220</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2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148793</xdr:rowOff>
    </xdr:from>
    <xdr:to>
      <xdr:col>85</xdr:col>
      <xdr:colOff>177800</xdr:colOff>
      <xdr:row>36</xdr:row>
      <xdr:rowOff>78943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22085</xdr:rowOff>
    </xdr:from>
    <xdr:to>
      <xdr:col>81</xdr:col>
      <xdr:colOff>50800</xdr:colOff>
      <xdr:row>37</xdr:row>
      <xdr:rowOff>144539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94285"/>
          <a:ext cx="889000" cy="29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82842</xdr:rowOff>
    </xdr:from>
    <xdr:to>
      <xdr:col>81</xdr:col>
      <xdr:colOff>101600</xdr:colOff>
      <xdr:row>37</xdr:row>
      <xdr:rowOff>12992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4119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91656</xdr:rowOff>
    </xdr:from>
    <xdr:to>
      <xdr:col>76</xdr:col>
      <xdr:colOff>114300</xdr:colOff>
      <xdr:row>37</xdr:row>
      <xdr:rowOff>144539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35306"/>
          <a:ext cx="889000" cy="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132181</xdr:rowOff>
    </xdr:from>
    <xdr:to>
      <xdr:col>76</xdr:col>
      <xdr:colOff>165100</xdr:colOff>
      <xdr:row>37</xdr:row>
      <xdr:rowOff>62331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78858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91656</xdr:rowOff>
    </xdr:from>
    <xdr:to>
      <xdr:col>71</xdr:col>
      <xdr:colOff>177800</xdr:colOff>
      <xdr:row>38</xdr:row>
      <xdr:rowOff>40145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35306"/>
          <a:ext cx="889000" cy="1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168834</xdr:rowOff>
    </xdr:from>
    <xdr:to>
      <xdr:col>72</xdr:col>
      <xdr:colOff>38100</xdr:colOff>
      <xdr:row>36</xdr:row>
      <xdr:rowOff>98984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6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115511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95034</xdr:rowOff>
    </xdr:from>
    <xdr:to>
      <xdr:col>67</xdr:col>
      <xdr:colOff>101600</xdr:colOff>
      <xdr:row>37</xdr:row>
      <xdr:rowOff>25184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41711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4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89472</xdr:rowOff>
    </xdr:from>
    <xdr:to>
      <xdr:col>85</xdr:col>
      <xdr:colOff>177800</xdr:colOff>
      <xdr:row>36</xdr:row>
      <xdr:rowOff>19622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9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112349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4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142735</xdr:rowOff>
    </xdr:from>
    <xdr:to>
      <xdr:col>81</xdr:col>
      <xdr:colOff>101600</xdr:colOff>
      <xdr:row>36</xdr:row>
      <xdr:rowOff>72885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1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93739</xdr:rowOff>
    </xdr:from>
    <xdr:to>
      <xdr:col>76</xdr:col>
      <xdr:colOff>165100</xdr:colOff>
      <xdr:row>38</xdr:row>
      <xdr:rowOff>23888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37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15015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40856</xdr:rowOff>
    </xdr:from>
    <xdr:to>
      <xdr:col>72</xdr:col>
      <xdr:colOff>38100</xdr:colOff>
      <xdr:row>37</xdr:row>
      <xdr:rowOff>142456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8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133583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7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160795</xdr:rowOff>
    </xdr:from>
    <xdr:to>
      <xdr:col>67</xdr:col>
      <xdr:colOff>101600</xdr:colOff>
      <xdr:row>38</xdr:row>
      <xdr:rowOff>90945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82072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9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150738</xdr:rowOff>
    </xdr:from>
    <xdr:to>
      <xdr:col>85</xdr:col>
      <xdr:colOff>126364</xdr:colOff>
      <xdr:row>58</xdr:row>
      <xdr:rowOff>155637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51788"/>
          <a:ext cx="1269"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159464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155637</xdr:rowOff>
    </xdr:from>
    <xdr:to>
      <xdr:col>86</xdr:col>
      <xdr:colOff>25400</xdr:colOff>
      <xdr:row>58</xdr:row>
      <xdr:rowOff>155637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9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97415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150738</xdr:rowOff>
    </xdr:from>
    <xdr:to>
      <xdr:col>86</xdr:col>
      <xdr:colOff>25400</xdr:colOff>
      <xdr:row>49</xdr:row>
      <xdr:rowOff>150738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5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104218</xdr:rowOff>
    </xdr:from>
    <xdr:to>
      <xdr:col>85</xdr:col>
      <xdr:colOff>127000</xdr:colOff>
      <xdr:row>55</xdr:row>
      <xdr:rowOff>23800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362518"/>
          <a:ext cx="838200" cy="9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97571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184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74694</xdr:rowOff>
    </xdr:from>
    <xdr:to>
      <xdr:col>85</xdr:col>
      <xdr:colOff>177800</xdr:colOff>
      <xdr:row>55</xdr:row>
      <xdr:rowOff>4844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104218</xdr:rowOff>
    </xdr:from>
    <xdr:to>
      <xdr:col>81</xdr:col>
      <xdr:colOff>50800</xdr:colOff>
      <xdr:row>56</xdr:row>
      <xdr:rowOff>138785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362518"/>
          <a:ext cx="889000" cy="37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61027</xdr:rowOff>
    </xdr:from>
    <xdr:to>
      <xdr:col>81</xdr:col>
      <xdr:colOff>101600</xdr:colOff>
      <xdr:row>54</xdr:row>
      <xdr:rowOff>162627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1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153754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1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138785</xdr:rowOff>
    </xdr:from>
    <xdr:to>
      <xdr:col>76</xdr:col>
      <xdr:colOff>114300</xdr:colOff>
      <xdr:row>57</xdr:row>
      <xdr:rowOff>9055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739985"/>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135175</xdr:rowOff>
    </xdr:from>
    <xdr:to>
      <xdr:col>76</xdr:col>
      <xdr:colOff>165100</xdr:colOff>
      <xdr:row>57</xdr:row>
      <xdr:rowOff>65325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3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56452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53632</xdr:rowOff>
    </xdr:from>
    <xdr:to>
      <xdr:col>71</xdr:col>
      <xdr:colOff>177800</xdr:colOff>
      <xdr:row>57</xdr:row>
      <xdr:rowOff>9055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654832"/>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8678</xdr:rowOff>
    </xdr:from>
    <xdr:to>
      <xdr:col>72</xdr:col>
      <xdr:colOff>38100</xdr:colOff>
      <xdr:row>57</xdr:row>
      <xdr:rowOff>110278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8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101405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7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24370</xdr:rowOff>
    </xdr:from>
    <xdr:to>
      <xdr:col>67</xdr:col>
      <xdr:colOff>101600</xdr:colOff>
      <xdr:row>56</xdr:row>
      <xdr:rowOff>125970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117097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144450</xdr:rowOff>
    </xdr:from>
    <xdr:to>
      <xdr:col>85</xdr:col>
      <xdr:colOff>177800</xdr:colOff>
      <xdr:row>55</xdr:row>
      <xdr:rowOff>74600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4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122877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38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53418</xdr:rowOff>
    </xdr:from>
    <xdr:to>
      <xdr:col>81</xdr:col>
      <xdr:colOff>101600</xdr:colOff>
      <xdr:row>54</xdr:row>
      <xdr:rowOff>155018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3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08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87985</xdr:rowOff>
    </xdr:from>
    <xdr:to>
      <xdr:col>76</xdr:col>
      <xdr:colOff>165100</xdr:colOff>
      <xdr:row>57</xdr:row>
      <xdr:rowOff>18135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34662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46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129705</xdr:rowOff>
    </xdr:from>
    <xdr:to>
      <xdr:col>72</xdr:col>
      <xdr:colOff>38100</xdr:colOff>
      <xdr:row>57</xdr:row>
      <xdr:rowOff>59855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3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76382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0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2832</xdr:rowOff>
    </xdr:from>
    <xdr:to>
      <xdr:col>67</xdr:col>
      <xdr:colOff>101600</xdr:colOff>
      <xdr:row>56</xdr:row>
      <xdr:rowOff>104432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60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120959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96106</xdr:rowOff>
    </xdr:from>
    <xdr:to>
      <xdr:col>85</xdr:col>
      <xdr:colOff>127000</xdr:colOff>
      <xdr:row>78</xdr:row>
      <xdr:rowOff>138900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469206"/>
          <a:ext cx="8382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65096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9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163565</xdr:rowOff>
    </xdr:from>
    <xdr:to>
      <xdr:col>81</xdr:col>
      <xdr:colOff>50800</xdr:colOff>
      <xdr:row>78</xdr:row>
      <xdr:rowOff>138900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365215"/>
          <a:ext cx="889000" cy="14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40034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132339</xdr:rowOff>
    </xdr:from>
    <xdr:to>
      <xdr:col>76</xdr:col>
      <xdr:colOff>114300</xdr:colOff>
      <xdr:row>77</xdr:row>
      <xdr:rowOff>163565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333989"/>
          <a:ext cx="889000" cy="3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132339</xdr:rowOff>
    </xdr:from>
    <xdr:to>
      <xdr:col>71</xdr:col>
      <xdr:colOff>177800</xdr:colOff>
      <xdr:row>77</xdr:row>
      <xdr:rowOff>169509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333989"/>
          <a:ext cx="889000" cy="3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43828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40400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45306</xdr:rowOff>
    </xdr:from>
    <xdr:to>
      <xdr:col>85</xdr:col>
      <xdr:colOff>177800</xdr:colOff>
      <xdr:row>78</xdr:row>
      <xdr:rowOff>146906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131683</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3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88100</xdr:rowOff>
    </xdr:from>
    <xdr:to>
      <xdr:col>81</xdr:col>
      <xdr:colOff>101600</xdr:colOff>
      <xdr:row>79</xdr:row>
      <xdr:rowOff>18250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9377</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24333" y="13553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112765</xdr:rowOff>
    </xdr:from>
    <xdr:to>
      <xdr:col>76</xdr:col>
      <xdr:colOff>165100</xdr:colOff>
      <xdr:row>78</xdr:row>
      <xdr:rowOff>42915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3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34042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81539</xdr:rowOff>
    </xdr:from>
    <xdr:to>
      <xdr:col>72</xdr:col>
      <xdr:colOff>38100</xdr:colOff>
      <xdr:row>78</xdr:row>
      <xdr:rowOff>11689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2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28216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05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118709</xdr:rowOff>
    </xdr:from>
    <xdr:to>
      <xdr:col>67</xdr:col>
      <xdr:colOff>101600</xdr:colOff>
      <xdr:row>78</xdr:row>
      <xdr:rowOff>48859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3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39986</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41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167360</xdr:rowOff>
    </xdr:from>
    <xdr:to>
      <xdr:col>85</xdr:col>
      <xdr:colOff>126364</xdr:colOff>
      <xdr:row>98</xdr:row>
      <xdr:rowOff>168520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26410"/>
          <a:ext cx="1269" cy="154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897</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168520</xdr:rowOff>
    </xdr:from>
    <xdr:to>
      <xdr:col>86</xdr:col>
      <xdr:colOff>25400</xdr:colOff>
      <xdr:row>98</xdr:row>
      <xdr:rowOff>168520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7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114037</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0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167360</xdr:rowOff>
    </xdr:from>
    <xdr:to>
      <xdr:col>86</xdr:col>
      <xdr:colOff>25400</xdr:colOff>
      <xdr:row>89</xdr:row>
      <xdr:rowOff>167360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93148</xdr:rowOff>
    </xdr:from>
    <xdr:to>
      <xdr:col>85</xdr:col>
      <xdr:colOff>127000</xdr:colOff>
      <xdr:row>92</xdr:row>
      <xdr:rowOff>47738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5695098"/>
          <a:ext cx="838200" cy="12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165575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2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15698</xdr:rowOff>
    </xdr:from>
    <xdr:to>
      <xdr:col>85</xdr:col>
      <xdr:colOff>177800</xdr:colOff>
      <xdr:row>95</xdr:row>
      <xdr:rowOff>117298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0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93148</xdr:rowOff>
    </xdr:from>
    <xdr:to>
      <xdr:col>81</xdr:col>
      <xdr:colOff>50800</xdr:colOff>
      <xdr:row>91</xdr:row>
      <xdr:rowOff>137023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5695098"/>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46430</xdr:rowOff>
    </xdr:from>
    <xdr:to>
      <xdr:col>81</xdr:col>
      <xdr:colOff>101600</xdr:colOff>
      <xdr:row>95</xdr:row>
      <xdr:rowOff>148030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139157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4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132107</xdr:rowOff>
    </xdr:from>
    <xdr:to>
      <xdr:col>76</xdr:col>
      <xdr:colOff>114300</xdr:colOff>
      <xdr:row>91</xdr:row>
      <xdr:rowOff>137023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5734057"/>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95938</xdr:rowOff>
    </xdr:from>
    <xdr:to>
      <xdr:col>76</xdr:col>
      <xdr:colOff>165100</xdr:colOff>
      <xdr:row>96</xdr:row>
      <xdr:rowOff>26088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3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17215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47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132107</xdr:rowOff>
    </xdr:from>
    <xdr:to>
      <xdr:col>71</xdr:col>
      <xdr:colOff>177800</xdr:colOff>
      <xdr:row>91</xdr:row>
      <xdr:rowOff>136238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5734057"/>
          <a:ext cx="889000" cy="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71298</xdr:rowOff>
    </xdr:from>
    <xdr:to>
      <xdr:col>72</xdr:col>
      <xdr:colOff>38100</xdr:colOff>
      <xdr:row>96</xdr:row>
      <xdr:rowOff>1448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164025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119385</xdr:rowOff>
    </xdr:from>
    <xdr:to>
      <xdr:col>67</xdr:col>
      <xdr:colOff>101600</xdr:colOff>
      <xdr:row>96</xdr:row>
      <xdr:rowOff>49535</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40662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49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168388</xdr:rowOff>
    </xdr:from>
    <xdr:to>
      <xdr:col>85</xdr:col>
      <xdr:colOff>177800</xdr:colOff>
      <xdr:row>92</xdr:row>
      <xdr:rowOff>98538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57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19815</xdr:rowOff>
    </xdr:from>
    <xdr:ext cx="599010"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62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42348</xdr:rowOff>
    </xdr:from>
    <xdr:to>
      <xdr:col>81</xdr:col>
      <xdr:colOff>101600</xdr:colOff>
      <xdr:row>91</xdr:row>
      <xdr:rowOff>143948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564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160475</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181795" y="1541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86223</xdr:rowOff>
    </xdr:from>
    <xdr:to>
      <xdr:col>76</xdr:col>
      <xdr:colOff>165100</xdr:colOff>
      <xdr:row>92</xdr:row>
      <xdr:rowOff>16373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68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32900</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292795" y="1546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81307</xdr:rowOff>
    </xdr:from>
    <xdr:to>
      <xdr:col>72</xdr:col>
      <xdr:colOff>38100</xdr:colOff>
      <xdr:row>92</xdr:row>
      <xdr:rowOff>11457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56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27984</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03795" y="1545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85438</xdr:rowOff>
    </xdr:from>
    <xdr:to>
      <xdr:col>67</xdr:col>
      <xdr:colOff>101600</xdr:colOff>
      <xdr:row>92</xdr:row>
      <xdr:rowOff>15588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56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32115</xdr:rowOff>
    </xdr:from>
    <xdr:ext cx="599010"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14795" y="1546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56947</xdr:rowOff>
    </xdr:from>
    <xdr:to>
      <xdr:col>116</xdr:col>
      <xdr:colOff>62864</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371897"/>
          <a:ext cx="1269" cy="128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3624</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14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56947</xdr:rowOff>
    </xdr:from>
    <xdr:to>
      <xdr:col>116</xdr:col>
      <xdr:colOff>152400</xdr:colOff>
      <xdr:row>31</xdr:row>
      <xdr:rowOff>56947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371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56947</xdr:rowOff>
    </xdr:from>
    <xdr:to>
      <xdr:col>116</xdr:col>
      <xdr:colOff>63500</xdr:colOff>
      <xdr:row>31</xdr:row>
      <xdr:rowOff>160274</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1323300" y="5371897"/>
          <a:ext cx="8382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109846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34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131419</xdr:rowOff>
    </xdr:from>
    <xdr:to>
      <xdr:col>116</xdr:col>
      <xdr:colOff>114300</xdr:colOff>
      <xdr:row>38</xdr:row>
      <xdr:rowOff>61570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4750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160274</xdr:rowOff>
    </xdr:from>
    <xdr:to>
      <xdr:col>111</xdr:col>
      <xdr:colOff>177800</xdr:colOff>
      <xdr:row>32</xdr:row>
      <xdr:rowOff>150673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0434300" y="5475224"/>
          <a:ext cx="889000" cy="1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150622</xdr:rowOff>
    </xdr:from>
    <xdr:to>
      <xdr:col>112</xdr:col>
      <xdr:colOff>38100</xdr:colOff>
      <xdr:row>38</xdr:row>
      <xdr:rowOff>80772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49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71899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586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111354</xdr:rowOff>
    </xdr:from>
    <xdr:to>
      <xdr:col>107</xdr:col>
      <xdr:colOff>50800</xdr:colOff>
      <xdr:row>32</xdr:row>
      <xdr:rowOff>150673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5254854"/>
          <a:ext cx="889000" cy="38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1118</xdr:rowOff>
    </xdr:from>
    <xdr:to>
      <xdr:col>107</xdr:col>
      <xdr:colOff>101600</xdr:colOff>
      <xdr:row>38</xdr:row>
      <xdr:rowOff>102718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93845</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608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111354</xdr:rowOff>
    </xdr:from>
    <xdr:to>
      <xdr:col>102</xdr:col>
      <xdr:colOff>114300</xdr:colOff>
      <xdr:row>31</xdr:row>
      <xdr:rowOff>124613</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8656300" y="5254854"/>
          <a:ext cx="8890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138735</xdr:rowOff>
    </xdr:from>
    <xdr:to>
      <xdr:col>102</xdr:col>
      <xdr:colOff>165100</xdr:colOff>
      <xdr:row>38</xdr:row>
      <xdr:rowOff>68885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4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60012</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57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2032</xdr:rowOff>
    </xdr:from>
    <xdr:to>
      <xdr:col>98</xdr:col>
      <xdr:colOff>38100</xdr:colOff>
      <xdr:row>38</xdr:row>
      <xdr:rowOff>103632</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1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94759</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609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6147</xdr:rowOff>
    </xdr:from>
    <xdr:to>
      <xdr:col>116</xdr:col>
      <xdr:colOff>114300</xdr:colOff>
      <xdr:row>31</xdr:row>
      <xdr:rowOff>107747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53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130624</xdr:rowOff>
    </xdr:from>
    <xdr:ext cx="469744"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527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109474</xdr:rowOff>
    </xdr:from>
    <xdr:to>
      <xdr:col>112</xdr:col>
      <xdr:colOff>38100</xdr:colOff>
      <xdr:row>32</xdr:row>
      <xdr:rowOff>39624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54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56151</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088428" y="51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99873</xdr:rowOff>
    </xdr:from>
    <xdr:to>
      <xdr:col>107</xdr:col>
      <xdr:colOff>101600</xdr:colOff>
      <xdr:row>33</xdr:row>
      <xdr:rowOff>30023</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55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46550</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199428" y="536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60554</xdr:rowOff>
    </xdr:from>
    <xdr:to>
      <xdr:col>102</xdr:col>
      <xdr:colOff>165100</xdr:colOff>
      <xdr:row>30</xdr:row>
      <xdr:rowOff>162154</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520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7231</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10428" y="497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73813</xdr:rowOff>
    </xdr:from>
    <xdr:to>
      <xdr:col>98</xdr:col>
      <xdr:colOff>38100</xdr:colOff>
      <xdr:row>32</xdr:row>
      <xdr:rowOff>3963</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53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20490</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21428" y="516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住民一人当たりの目的別決算額において、類似団体や全国平均と比較して、総務費、民生費、衛生費、消防費、公債費、諸支出金が高い水準にある。</a:t>
          </a:r>
        </a:p>
        <a:p>
          <a:r>
            <a:rPr kumimoji="1" lang="ja-JP" altLang="en-US" sz="1300">
              <a:latin typeface="ＭＳ Ｐゴシック" panose="020B0600070205080204" pitchFamily="50" charset="-128"/>
              <a:ea typeface="ＭＳ Ｐゴシック" panose="020B0600070205080204" pitchFamily="50" charset="-128"/>
            </a:rPr>
            <a:t>　総務費については、寄附金額増に伴い、ふるさと寄附金事業（返礼品）、各種基金事業（積立金）が増加、情報システム等運用管理事務（システム標準化）が増加している。民生費については、児童福祉の分野が増加しており、城辺保育所改修事業、御荘夢創造館（児童館）改修事業、子どもの居場所（あいなんくる）新築事業が増加している。衛生費については、減少しているものの類似団体平均値より高い水準となっている。単年度要因としては、西海保健福祉センター改修事業が増加している。消防費については、防災対策の分野で増加しており、災害避難場所整備事業（津波避難ビル屋外階段設置）が増加している。公債費については、地方債残高は合併当初から減少しているものの、全国や類似団体の平均等と比較すると高い水準にある。近年の状況から分析すると、役場本庁舎、消防庁舎の建設を終え償還のピークを越えていることから、今後は公債費は減少していくと見込まれる。諸支出金については、公営企業（交通・旅客船事業）を有しているため、全国や類似団体の平均等と比較すると高い水準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標準財政規模に対する財政調整基金残高の比率は、過去５年間はやや増加で推移しており、実質収支額は令和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低い状態となった。これは年度末の余剰金が見込よりも少額で決算したことによる。実質単年度収支についても、実質収支額を基に計算されるため低い状態となっている。今後は適正な資金収支の把握に努め、基金運用、財政運営の適正な状態維持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各会計とも毎年度黒字を保っている。</a:t>
          </a:r>
        </a:p>
        <a:p>
          <a:r>
            <a:rPr kumimoji="1" lang="ja-JP" altLang="en-US" sz="1400">
              <a:latin typeface="ＭＳ ゴシック" pitchFamily="49" charset="-128"/>
              <a:ea typeface="ＭＳ ゴシック" pitchFamily="49" charset="-128"/>
            </a:rPr>
            <a:t>　一般会計は、年度末の余剰金が見込よりも少額で決算したことにより、黒字額での金額幅が大きく減少している。今後適正な基金運用に努める。特別会計においては独立採算の原則に立ち返った運営に努め、今後も黒字を保て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18030520</v>
      </c>
      <c r="BO4" s="449"/>
      <c r="BP4" s="449"/>
      <c r="BQ4" s="449"/>
      <c r="BR4" s="449"/>
      <c r="BS4" s="449"/>
      <c r="BT4" s="449"/>
      <c r="BU4" s="450"/>
      <c r="BV4" s="448">
        <v>17545613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0.2</v>
      </c>
      <c r="CU4" s="589"/>
      <c r="CV4" s="589"/>
      <c r="CW4" s="589"/>
      <c r="CX4" s="589"/>
      <c r="CY4" s="589"/>
      <c r="CZ4" s="589"/>
      <c r="DA4" s="590"/>
      <c r="DB4" s="588">
        <v>6.4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17835335</v>
      </c>
      <c r="BO5" s="420"/>
      <c r="BP5" s="420"/>
      <c r="BQ5" s="420"/>
      <c r="BR5" s="420"/>
      <c r="BS5" s="420"/>
      <c r="BT5" s="420"/>
      <c r="BU5" s="421"/>
      <c r="BV5" s="419">
        <v>16883751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95.9</v>
      </c>
      <c r="CU5" s="417"/>
      <c r="CV5" s="417"/>
      <c r="CW5" s="417"/>
      <c r="CX5" s="417"/>
      <c r="CY5" s="417"/>
      <c r="CZ5" s="417"/>
      <c r="DA5" s="418"/>
      <c r="DB5" s="416">
        <v>92.6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195185</v>
      </c>
      <c r="BO6" s="420"/>
      <c r="BP6" s="420"/>
      <c r="BQ6" s="420"/>
      <c r="BR6" s="420"/>
      <c r="BS6" s="420"/>
      <c r="BT6" s="420"/>
      <c r="BU6" s="421"/>
      <c r="BV6" s="419">
        <v>661862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v>
      </c>
      <c r="CU6" s="563"/>
      <c r="CV6" s="563"/>
      <c r="CW6" s="563"/>
      <c r="CX6" s="563"/>
      <c r="CY6" s="563"/>
      <c r="CZ6" s="563"/>
      <c r="DA6" s="564"/>
      <c r="DB6" s="562">
        <v>93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174478</v>
      </c>
      <c r="BO7" s="420"/>
      <c r="BP7" s="420"/>
      <c r="BQ7" s="420"/>
      <c r="BR7" s="420"/>
      <c r="BS7" s="420"/>
      <c r="BT7" s="420"/>
      <c r="BU7" s="421"/>
      <c r="BV7" s="419">
        <v>57298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9365581</v>
      </c>
      <c r="CU7" s="420"/>
      <c r="CV7" s="420"/>
      <c r="CW7" s="420"/>
      <c r="CX7" s="420"/>
      <c r="CY7" s="420"/>
      <c r="CZ7" s="420"/>
      <c r="DA7" s="421"/>
      <c r="DB7" s="419">
        <v>9414980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20707</v>
      </c>
      <c r="BO8" s="420"/>
      <c r="BP8" s="420"/>
      <c r="BQ8" s="420"/>
      <c r="BR8" s="420"/>
      <c r="BS8" s="420"/>
      <c r="BT8" s="420"/>
      <c r="BU8" s="421"/>
      <c r="BV8" s="419">
        <v>604564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0.23</v>
      </c>
      <c r="CU8" s="523"/>
      <c r="CV8" s="523"/>
      <c r="CW8" s="523"/>
      <c r="CX8" s="523"/>
      <c r="CY8" s="523"/>
      <c r="CZ8" s="523"/>
      <c r="DA8" s="524"/>
      <c r="DB8" s="522">
        <v>0.22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19601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-583857</v>
      </c>
      <c r="BO9" s="420"/>
      <c r="BP9" s="420"/>
      <c r="BQ9" s="420"/>
      <c r="BR9" s="420"/>
      <c r="BS9" s="420"/>
      <c r="BT9" s="420"/>
      <c r="BU9" s="421"/>
      <c r="BV9" s="419">
        <v>-95889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18.899999999999999</v>
      </c>
      <c r="CU9" s="417"/>
      <c r="CV9" s="417"/>
      <c r="CW9" s="417"/>
      <c r="CX9" s="417"/>
      <c r="CY9" s="417"/>
      <c r="CZ9" s="417"/>
      <c r="DA9" s="418"/>
      <c r="DB9" s="416">
        <v>20.8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21902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15611</v>
      </c>
      <c r="BO10" s="420"/>
      <c r="BP10" s="420"/>
      <c r="BQ10" s="420"/>
      <c r="BR10" s="420"/>
      <c r="BS10" s="420"/>
      <c r="BT10" s="420"/>
      <c r="BU10" s="421"/>
      <c r="BV10" s="419">
        <v>9246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18573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18404</v>
      </c>
      <c r="S13" s="507"/>
      <c r="T13" s="507"/>
      <c r="U13" s="507"/>
      <c r="V13" s="508"/>
      <c r="W13" s="509" t="s">
        <v>131</v>
      </c>
      <c r="X13" s="405"/>
      <c r="Y13" s="405"/>
      <c r="Z13" s="405"/>
      <c r="AA13" s="405"/>
      <c r="AB13" s="406"/>
      <c r="AC13" s="372">
        <v>1797</v>
      </c>
      <c r="AD13" s="373"/>
      <c r="AE13" s="373"/>
      <c r="AF13" s="373"/>
      <c r="AG13" s="374"/>
      <c r="AH13" s="372">
        <v>1998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-568246</v>
      </c>
      <c r="BO13" s="420"/>
      <c r="BP13" s="420"/>
      <c r="BQ13" s="420"/>
      <c r="BR13" s="420"/>
      <c r="BS13" s="420"/>
      <c r="BT13" s="420"/>
      <c r="BU13" s="421"/>
      <c r="BV13" s="419">
        <v>-86643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v>
      </c>
      <c r="CU13" s="417"/>
      <c r="CV13" s="417"/>
      <c r="CW13" s="417"/>
      <c r="CX13" s="417"/>
      <c r="CY13" s="417"/>
      <c r="CZ13" s="417"/>
      <c r="DA13" s="418"/>
      <c r="DB13" s="416">
        <v>10</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19038</v>
      </c>
      <c r="S14" s="507"/>
      <c r="T14" s="507"/>
      <c r="U14" s="507"/>
      <c r="V14" s="508"/>
      <c r="W14" s="510"/>
      <c r="X14" s="408"/>
      <c r="Y14" s="408"/>
      <c r="Z14" s="408"/>
      <c r="AA14" s="408"/>
      <c r="AB14" s="409"/>
      <c r="AC14" s="499">
        <v>20.6</v>
      </c>
      <c r="AD14" s="500"/>
      <c r="AE14" s="500"/>
      <c r="AF14" s="500"/>
      <c r="AG14" s="501"/>
      <c r="AH14" s="499">
        <v>21.1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18900</v>
      </c>
      <c r="S15" s="507"/>
      <c r="T15" s="507"/>
      <c r="U15" s="507"/>
      <c r="V15" s="508"/>
      <c r="W15" s="509" t="s">
        <v>137</v>
      </c>
      <c r="X15" s="405"/>
      <c r="Y15" s="405"/>
      <c r="Z15" s="405"/>
      <c r="AA15" s="405"/>
      <c r="AB15" s="406"/>
      <c r="AC15" s="372">
        <v>1266</v>
      </c>
      <c r="AD15" s="373"/>
      <c r="AE15" s="373"/>
      <c r="AF15" s="373"/>
      <c r="AG15" s="374"/>
      <c r="AH15" s="372">
        <v>1365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2065229</v>
      </c>
      <c r="BO15" s="449"/>
      <c r="BP15" s="449"/>
      <c r="BQ15" s="449"/>
      <c r="BR15" s="449"/>
      <c r="BS15" s="449"/>
      <c r="BT15" s="449"/>
      <c r="BU15" s="450"/>
      <c r="BV15" s="448">
        <v>2026553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14.5</v>
      </c>
      <c r="AD16" s="500"/>
      <c r="AE16" s="500"/>
      <c r="AF16" s="500"/>
      <c r="AG16" s="501"/>
      <c r="AH16" s="499">
        <v>14.4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8852207</v>
      </c>
      <c r="BO16" s="420"/>
      <c r="BP16" s="420"/>
      <c r="BQ16" s="420"/>
      <c r="BR16" s="420"/>
      <c r="BS16" s="420"/>
      <c r="BT16" s="420"/>
      <c r="BU16" s="421"/>
      <c r="BV16" s="419">
        <v>8888176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5646</v>
      </c>
      <c r="AD17" s="373"/>
      <c r="AE17" s="373"/>
      <c r="AF17" s="373"/>
      <c r="AG17" s="374"/>
      <c r="AH17" s="372">
        <v>6114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2560929</v>
      </c>
      <c r="BO17" s="420"/>
      <c r="BP17" s="420"/>
      <c r="BQ17" s="420"/>
      <c r="BR17" s="420"/>
      <c r="BS17" s="420"/>
      <c r="BT17" s="420"/>
      <c r="BU17" s="421"/>
      <c r="BV17" s="419">
        <v>2515952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238.94</v>
      </c>
      <c r="M18" s="472"/>
      <c r="N18" s="472"/>
      <c r="O18" s="472"/>
      <c r="P18" s="472"/>
      <c r="Q18" s="472"/>
      <c r="R18" s="473"/>
      <c r="S18" s="473"/>
      <c r="T18" s="473"/>
      <c r="U18" s="473"/>
      <c r="V18" s="474"/>
      <c r="W18" s="490"/>
      <c r="X18" s="491"/>
      <c r="Y18" s="491"/>
      <c r="Z18" s="491"/>
      <c r="AA18" s="491"/>
      <c r="AB18" s="515"/>
      <c r="AC18" s="389">
        <v>64.8</v>
      </c>
      <c r="AD18" s="390"/>
      <c r="AE18" s="390"/>
      <c r="AF18" s="390"/>
      <c r="AG18" s="475"/>
      <c r="AH18" s="389">
        <v>64.5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9122552</v>
      </c>
      <c r="BO18" s="420"/>
      <c r="BP18" s="420"/>
      <c r="BQ18" s="420"/>
      <c r="BR18" s="420"/>
      <c r="BS18" s="420"/>
      <c r="BT18" s="420"/>
      <c r="BU18" s="421"/>
      <c r="BV18" s="419">
        <v>8814531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11419922</v>
      </c>
      <c r="BO19" s="420"/>
      <c r="BP19" s="420"/>
      <c r="BQ19" s="420"/>
      <c r="BR19" s="420"/>
      <c r="BS19" s="420"/>
      <c r="BT19" s="420"/>
      <c r="BU19" s="421"/>
      <c r="BV19" s="419">
        <v>11382786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8889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12666036</v>
      </c>
      <c r="BO22" s="449"/>
      <c r="BP22" s="449"/>
      <c r="BQ22" s="449"/>
      <c r="BR22" s="449"/>
      <c r="BS22" s="449"/>
      <c r="BT22" s="449"/>
      <c r="BU22" s="450"/>
      <c r="BV22" s="448">
        <v>14010573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9491520</v>
      </c>
      <c r="BO23" s="420"/>
      <c r="BP23" s="420"/>
      <c r="BQ23" s="420"/>
      <c r="BR23" s="420"/>
      <c r="BS23" s="420"/>
      <c r="BT23" s="420"/>
      <c r="BU23" s="421"/>
      <c r="BV23" s="419">
        <v>10523509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7700</v>
      </c>
      <c r="R24" s="373"/>
      <c r="S24" s="373"/>
      <c r="T24" s="373"/>
      <c r="U24" s="373"/>
      <c r="V24" s="374"/>
      <c r="W24" s="462"/>
      <c r="X24" s="399"/>
      <c r="Y24" s="400"/>
      <c r="Z24" s="375" t="s">
        <v>162</v>
      </c>
      <c r="AA24" s="376"/>
      <c r="AB24" s="376"/>
      <c r="AC24" s="376"/>
      <c r="AD24" s="376"/>
      <c r="AE24" s="376"/>
      <c r="AF24" s="376"/>
      <c r="AG24" s="377"/>
      <c r="AH24" s="372">
        <v>338</v>
      </c>
      <c r="AI24" s="373"/>
      <c r="AJ24" s="373"/>
      <c r="AK24" s="373"/>
      <c r="AL24" s="374"/>
      <c r="AM24" s="372">
        <v>1009606</v>
      </c>
      <c r="AN24" s="373"/>
      <c r="AO24" s="373"/>
      <c r="AP24" s="373"/>
      <c r="AQ24" s="373"/>
      <c r="AR24" s="374"/>
      <c r="AS24" s="372">
        <v>2987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8925368</v>
      </c>
      <c r="BO24" s="420"/>
      <c r="BP24" s="420"/>
      <c r="BQ24" s="420"/>
      <c r="BR24" s="420"/>
      <c r="BS24" s="420"/>
      <c r="BT24" s="420"/>
      <c r="BU24" s="421"/>
      <c r="BV24" s="419">
        <v>9769600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6250</v>
      </c>
      <c r="R25" s="373"/>
      <c r="S25" s="373"/>
      <c r="T25" s="373"/>
      <c r="U25" s="373"/>
      <c r="V25" s="374"/>
      <c r="W25" s="462"/>
      <c r="X25" s="399"/>
      <c r="Y25" s="400"/>
      <c r="Z25" s="375" t="s">
        <v>165</v>
      </c>
      <c r="AA25" s="376"/>
      <c r="AB25" s="376"/>
      <c r="AC25" s="376"/>
      <c r="AD25" s="376"/>
      <c r="AE25" s="376"/>
      <c r="AF25" s="376"/>
      <c r="AG25" s="377"/>
      <c r="AH25" s="372">
        <v>42</v>
      </c>
      <c r="AI25" s="373"/>
      <c r="AJ25" s="373"/>
      <c r="AK25" s="373"/>
      <c r="AL25" s="374"/>
      <c r="AM25" s="372">
        <v>106554</v>
      </c>
      <c r="AN25" s="373"/>
      <c r="AO25" s="373"/>
      <c r="AP25" s="373"/>
      <c r="AQ25" s="373"/>
      <c r="AR25" s="374"/>
      <c r="AS25" s="372">
        <v>2537</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760478</v>
      </c>
      <c r="BO25" s="449"/>
      <c r="BP25" s="449"/>
      <c r="BQ25" s="449"/>
      <c r="BR25" s="449"/>
      <c r="BS25" s="449"/>
      <c r="BT25" s="449"/>
      <c r="BU25" s="450"/>
      <c r="BV25" s="448">
        <v>459253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5700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18459</v>
      </c>
      <c r="AN26" s="373"/>
      <c r="AO26" s="373"/>
      <c r="AP26" s="373"/>
      <c r="AQ26" s="373"/>
      <c r="AR26" s="374"/>
      <c r="AS26" s="372">
        <v>2637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2860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14154</v>
      </c>
      <c r="AN27" s="373"/>
      <c r="AO27" s="373"/>
      <c r="AP27" s="373"/>
      <c r="AQ27" s="373"/>
      <c r="AR27" s="374"/>
      <c r="AS27" s="372">
        <v>3539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2270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4346223</v>
      </c>
      <c r="BO28" s="449"/>
      <c r="BP28" s="449"/>
      <c r="BQ28" s="449"/>
      <c r="BR28" s="449"/>
      <c r="BS28" s="449"/>
      <c r="BT28" s="449"/>
      <c r="BU28" s="450"/>
      <c r="BV28" s="448">
        <v>4330612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1810</v>
      </c>
      <c r="R29" s="373"/>
      <c r="S29" s="373"/>
      <c r="T29" s="373"/>
      <c r="U29" s="373"/>
      <c r="V29" s="374"/>
      <c r="W29" s="463"/>
      <c r="X29" s="464"/>
      <c r="Y29" s="465"/>
      <c r="Z29" s="375" t="s">
        <v>177</v>
      </c>
      <c r="AA29" s="376"/>
      <c r="AB29" s="376"/>
      <c r="AC29" s="376"/>
      <c r="AD29" s="376"/>
      <c r="AE29" s="376"/>
      <c r="AF29" s="376"/>
      <c r="AG29" s="377"/>
      <c r="AH29" s="372">
        <v>342</v>
      </c>
      <c r="AI29" s="373"/>
      <c r="AJ29" s="373"/>
      <c r="AK29" s="373"/>
      <c r="AL29" s="374"/>
      <c r="AM29" s="372">
        <v>1023760</v>
      </c>
      <c r="AN29" s="373"/>
      <c r="AO29" s="373"/>
      <c r="AP29" s="373"/>
      <c r="AQ29" s="373"/>
      <c r="AR29" s="374"/>
      <c r="AS29" s="372">
        <v>2993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420818</v>
      </c>
      <c r="BO29" s="420"/>
      <c r="BP29" s="420"/>
      <c r="BQ29" s="420"/>
      <c r="BR29" s="420"/>
      <c r="BS29" s="420"/>
      <c r="BT29" s="420"/>
      <c r="BU29" s="421"/>
      <c r="BV29" s="419">
        <v>368671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92.7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6672473</v>
      </c>
      <c r="BO30" s="454"/>
      <c r="BP30" s="454"/>
      <c r="BQ30" s="454"/>
      <c r="BR30" s="454"/>
      <c r="BS30" s="454"/>
      <c r="BT30" s="454"/>
      <c r="BU30" s="455"/>
      <c r="BV30" s="453">
        <v>6288714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上水道事業会計</v>
      </c>
      <c r="AP34" s="368"/>
      <c r="AQ34" s="368"/>
      <c r="AR34" s="368"/>
      <c r="AS34" s="368"/>
      <c r="AT34" s="368"/>
      <c r="AU34" s="368"/>
      <c r="AV34" s="368"/>
      <c r="AW34" s="368"/>
      <c r="AX34" s="368"/>
      <c r="AY34" s="368"/>
      <c r="AZ34" s="368"/>
      <c r="BA34" s="368"/>
      <c r="BB34" s="368"/>
      <c r="BC34" s="368"/>
      <c r="BD34" s="169"/>
      <c r="BE34" s="367">
        <f>IF(BG34="","",MAX(C34:D43,U34:V43,AM34:AN43)+1)</f>
        <v>12</v>
      </c>
      <c r="BF34" s="367"/>
      <c r="BG34" s="368" t="str">
        <f>IF('各会計、関係団体の財政状況及び健全化判断比率'!B37="","",'各会計、関係団体の財政状況及び健全化判断比率'!B37)</f>
        <v>旅客船特別会計</v>
      </c>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高知県宿毛市愛媛県南宇和郡愛南町篠山小中学校組合</v>
      </c>
      <c r="BZ34" s="368"/>
      <c r="CA34" s="368"/>
      <c r="CB34" s="368"/>
      <c r="CC34" s="368"/>
      <c r="CD34" s="368"/>
      <c r="CE34" s="368"/>
      <c r="CF34" s="368"/>
      <c r="CG34" s="368"/>
      <c r="CH34" s="368"/>
      <c r="CI34" s="368"/>
      <c r="CJ34" s="368"/>
      <c r="CK34" s="368"/>
      <c r="CL34" s="368"/>
      <c r="CM34" s="368"/>
      <c r="CN34" s="169"/>
      <c r="CO34" s="367">
        <f>IF(CQ34="","",MAX(C34:D43,U34:V43,AM34:AN43,BE34:BF43,BW34:BX43)+1)</f>
        <v>23</v>
      </c>
      <c r="CP34" s="367"/>
      <c r="CQ34" s="368" t="str">
        <f>IF('各会計、関係団体の財政状況及び健全化判断比率'!BS7="","",'各会計、関係団体の財政状況及び健全化判断比率'!BS7)</f>
        <v>一本松ふるさと振興株式会社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温泉事業等特別会計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愛媛県後期高齢者医療広域連合（一般会計）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24</v>
      </c>
      <c r="CP35" s="367"/>
      <c r="CQ35" s="368" t="str">
        <f>IF('各会計、関係団体の財政状況及び健全化判断比率'!BS8="","",'各会計、関係団体の財政状況及び健全化判断比率'!BS8)</f>
        <v>公益財団法人くにひろ育英会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下水道事業会計(農集集落排水事業)</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愛媛県後期高齢者医療広域連合（後期高齢者医療特別会計）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9</v>
      </c>
      <c r="AN37" s="367"/>
      <c r="AO37" s="368" t="str">
        <f>IF('各会計、関係団体の財政状況及び健全化判断比率'!B34="","",'各会計、関係団体の財政状況及び健全化判断比率'!B34)</f>
        <v>下水道事業会計(漁集集落排水事業)</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愛媛地方税滞納整理機構</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f t="shared" si="0"/>
        <v>10</v>
      </c>
      <c r="AN38" s="367"/>
      <c r="AO38" s="368" t="str">
        <f>IF('各会計、関係団体の財政状況及び健全化判断比率'!B35="","",'各会計、関係団体の財政状況及び健全化判断比率'!B35)</f>
        <v>下水道事業会計(特定地域生活排水処理事業)</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津島水道企業団</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f t="shared" si="0"/>
        <v>11</v>
      </c>
      <c r="AN39" s="367"/>
      <c r="AO39" s="368" t="str">
        <f>IF('各会計、関係団体の財政状況及び健全化判断比率'!B36="","",'各会計、関係団体の財政状況及び健全化判断比率'!B36)</f>
        <v>下水道事業会計(個別排水処理事業)</v>
      </c>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宇和島地区広域事務組合（一般会計）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宇和島地区広域事務組合（介護保険事業特別会計）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20</v>
      </c>
      <c r="BX41" s="367"/>
      <c r="BY41" s="368" t="str">
        <f>IF('各会計、関係団体の財政状況及び健全化判断比率'!B75="","",'各会計、関係団体の財政状況及び健全化判断比率'!B75)</f>
        <v>愛媛県市町総合事務組合（退職手当事業分）</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21</v>
      </c>
      <c r="BX42" s="367"/>
      <c r="BY42" s="368" t="str">
        <f>IF('各会計、関係団体の財政状況及び健全化判断比率'!B76="","",'各会計、関係団体の財政状況及び健全化判断比率'!B76)</f>
        <v>愛媛県市町総合事務組合（消防補償事業分）</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22</v>
      </c>
      <c r="BX43" s="367"/>
      <c r="BY43" s="368" t="str">
        <f>IF('各会計、関係団体の財政状況及び健全化判断比率'!B77="","",'各会計、関係団体の財政状況及び健全化判断比率'!B77)</f>
        <v>愛媛県市町総合事務組合（交通災害事業分）</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69ohMG593VLA4Y5wigWJpnMzIIVrbwTJjzik0MHd280QSkmv2hELprpkoJ1MPaNrnwDxRB/+Tr96tgJU8htIhw==" saltValue="lmqUD1YJEOEazie8Prd7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51" t="s">
        <v>543</v>
      </c>
      <c r="D34" s="1151"/>
      <c r="E34" s="1152"/>
      <c r="F34" s="32">
        <v>8.52</v>
      </c>
      <c r="G34" s="33">
        <v>8.81</v>
      </c>
      <c r="H34" s="33">
        <v>9.3000000000000007</v>
      </c>
      <c r="I34" s="33">
        <v>9.81</v>
      </c>
      <c r="J34" s="34">
        <v>9.9499999999999993</v>
      </c>
      <c r="K34" s="22"/>
      <c r="L34" s="22"/>
      <c r="M34" s="22"/>
      <c r="N34" s="22"/>
      <c r="O34" s="22"/>
      <c r="P34" s="22"/>
    </row>
    <row r="35" spans="1:16" ht="39" customHeight="1" x14ac:dyDescent="0.15">
      <c r="A35" s="22"/>
      <c r="B35" s="35"/>
      <c r="C35" s="1145" t="s">
        <v>544</v>
      </c>
      <c r="D35" s="1146"/>
      <c r="E35" s="1147"/>
      <c r="F35" s="36">
        <v>2.57</v>
      </c>
      <c r="G35" s="37">
        <v>2.67</v>
      </c>
      <c r="H35" s="37">
        <v>2.96</v>
      </c>
      <c r="I35" s="37">
        <v>3.15</v>
      </c>
      <c r="J35" s="38">
        <v>3.94</v>
      </c>
      <c r="K35" s="22"/>
      <c r="L35" s="22"/>
      <c r="M35" s="22"/>
      <c r="N35" s="22"/>
      <c r="O35" s="22"/>
      <c r="P35" s="22"/>
    </row>
    <row r="36" spans="1:16" ht="39" customHeight="1" x14ac:dyDescent="0.15">
      <c r="A36" s="22"/>
      <c r="B36" s="35"/>
      <c r="C36" s="1145" t="s">
        <v>545</v>
      </c>
      <c r="D36" s="1146"/>
      <c r="E36" s="1147"/>
      <c r="F36" s="36" t="s">
        <v>496</v>
      </c>
      <c r="G36" s="37" t="s">
        <v>496</v>
      </c>
      <c r="H36" s="37" t="s">
        <v>496</v>
      </c>
      <c r="I36" s="37" t="s">
        <v>496</v>
      </c>
      <c r="J36" s="38">
        <v>0.52</v>
      </c>
      <c r="K36" s="22"/>
      <c r="L36" s="22"/>
      <c r="M36" s="22"/>
      <c r="N36" s="22"/>
      <c r="O36" s="22"/>
      <c r="P36" s="22"/>
    </row>
    <row r="37" spans="1:16" ht="39" customHeight="1" x14ac:dyDescent="0.15">
      <c r="A37" s="22"/>
      <c r="B37" s="35"/>
      <c r="C37" s="1145" t="s">
        <v>546</v>
      </c>
      <c r="D37" s="1146"/>
      <c r="E37" s="1147"/>
      <c r="F37" s="36">
        <v>0.28000000000000003</v>
      </c>
      <c r="G37" s="37">
        <v>0.27</v>
      </c>
      <c r="H37" s="37">
        <v>0.68</v>
      </c>
      <c r="I37" s="37">
        <v>0.82</v>
      </c>
      <c r="J37" s="38">
        <v>0.39</v>
      </c>
      <c r="K37" s="22"/>
      <c r="L37" s="22"/>
      <c r="M37" s="22"/>
      <c r="N37" s="22"/>
      <c r="O37" s="22"/>
      <c r="P37" s="22"/>
    </row>
    <row r="38" spans="1:16" ht="39" customHeight="1" x14ac:dyDescent="0.15">
      <c r="A38" s="22"/>
      <c r="B38" s="35"/>
      <c r="C38" s="1145" t="s">
        <v>547</v>
      </c>
      <c r="D38" s="1146"/>
      <c r="E38" s="1147"/>
      <c r="F38" s="36">
        <v>0.48</v>
      </c>
      <c r="G38" s="37">
        <v>0.15</v>
      </c>
      <c r="H38" s="37">
        <v>0.34</v>
      </c>
      <c r="I38" s="37">
        <v>0.26</v>
      </c>
      <c r="J38" s="38">
        <v>0.27</v>
      </c>
      <c r="K38" s="22"/>
      <c r="L38" s="22"/>
      <c r="M38" s="22"/>
      <c r="N38" s="22"/>
      <c r="O38" s="22"/>
      <c r="P38" s="22"/>
    </row>
    <row r="39" spans="1:16" ht="39" customHeight="1" x14ac:dyDescent="0.15">
      <c r="A39" s="22"/>
      <c r="B39" s="35"/>
      <c r="C39" s="1145" t="s">
        <v>548</v>
      </c>
      <c r="D39" s="1146"/>
      <c r="E39" s="1147"/>
      <c r="F39" s="36">
        <v>0.1</v>
      </c>
      <c r="G39" s="37">
        <v>0.13</v>
      </c>
      <c r="H39" s="37">
        <v>0.13</v>
      </c>
      <c r="I39" s="37">
        <v>0.12</v>
      </c>
      <c r="J39" s="38">
        <v>0.17</v>
      </c>
      <c r="K39" s="22"/>
      <c r="L39" s="22"/>
      <c r="M39" s="22"/>
      <c r="N39" s="22"/>
      <c r="O39" s="22"/>
      <c r="P39" s="22"/>
    </row>
    <row r="40" spans="1:16" ht="39" customHeight="1" x14ac:dyDescent="0.15">
      <c r="A40" s="22"/>
      <c r="B40" s="35"/>
      <c r="C40" s="1145" t="s">
        <v>549</v>
      </c>
      <c r="D40" s="1146"/>
      <c r="E40" s="1147"/>
      <c r="F40" s="36" t="s">
        <v>496</v>
      </c>
      <c r="G40" s="37" t="s">
        <v>496</v>
      </c>
      <c r="H40" s="37" t="s">
        <v>496</v>
      </c>
      <c r="I40" s="37" t="s">
        <v>496</v>
      </c>
      <c r="J40" s="38">
        <v>0.16</v>
      </c>
      <c r="K40" s="22"/>
      <c r="L40" s="22"/>
      <c r="M40" s="22"/>
      <c r="N40" s="22"/>
      <c r="O40" s="22"/>
      <c r="P40" s="22"/>
    </row>
    <row r="41" spans="1:16" ht="39" customHeight="1" x14ac:dyDescent="0.15">
      <c r="A41" s="22"/>
      <c r="B41" s="35"/>
      <c r="C41" s="1145" t="s">
        <v>550</v>
      </c>
      <c r="D41" s="1146"/>
      <c r="E41" s="1147"/>
      <c r="F41" s="36">
        <v>6.61</v>
      </c>
      <c r="G41" s="37">
        <v>7.77</v>
      </c>
      <c r="H41" s="37">
        <v>7.35</v>
      </c>
      <c r="I41" s="37">
        <v>6.3</v>
      </c>
      <c r="J41" s="38">
        <v>0.12</v>
      </c>
      <c r="K41" s="22"/>
      <c r="L41" s="22"/>
      <c r="M41" s="22"/>
      <c r="N41" s="22"/>
      <c r="O41" s="22"/>
      <c r="P41" s="22"/>
    </row>
    <row r="42" spans="1:16" ht="39" customHeight="1" x14ac:dyDescent="0.15">
      <c r="A42" s="22"/>
      <c r="B42" s="39"/>
      <c r="C42" s="1145" t="s">
        <v>551</v>
      </c>
      <c r="D42" s="1146"/>
      <c r="E42" s="1147"/>
      <c r="F42" s="36" t="s">
        <v>496</v>
      </c>
      <c r="G42" s="37" t="s">
        <v>496</v>
      </c>
      <c r="H42" s="37" t="s">
        <v>496</v>
      </c>
      <c r="I42" s="37" t="s">
        <v>496</v>
      </c>
      <c r="J42" s="38" t="s">
        <v>496</v>
      </c>
      <c r="K42" s="22"/>
      <c r="L42" s="22"/>
      <c r="M42" s="22"/>
      <c r="N42" s="22"/>
      <c r="O42" s="22"/>
      <c r="P42" s="22"/>
    </row>
    <row r="43" spans="1:16" ht="39" customHeight="1" thickBot="1" x14ac:dyDescent="0.2">
      <c r="A43" s="22"/>
      <c r="B43" s="40"/>
      <c r="C43" s="1148" t="s">
        <v>552</v>
      </c>
      <c r="D43" s="1149"/>
      <c r="E43" s="1150"/>
      <c r="F43" s="41">
        <v>0.09</v>
      </c>
      <c r="G43" s="42">
        <v>0.1</v>
      </c>
      <c r="H43" s="42">
        <v>0.09</v>
      </c>
      <c r="I43" s="42">
        <v>0.2</v>
      </c>
      <c r="J43" s="43">
        <v>0.16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9esdLY5N20Fd3tsAm6m+padcig3G+0j6gx98WnI7GHwp6+LouF6r8/yjzdh3zVzK3vI2FEvI2AsZiGjrhesRA==" saltValue="tghSWvLNkdfOL36NC9Cj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2494</v>
      </c>
      <c r="L45" s="60">
        <v>2445</v>
      </c>
      <c r="M45" s="60">
        <v>2381</v>
      </c>
      <c r="N45" s="60">
        <v>2367</v>
      </c>
      <c r="O45" s="61">
        <v>2166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496</v>
      </c>
      <c r="L46" s="64" t="s">
        <v>496</v>
      </c>
      <c r="M46" s="64" t="s">
        <v>496</v>
      </c>
      <c r="N46" s="64" t="s">
        <v>496</v>
      </c>
      <c r="O46" s="65" t="s">
        <v>496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496</v>
      </c>
      <c r="L47" s="64" t="s">
        <v>496</v>
      </c>
      <c r="M47" s="64" t="s">
        <v>496</v>
      </c>
      <c r="N47" s="64" t="s">
        <v>496</v>
      </c>
      <c r="O47" s="65" t="s">
        <v>496</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185</v>
      </c>
      <c r="L48" s="64">
        <v>201</v>
      </c>
      <c r="M48" s="64">
        <v>219</v>
      </c>
      <c r="N48" s="64">
        <v>215</v>
      </c>
      <c r="O48" s="65">
        <v>167</v>
      </c>
      <c r="P48" s="48"/>
      <c r="Q48" s="48"/>
      <c r="R48" s="48"/>
      <c r="S48" s="48"/>
      <c r="T48" s="48"/>
      <c r="U48" s="48"/>
    </row>
    <row r="49" spans="1:21" ht="30.75" customHeight="1" x14ac:dyDescent="0.15">
      <c r="A49" s="48"/>
      <c r="B49" s="1178"/>
      <c r="C49" s="1179"/>
      <c r="D49" s="62"/>
      <c r="E49" s="1155" t="s">
        <v>14</v>
      </c>
      <c r="F49" s="1155"/>
      <c r="G49" s="1155"/>
      <c r="H49" s="1155"/>
      <c r="I49" s="1155"/>
      <c r="J49" s="1156"/>
      <c r="K49" s="63">
        <v>19</v>
      </c>
      <c r="L49" s="64">
        <v>19</v>
      </c>
      <c r="M49" s="64">
        <v>22</v>
      </c>
      <c r="N49" s="64">
        <v>22</v>
      </c>
      <c r="O49" s="65">
        <v>22</v>
      </c>
      <c r="P49" s="48"/>
      <c r="Q49" s="48"/>
      <c r="R49" s="48"/>
      <c r="S49" s="48"/>
      <c r="T49" s="48"/>
      <c r="U49" s="48"/>
    </row>
    <row r="50" spans="1:21" ht="30.75" customHeight="1" x14ac:dyDescent="0.15">
      <c r="A50" s="48"/>
      <c r="B50" s="1178"/>
      <c r="C50" s="1179"/>
      <c r="D50" s="62"/>
      <c r="E50" s="1155" t="s">
        <v>15</v>
      </c>
      <c r="F50" s="1155"/>
      <c r="G50" s="1155"/>
      <c r="H50" s="1155"/>
      <c r="I50" s="1155"/>
      <c r="J50" s="1156"/>
      <c r="K50" s="63">
        <v>5</v>
      </c>
      <c r="L50" s="64">
        <v>5</v>
      </c>
      <c r="M50" s="64">
        <v>5</v>
      </c>
      <c r="N50" s="64">
        <v>3</v>
      </c>
      <c r="O50" s="65">
        <v>3</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2005</v>
      </c>
      <c r="L52" s="64">
        <v>1935</v>
      </c>
      <c r="M52" s="64">
        <v>1849</v>
      </c>
      <c r="N52" s="64">
        <v>1802</v>
      </c>
      <c r="O52" s="65">
        <v>1649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698</v>
      </c>
      <c r="L53" s="69">
        <v>735</v>
      </c>
      <c r="M53" s="69">
        <v>778</v>
      </c>
      <c r="N53" s="69">
        <v>805</v>
      </c>
      <c r="O53" s="70">
        <v>709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qMO0wriRATICjcWSfq93Gk4uDWYGeMT6lQym4Dnn8ijuCQ266AVAeOl81FYIxh9/uQVlHg/4flOlNrs9tPJPQ==" saltValue="W8wTF58SnuyyL7kZSCFv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534</v>
      </c>
      <c r="J40" s="103" t="s">
        <v>535</v>
      </c>
      <c r="K40" s="103" t="s">
        <v>536</v>
      </c>
      <c r="L40" s="103" t="s">
        <v>537</v>
      </c>
      <c r="M40" s="104" t="s">
        <v>538</v>
      </c>
    </row>
    <row r="41" spans="2:13" ht="27.75" customHeight="1" x14ac:dyDescent="0.15">
      <c r="B41" s="1196" t="s">
        <v>30</v>
      </c>
      <c r="C41" s="1197"/>
      <c r="D41" s="105"/>
      <c r="E41" s="1198" t="s">
        <v>31</v>
      </c>
      <c r="F41" s="1198"/>
      <c r="G41" s="1198"/>
      <c r="H41" s="1199"/>
      <c r="I41" s="343">
        <v>18014</v>
      </c>
      <c r="J41" s="344">
        <v>16915</v>
      </c>
      <c r="K41" s="344">
        <v>15480</v>
      </c>
      <c r="L41" s="344">
        <v>14011</v>
      </c>
      <c r="M41" s="345">
        <v>12666</v>
      </c>
    </row>
    <row r="42" spans="2:13" ht="27.75" customHeight="1" x14ac:dyDescent="0.15">
      <c r="B42" s="1186"/>
      <c r="C42" s="1187"/>
      <c r="D42" s="106"/>
      <c r="E42" s="1190" t="s">
        <v>32</v>
      </c>
      <c r="F42" s="1190"/>
      <c r="G42" s="1190"/>
      <c r="H42" s="1191"/>
      <c r="I42" s="346">
        <v>25</v>
      </c>
      <c r="J42" s="347">
        <v>20</v>
      </c>
      <c r="K42" s="347">
        <v>15</v>
      </c>
      <c r="L42" s="347">
        <v>12</v>
      </c>
      <c r="M42" s="348">
        <v>10</v>
      </c>
    </row>
    <row r="43" spans="2:13" ht="27.75" customHeight="1" x14ac:dyDescent="0.15">
      <c r="B43" s="1186"/>
      <c r="C43" s="1187"/>
      <c r="D43" s="106"/>
      <c r="E43" s="1190" t="s">
        <v>33</v>
      </c>
      <c r="F43" s="1190"/>
      <c r="G43" s="1190"/>
      <c r="H43" s="1191"/>
      <c r="I43" s="346">
        <v>2015</v>
      </c>
      <c r="J43" s="347">
        <v>1933</v>
      </c>
      <c r="K43" s="347">
        <v>1910</v>
      </c>
      <c r="L43" s="347">
        <v>1938</v>
      </c>
      <c r="M43" s="348">
        <v>1666</v>
      </c>
    </row>
    <row r="44" spans="2:13" ht="27.75" customHeight="1" x14ac:dyDescent="0.15">
      <c r="B44" s="1186"/>
      <c r="C44" s="1187"/>
      <c r="D44" s="106"/>
      <c r="E44" s="1190" t="s">
        <v>34</v>
      </c>
      <c r="F44" s="1190"/>
      <c r="G44" s="1190"/>
      <c r="H44" s="1191"/>
      <c r="I44" s="346">
        <v>207</v>
      </c>
      <c r="J44" s="347">
        <v>173</v>
      </c>
      <c r="K44" s="347">
        <v>151</v>
      </c>
      <c r="L44" s="347">
        <v>202</v>
      </c>
      <c r="M44" s="348">
        <v>219</v>
      </c>
    </row>
    <row r="45" spans="2:13" ht="27.75" customHeight="1" x14ac:dyDescent="0.15">
      <c r="B45" s="1186"/>
      <c r="C45" s="1187"/>
      <c r="D45" s="106"/>
      <c r="E45" s="1190" t="s">
        <v>35</v>
      </c>
      <c r="F45" s="1190"/>
      <c r="G45" s="1190"/>
      <c r="H45" s="1191"/>
      <c r="I45" s="346">
        <v>2763</v>
      </c>
      <c r="J45" s="347">
        <v>2665</v>
      </c>
      <c r="K45" s="347">
        <v>2619</v>
      </c>
      <c r="L45" s="347">
        <v>2492</v>
      </c>
      <c r="M45" s="348">
        <v>2380</v>
      </c>
    </row>
    <row r="46" spans="2:13" ht="27.75" customHeight="1" x14ac:dyDescent="0.15">
      <c r="B46" s="1186"/>
      <c r="C46" s="1187"/>
      <c r="D46" s="107"/>
      <c r="E46" s="1190" t="s">
        <v>36</v>
      </c>
      <c r="F46" s="1190"/>
      <c r="G46" s="1190"/>
      <c r="H46" s="1191"/>
      <c r="I46" s="346">
        <v>0</v>
      </c>
      <c r="J46" s="347">
        <v>0</v>
      </c>
      <c r="K46" s="347">
        <v>0</v>
      </c>
      <c r="L46" s="347">
        <v>0</v>
      </c>
      <c r="M46" s="348">
        <v>0</v>
      </c>
    </row>
    <row r="47" spans="2:13" ht="27.75" customHeight="1" x14ac:dyDescent="0.15">
      <c r="B47" s="1186"/>
      <c r="C47" s="1187"/>
      <c r="D47" s="108"/>
      <c r="E47" s="1200" t="s">
        <v>37</v>
      </c>
      <c r="F47" s="1201"/>
      <c r="G47" s="1201"/>
      <c r="H47" s="1202"/>
      <c r="I47" s="346" t="s">
        <v>496</v>
      </c>
      <c r="J47" s="347" t="s">
        <v>496</v>
      </c>
      <c r="K47" s="347" t="s">
        <v>496</v>
      </c>
      <c r="L47" s="347" t="s">
        <v>496</v>
      </c>
      <c r="M47" s="348" t="s">
        <v>496</v>
      </c>
    </row>
    <row r="48" spans="2:13" ht="27.75" customHeight="1" x14ac:dyDescent="0.15">
      <c r="B48" s="1186"/>
      <c r="C48" s="1187"/>
      <c r="D48" s="106"/>
      <c r="E48" s="1190" t="s">
        <v>38</v>
      </c>
      <c r="F48" s="1190"/>
      <c r="G48" s="1190"/>
      <c r="H48" s="1191"/>
      <c r="I48" s="346" t="s">
        <v>496</v>
      </c>
      <c r="J48" s="347" t="s">
        <v>496</v>
      </c>
      <c r="K48" s="347" t="s">
        <v>496</v>
      </c>
      <c r="L48" s="347" t="s">
        <v>496</v>
      </c>
      <c r="M48" s="348" t="s">
        <v>496</v>
      </c>
    </row>
    <row r="49" spans="2:13" ht="27.75" customHeight="1" x14ac:dyDescent="0.15">
      <c r="B49" s="1188"/>
      <c r="C49" s="1189"/>
      <c r="D49" s="106"/>
      <c r="E49" s="1190" t="s">
        <v>39</v>
      </c>
      <c r="F49" s="1190"/>
      <c r="G49" s="1190"/>
      <c r="H49" s="1191"/>
      <c r="I49" s="346" t="s">
        <v>496</v>
      </c>
      <c r="J49" s="347" t="s">
        <v>496</v>
      </c>
      <c r="K49" s="347" t="s">
        <v>496</v>
      </c>
      <c r="L49" s="347" t="s">
        <v>496</v>
      </c>
      <c r="M49" s="348" t="s">
        <v>496</v>
      </c>
    </row>
    <row r="50" spans="2:13" ht="27.75" customHeight="1" x14ac:dyDescent="0.15">
      <c r="B50" s="1184" t="s">
        <v>40</v>
      </c>
      <c r="C50" s="1185"/>
      <c r="D50" s="109"/>
      <c r="E50" s="1190" t="s">
        <v>41</v>
      </c>
      <c r="F50" s="1190"/>
      <c r="G50" s="1190"/>
      <c r="H50" s="1191"/>
      <c r="I50" s="346">
        <v>8251</v>
      </c>
      <c r="J50" s="347">
        <v>8585</v>
      </c>
      <c r="K50" s="347">
        <v>8657</v>
      </c>
      <c r="L50" s="347">
        <v>8514</v>
      </c>
      <c r="M50" s="348">
        <v>8946</v>
      </c>
    </row>
    <row r="51" spans="2:13" ht="27.75" customHeight="1" x14ac:dyDescent="0.15">
      <c r="B51" s="1186"/>
      <c r="C51" s="1187"/>
      <c r="D51" s="106"/>
      <c r="E51" s="1190" t="s">
        <v>42</v>
      </c>
      <c r="F51" s="1190"/>
      <c r="G51" s="1190"/>
      <c r="H51" s="1191"/>
      <c r="I51" s="346">
        <v>39</v>
      </c>
      <c r="J51" s="347">
        <v>28</v>
      </c>
      <c r="K51" s="347">
        <v>23</v>
      </c>
      <c r="L51" s="347">
        <v>19</v>
      </c>
      <c r="M51" s="348">
        <v>14</v>
      </c>
    </row>
    <row r="52" spans="2:13" ht="27.75" customHeight="1" x14ac:dyDescent="0.15">
      <c r="B52" s="1188"/>
      <c r="C52" s="1189"/>
      <c r="D52" s="106"/>
      <c r="E52" s="1190" t="s">
        <v>43</v>
      </c>
      <c r="F52" s="1190"/>
      <c r="G52" s="1190"/>
      <c r="H52" s="1191"/>
      <c r="I52" s="346">
        <v>15244</v>
      </c>
      <c r="J52" s="347">
        <v>14191</v>
      </c>
      <c r="K52" s="347">
        <v>13035</v>
      </c>
      <c r="L52" s="347">
        <v>12230</v>
      </c>
      <c r="M52" s="348">
        <v>11115</v>
      </c>
    </row>
    <row r="53" spans="2:13" ht="27.75" customHeight="1" thickBot="1" x14ac:dyDescent="0.2">
      <c r="B53" s="1192" t="s">
        <v>19</v>
      </c>
      <c r="C53" s="1193"/>
      <c r="D53" s="110"/>
      <c r="E53" s="1194" t="s">
        <v>44</v>
      </c>
      <c r="F53" s="1194"/>
      <c r="G53" s="1194"/>
      <c r="H53" s="1195"/>
      <c r="I53" s="349">
        <v>-510</v>
      </c>
      <c r="J53" s="350">
        <v>-1098</v>
      </c>
      <c r="K53" s="350">
        <v>-1540</v>
      </c>
      <c r="L53" s="350">
        <v>-2107</v>
      </c>
      <c r="M53" s="351">
        <v>-3134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AJSdP1NP/VN2fXTE2uJ7fMDdsgfKeDQETkp1EhUds+ITwu8kEzoQr/jxiHhrb/qF+E6qulCGFaSrQG2DWNrFw==" saltValue="f7urFm90DBZCwHgPSgq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536</v>
      </c>
      <c r="G54" s="119" t="s">
        <v>537</v>
      </c>
      <c r="H54" s="120" t="s">
        <v>538</v>
      </c>
    </row>
    <row r="55" spans="2:8" ht="52.5" customHeight="1" x14ac:dyDescent="0.15">
      <c r="B55" s="121"/>
      <c r="C55" s="1211" t="s">
        <v>46</v>
      </c>
      <c r="D55" s="1211"/>
      <c r="E55" s="1212"/>
      <c r="F55" s="352">
        <v>4321</v>
      </c>
      <c r="G55" s="352">
        <v>4331</v>
      </c>
      <c r="H55" s="353">
        <v>4346</v>
      </c>
    </row>
    <row r="56" spans="2:8" ht="52.5" customHeight="1" x14ac:dyDescent="0.15">
      <c r="B56" s="122"/>
      <c r="C56" s="1213" t="s">
        <v>47</v>
      </c>
      <c r="D56" s="1213"/>
      <c r="E56" s="1214"/>
      <c r="F56" s="354">
        <v>368</v>
      </c>
      <c r="G56" s="354">
        <v>369</v>
      </c>
      <c r="H56" s="355">
        <v>421</v>
      </c>
    </row>
    <row r="57" spans="2:8" ht="53.25" customHeight="1" x14ac:dyDescent="0.15">
      <c r="B57" s="122"/>
      <c r="C57" s="1215" t="s">
        <v>48</v>
      </c>
      <c r="D57" s="1215"/>
      <c r="E57" s="1216"/>
      <c r="F57" s="356">
        <v>6474</v>
      </c>
      <c r="G57" s="356">
        <v>6289</v>
      </c>
      <c r="H57" s="357">
        <v>6672</v>
      </c>
    </row>
    <row r="58" spans="2:8" ht="45.75" customHeight="1" x14ac:dyDescent="0.15">
      <c r="B58" s="123"/>
      <c r="C58" s="1203" t="s">
        <v>573</v>
      </c>
      <c r="D58" s="1204"/>
      <c r="E58" s="1205"/>
      <c r="F58" s="358">
        <v>2725</v>
      </c>
      <c r="G58" s="358">
        <v>2720</v>
      </c>
      <c r="H58" s="359">
        <v>2755</v>
      </c>
    </row>
    <row r="59" spans="2:8" ht="45.75" customHeight="1" x14ac:dyDescent="0.15">
      <c r="B59" s="123"/>
      <c r="C59" s="1203" t="s">
        <v>574</v>
      </c>
      <c r="D59" s="1204"/>
      <c r="E59" s="1205"/>
      <c r="F59" s="358">
        <v>925</v>
      </c>
      <c r="G59" s="358">
        <v>835</v>
      </c>
      <c r="H59" s="359">
        <v>1181</v>
      </c>
    </row>
    <row r="60" spans="2:8" ht="45.75" customHeight="1" x14ac:dyDescent="0.15">
      <c r="B60" s="123"/>
      <c r="C60" s="1203" t="s">
        <v>575</v>
      </c>
      <c r="D60" s="1204"/>
      <c r="E60" s="1205"/>
      <c r="F60" s="358">
        <v>1053</v>
      </c>
      <c r="G60" s="358">
        <v>958</v>
      </c>
      <c r="H60" s="359">
        <v>942</v>
      </c>
    </row>
    <row r="61" spans="2:8" ht="45.75" customHeight="1" x14ac:dyDescent="0.15">
      <c r="B61" s="123"/>
      <c r="C61" s="1203" t="s">
        <v>576</v>
      </c>
      <c r="D61" s="1204"/>
      <c r="E61" s="1205"/>
      <c r="F61" s="358">
        <v>755</v>
      </c>
      <c r="G61" s="358">
        <v>755</v>
      </c>
      <c r="H61" s="359">
        <v>755</v>
      </c>
    </row>
    <row r="62" spans="2:8" ht="45.75" customHeight="1" thickBot="1" x14ac:dyDescent="0.2">
      <c r="B62" s="124"/>
      <c r="C62" s="1206" t="s">
        <v>577</v>
      </c>
      <c r="D62" s="1207"/>
      <c r="E62" s="1208"/>
      <c r="F62" s="360">
        <v>648</v>
      </c>
      <c r="G62" s="360">
        <v>649</v>
      </c>
      <c r="H62" s="361">
        <v>652</v>
      </c>
    </row>
    <row r="63" spans="2:8" ht="52.5" customHeight="1" thickBot="1" x14ac:dyDescent="0.2">
      <c r="B63" s="125"/>
      <c r="C63" s="1209" t="s">
        <v>49</v>
      </c>
      <c r="D63" s="1209"/>
      <c r="E63" s="1210"/>
      <c r="F63" s="362">
        <v>11163</v>
      </c>
      <c r="G63" s="362">
        <v>10988</v>
      </c>
      <c r="H63" s="363">
        <v>11440</v>
      </c>
    </row>
    <row r="64" spans="2:8" x14ac:dyDescent="0.15"/>
  </sheetData>
  <sheetProtection algorithmName="SHA-512" hashValue="pUtH3JIJNFmgAUMgZnRg0/Cud+5eBbVmYIyYJXkiFbujQr/fBsKubG8PUuiwysSG7o30b3mC2ToJRWvUdz2wyQ==" saltValue="0/9AtGsN2i9wxbUgh3DS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533</v>
      </c>
      <c r="G2" s="139"/>
      <c r="H2" s="140"/>
    </row>
    <row r="3" spans="1:8" x14ac:dyDescent="0.15">
      <c r="A3" s="136" t="s">
        <v>526</v>
      </c>
      <c r="B3" s="141"/>
      <c r="C3" s="142"/>
      <c r="D3" s="143">
        <v>95187</v>
      </c>
      <c r="E3" s="144"/>
      <c r="F3" s="145">
        <v>125418</v>
      </c>
      <c r="G3" s="146"/>
      <c r="H3" s="147"/>
    </row>
    <row r="4" spans="1:8" x14ac:dyDescent="0.15">
      <c r="A4" s="148"/>
      <c r="B4" s="149"/>
      <c r="C4" s="150"/>
      <c r="D4" s="151">
        <v>42130</v>
      </c>
      <c r="E4" s="152"/>
      <c r="F4" s="153">
        <v>60445</v>
      </c>
      <c r="G4" s="154"/>
      <c r="H4" s="155"/>
    </row>
    <row r="5" spans="1:8" x14ac:dyDescent="0.15">
      <c r="A5" s="136" t="s">
        <v>528</v>
      </c>
      <c r="B5" s="141"/>
      <c r="C5" s="142"/>
      <c r="D5" s="143">
        <v>106188</v>
      </c>
      <c r="E5" s="144"/>
      <c r="F5" s="145">
        <v>108384</v>
      </c>
      <c r="G5" s="146"/>
      <c r="H5" s="147"/>
    </row>
    <row r="6" spans="1:8" x14ac:dyDescent="0.15">
      <c r="A6" s="148"/>
      <c r="B6" s="149"/>
      <c r="C6" s="150"/>
      <c r="D6" s="151">
        <v>49507</v>
      </c>
      <c r="E6" s="152"/>
      <c r="F6" s="153">
        <v>51153</v>
      </c>
      <c r="G6" s="154"/>
      <c r="H6" s="155"/>
    </row>
    <row r="7" spans="1:8" x14ac:dyDescent="0.15">
      <c r="A7" s="136" t="s">
        <v>529</v>
      </c>
      <c r="B7" s="141"/>
      <c r="C7" s="142"/>
      <c r="D7" s="143">
        <v>75958</v>
      </c>
      <c r="E7" s="144"/>
      <c r="F7" s="145">
        <v>80959</v>
      </c>
      <c r="G7" s="146"/>
      <c r="H7" s="147"/>
    </row>
    <row r="8" spans="1:8" x14ac:dyDescent="0.15">
      <c r="A8" s="148"/>
      <c r="B8" s="149"/>
      <c r="C8" s="150"/>
      <c r="D8" s="151">
        <v>44742</v>
      </c>
      <c r="E8" s="152"/>
      <c r="F8" s="153">
        <v>43928</v>
      </c>
      <c r="G8" s="154"/>
      <c r="H8" s="155"/>
    </row>
    <row r="9" spans="1:8" x14ac:dyDescent="0.15">
      <c r="A9" s="136" t="s">
        <v>530</v>
      </c>
      <c r="B9" s="141"/>
      <c r="C9" s="142"/>
      <c r="D9" s="143">
        <v>83960</v>
      </c>
      <c r="E9" s="144"/>
      <c r="F9" s="145">
        <v>117242</v>
      </c>
      <c r="G9" s="146"/>
      <c r="H9" s="147"/>
    </row>
    <row r="10" spans="1:8" x14ac:dyDescent="0.15">
      <c r="A10" s="148"/>
      <c r="B10" s="149"/>
      <c r="C10" s="150"/>
      <c r="D10" s="151">
        <v>56470</v>
      </c>
      <c r="E10" s="152"/>
      <c r="F10" s="153">
        <v>59234</v>
      </c>
      <c r="G10" s="154"/>
      <c r="H10" s="155"/>
    </row>
    <row r="11" spans="1:8" x14ac:dyDescent="0.15">
      <c r="A11" s="136" t="s">
        <v>531</v>
      </c>
      <c r="B11" s="141"/>
      <c r="C11" s="142"/>
      <c r="D11" s="143">
        <v>88855</v>
      </c>
      <c r="E11" s="144"/>
      <c r="F11" s="145">
        <v>113894</v>
      </c>
      <c r="G11" s="146"/>
      <c r="H11" s="147"/>
    </row>
    <row r="12" spans="1:8" x14ac:dyDescent="0.15">
      <c r="A12" s="148"/>
      <c r="B12" s="149"/>
      <c r="C12" s="156"/>
      <c r="D12" s="151">
        <v>57677</v>
      </c>
      <c r="E12" s="152"/>
      <c r="F12" s="153">
        <v>65544</v>
      </c>
      <c r="G12" s="154"/>
      <c r="H12" s="155"/>
    </row>
    <row r="13" spans="1:8" x14ac:dyDescent="0.15">
      <c r="A13" s="136"/>
      <c r="B13" s="141"/>
      <c r="C13" s="157"/>
      <c r="D13" s="158">
        <v>90030</v>
      </c>
      <c r="E13" s="159"/>
      <c r="F13" s="160">
        <v>109179</v>
      </c>
      <c r="G13" s="161"/>
      <c r="H13" s="147"/>
    </row>
    <row r="14" spans="1:8" x14ac:dyDescent="0.15">
      <c r="A14" s="148"/>
      <c r="B14" s="149"/>
      <c r="C14" s="150"/>
      <c r="D14" s="151">
        <v>50105</v>
      </c>
      <c r="E14" s="152"/>
      <c r="F14" s="153">
        <v>56061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6.68</v>
      </c>
      <c r="C19" s="162">
        <f>ROUND(VALUE(SUBSTITUTE(実質収支比率等に係る経年分析!G$48,"▲","-")),2)</f>
        <v>7.85</v>
      </c>
      <c r="D19" s="162">
        <f>ROUND(VALUE(SUBSTITUTE(実質収支比率等に係る経年分析!H$48,"▲","-")),2)</f>
        <v>7.41</v>
      </c>
      <c r="E19" s="162">
        <f>ROUND(VALUE(SUBSTITUTE(実質収支比率等に係る経年分析!I$48,"▲","-")),2)</f>
        <v>6.42</v>
      </c>
      <c r="F19" s="162">
        <f>ROUND(VALUE(SUBSTITUTE(実質収支比率等に係る経年分析!J$48,"▲","-")),2)</f>
        <v>0.22</v>
      </c>
    </row>
    <row r="20" spans="1:11" x14ac:dyDescent="0.15">
      <c r="A20" s="162" t="s">
        <v>53</v>
      </c>
      <c r="B20" s="162">
        <f>ROUND(VALUE(SUBSTITUTE(実質収支比率等に係る経年分析!F$47,"▲","-")),2)</f>
        <v>42.85</v>
      </c>
      <c r="C20" s="162">
        <f>ROUND(VALUE(SUBSTITUTE(実質収支比率等に係る経年分析!G$47,"▲","-")),2)</f>
        <v>43.98</v>
      </c>
      <c r="D20" s="162">
        <f>ROUND(VALUE(SUBSTITUTE(実質収支比率等に係る経年分析!H$47,"▲","-")),2)</f>
        <v>45.72</v>
      </c>
      <c r="E20" s="162">
        <f>ROUND(VALUE(SUBSTITUTE(実質収支比率等に係る経年分析!I$47,"▲","-")),2)</f>
        <v>46</v>
      </c>
      <c r="F20" s="162">
        <f>ROUND(VALUE(SUBSTITUTE(実質収支比率等に係る経年分析!J$47,"▲","-")),2)</f>
        <v>46.41</v>
      </c>
    </row>
    <row r="21" spans="1:11" x14ac:dyDescent="0.15">
      <c r="A21" s="162" t="s">
        <v>54</v>
      </c>
      <c r="B21" s="162">
        <f>IF(ISNUMBER(VALUE(SUBSTITUTE(実質収支比率等に係る経年分析!F$49,"▲","-"))),ROUND(VALUE(SUBSTITUTE(実質収支比率等に係る経年分析!F$49,"▲","-")),2),NA())</f>
        <v>-4.12</v>
      </c>
      <c r="C21" s="162">
        <f>IF(ISNUMBER(VALUE(SUBSTITUTE(実質収支比率等に係る経年分析!G$49,"▲","-"))),ROUND(VALUE(SUBSTITUTE(実質収支比率等に係る経年分析!G$49,"▲","-")),2),NA())</f>
        <v>3.55</v>
      </c>
      <c r="D21" s="162">
        <f>IF(ISNUMBER(VALUE(SUBSTITUTE(実質収支比率等に係る経年分析!H$49,"▲","-"))),ROUND(VALUE(SUBSTITUTE(実質収支比率等に係る経年分析!H$49,"▲","-")),2),NA())</f>
        <v>-0.65</v>
      </c>
      <c r="E21" s="162">
        <f>IF(ISNUMBER(VALUE(SUBSTITUTE(実質収支比率等に係る経年分析!I$49,"▲","-"))),ROUND(VALUE(SUBSTITUTE(実質収支比率等に係る経年分析!I$49,"▲","-")),2),NA())</f>
        <v>-0.92</v>
      </c>
      <c r="F21" s="162">
        <f>IF(ISNUMBER(VALUE(SUBSTITUTE(実質収支比率等に係る経年分析!J$49,"▲","-"))),ROUND(VALUE(SUBSTITUTE(実質収支比率等に係る経年分析!J$49,"▲","-")),2),NA())</f>
        <v>-6.07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0.16</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一般会計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6.61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7.77</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7.35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6.3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0.12</v>
      </c>
    </row>
    <row r="30" spans="1:11" x14ac:dyDescent="0.15">
      <c r="A30" s="163" t="str">
        <f>IF(連結実質赤字比率に係る赤字・黒字の構成分析!C$40="",NA(),連結実質赤字比率に係る赤字・黒字の構成分析!C$40)</f>
        <v>下水道事業会計(農集集落排水事業)</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0.16</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0.17</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0.27</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0.28000000000000003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0.39</v>
      </c>
    </row>
    <row r="34" spans="1:16" x14ac:dyDescent="0.15">
      <c r="A34" s="163" t="str">
        <f>IF(連結実質赤字比率に係る赤字・黒字の構成分析!C$36="",NA(),連結実質赤字比率に係る赤字・黒字の構成分析!C$36)</f>
        <v>下水道事業会計(特定地域生活排水処理事業)</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0.52</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2.57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2.67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3.15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3.94</v>
      </c>
    </row>
    <row r="36" spans="1:16" x14ac:dyDescent="0.15">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8.81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9.3000000000000007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9.9499999999999993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2005</v>
      </c>
      <c r="E42" s="164"/>
      <c r="F42" s="164"/>
      <c r="G42" s="164">
        <f>'実質公債費比率（分子）の構造'!L$52</f>
        <v>1935</v>
      </c>
      <c r="H42" s="164"/>
      <c r="I42" s="164"/>
      <c r="J42" s="164">
        <f>'実質公債費比率（分子）の構造'!M$52</f>
        <v>1849</v>
      </c>
      <c r="K42" s="164"/>
      <c r="L42" s="164"/>
      <c r="M42" s="164">
        <f>'実質公債費比率（分子）の構造'!N$52</f>
        <v>1802</v>
      </c>
      <c r="N42" s="164"/>
      <c r="O42" s="164"/>
      <c r="P42" s="164">
        <f>'実質公債費比率（分子）の構造'!O$52</f>
        <v>1649</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5</v>
      </c>
      <c r="C44" s="164"/>
      <c r="D44" s="164"/>
      <c r="E44" s="164">
        <f>'実質公債費比率（分子）の構造'!L$50</f>
        <v>5</v>
      </c>
      <c r="F44" s="164"/>
      <c r="G44" s="164"/>
      <c r="H44" s="164">
        <f>'実質公債費比率（分子）の構造'!M$50</f>
        <v>5</v>
      </c>
      <c r="I44" s="164"/>
      <c r="J44" s="164"/>
      <c r="K44" s="164">
        <f>'実質公債費比率（分子）の構造'!N$50</f>
        <v>3</v>
      </c>
      <c r="L44" s="164"/>
      <c r="M44" s="164"/>
      <c r="N44" s="164">
        <f>'実質公債費比率（分子）の構造'!O$50</f>
        <v>3</v>
      </c>
      <c r="O44" s="164"/>
      <c r="P44" s="164"/>
    </row>
    <row r="45" spans="1:16" x14ac:dyDescent="0.15">
      <c r="A45" s="164" t="s">
        <v>63</v>
      </c>
      <c r="B45" s="164">
        <f>'実質公債費比率（分子）の構造'!K$49</f>
        <v>19</v>
      </c>
      <c r="C45" s="164"/>
      <c r="D45" s="164"/>
      <c r="E45" s="164">
        <f>'実質公債費比率（分子）の構造'!L$49</f>
        <v>19</v>
      </c>
      <c r="F45" s="164"/>
      <c r="G45" s="164"/>
      <c r="H45" s="164">
        <f>'実質公債費比率（分子）の構造'!M$49</f>
        <v>22</v>
      </c>
      <c r="I45" s="164"/>
      <c r="J45" s="164"/>
      <c r="K45" s="164">
        <f>'実質公債費比率（分子）の構造'!N$49</f>
        <v>22</v>
      </c>
      <c r="L45" s="164"/>
      <c r="M45" s="164"/>
      <c r="N45" s="164">
        <f>'実質公債費比率（分子）の構造'!O$49</f>
        <v>22</v>
      </c>
      <c r="O45" s="164"/>
      <c r="P45" s="164"/>
    </row>
    <row r="46" spans="1:16" x14ac:dyDescent="0.15">
      <c r="A46" s="164" t="s">
        <v>64</v>
      </c>
      <c r="B46" s="164">
        <f>'実質公債費比率（分子）の構造'!K$48</f>
        <v>185</v>
      </c>
      <c r="C46" s="164"/>
      <c r="D46" s="164"/>
      <c r="E46" s="164">
        <f>'実質公債費比率（分子）の構造'!L$48</f>
        <v>201</v>
      </c>
      <c r="F46" s="164"/>
      <c r="G46" s="164"/>
      <c r="H46" s="164">
        <f>'実質公債費比率（分子）の構造'!M$48</f>
        <v>219</v>
      </c>
      <c r="I46" s="164"/>
      <c r="J46" s="164"/>
      <c r="K46" s="164">
        <f>'実質公債費比率（分子）の構造'!N$48</f>
        <v>215</v>
      </c>
      <c r="L46" s="164"/>
      <c r="M46" s="164"/>
      <c r="N46" s="164">
        <f>'実質公債費比率（分子）の構造'!O$48</f>
        <v>167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2494</v>
      </c>
      <c r="C49" s="164"/>
      <c r="D49" s="164"/>
      <c r="E49" s="164">
        <f>'実質公債費比率（分子）の構造'!L$45</f>
        <v>2445</v>
      </c>
      <c r="F49" s="164"/>
      <c r="G49" s="164"/>
      <c r="H49" s="164">
        <f>'実質公債費比率（分子）の構造'!M$45</f>
        <v>2381</v>
      </c>
      <c r="I49" s="164"/>
      <c r="J49" s="164"/>
      <c r="K49" s="164">
        <f>'実質公債費比率（分子）の構造'!N$45</f>
        <v>2367</v>
      </c>
      <c r="L49" s="164"/>
      <c r="M49" s="164"/>
      <c r="N49" s="164">
        <f>'実質公債費比率（分子）の構造'!O$45</f>
        <v>2166</v>
      </c>
      <c r="O49" s="164"/>
      <c r="P49" s="164"/>
    </row>
    <row r="50" spans="1:16" x14ac:dyDescent="0.15">
      <c r="A50" s="164" t="s">
        <v>67</v>
      </c>
      <c r="B50" s="164" t="e">
        <f>NA()</f>
        <v>#N/A</v>
      </c>
      <c r="C50" s="164">
        <f>IF(ISNUMBER('実質公債費比率（分子）の構造'!K$53),'実質公債費比率（分子）の構造'!K$53,NA())</f>
        <v>698</v>
      </c>
      <c r="D50" s="164" t="e">
        <f>NA()</f>
        <v>#N/A</v>
      </c>
      <c r="E50" s="164" t="e">
        <f>NA()</f>
        <v>#N/A</v>
      </c>
      <c r="F50" s="164">
        <f>IF(ISNUMBER('実質公債費比率（分子）の構造'!L$53),'実質公債費比率（分子）の構造'!L$53,NA())</f>
        <v>735</v>
      </c>
      <c r="G50" s="164" t="e">
        <f>NA()</f>
        <v>#N/A</v>
      </c>
      <c r="H50" s="164" t="e">
        <f>NA()</f>
        <v>#N/A</v>
      </c>
      <c r="I50" s="164">
        <f>IF(ISNUMBER('実質公債費比率（分子）の構造'!M$53),'実質公債費比率（分子）の構造'!M$53,NA())</f>
        <v>778</v>
      </c>
      <c r="J50" s="164" t="e">
        <f>NA()</f>
        <v>#N/A</v>
      </c>
      <c r="K50" s="164" t="e">
        <f>NA()</f>
        <v>#N/A</v>
      </c>
      <c r="L50" s="164">
        <f>IF(ISNUMBER('実質公債費比率（分子）の構造'!N$53),'実質公債費比率（分子）の構造'!N$53,NA())</f>
        <v>805</v>
      </c>
      <c r="M50" s="164" t="e">
        <f>NA()</f>
        <v>#N/A</v>
      </c>
      <c r="N50" s="164" t="e">
        <f>NA()</f>
        <v>#N/A</v>
      </c>
      <c r="O50" s="164">
        <f>IF(ISNUMBER('実質公債費比率（分子）の構造'!O$53),'実質公債費比率（分子）の構造'!O$53,NA())</f>
        <v>709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15244</v>
      </c>
      <c r="E56" s="163"/>
      <c r="F56" s="163"/>
      <c r="G56" s="163">
        <f>'将来負担比率（分子）の構造'!J$52</f>
        <v>14191</v>
      </c>
      <c r="H56" s="163"/>
      <c r="I56" s="163"/>
      <c r="J56" s="163">
        <f>'将来負担比率（分子）の構造'!K$52</f>
        <v>13035</v>
      </c>
      <c r="K56" s="163"/>
      <c r="L56" s="163"/>
      <c r="M56" s="163">
        <f>'将来負担比率（分子）の構造'!L$52</f>
        <v>12230</v>
      </c>
      <c r="N56" s="163"/>
      <c r="O56" s="163"/>
      <c r="P56" s="163">
        <f>'将来負担比率（分子）の構造'!M$52</f>
        <v>11115</v>
      </c>
    </row>
    <row r="57" spans="1:16" x14ac:dyDescent="0.15">
      <c r="A57" s="163" t="s">
        <v>42</v>
      </c>
      <c r="B57" s="163"/>
      <c r="C57" s="163"/>
      <c r="D57" s="163">
        <f>'将来負担比率（分子）の構造'!I$51</f>
        <v>39</v>
      </c>
      <c r="E57" s="163"/>
      <c r="F57" s="163"/>
      <c r="G57" s="163">
        <f>'将来負担比率（分子）の構造'!J$51</f>
        <v>28</v>
      </c>
      <c r="H57" s="163"/>
      <c r="I57" s="163"/>
      <c r="J57" s="163">
        <f>'将来負担比率（分子）の構造'!K$51</f>
        <v>23</v>
      </c>
      <c r="K57" s="163"/>
      <c r="L57" s="163"/>
      <c r="M57" s="163">
        <f>'将来負担比率（分子）の構造'!L$51</f>
        <v>19</v>
      </c>
      <c r="N57" s="163"/>
      <c r="O57" s="163"/>
      <c r="P57" s="163">
        <f>'将来負担比率（分子）の構造'!M$51</f>
        <v>14</v>
      </c>
    </row>
    <row r="58" spans="1:16" x14ac:dyDescent="0.15">
      <c r="A58" s="163" t="s">
        <v>41</v>
      </c>
      <c r="B58" s="163"/>
      <c r="C58" s="163"/>
      <c r="D58" s="163">
        <f>'将来負担比率（分子）の構造'!I$50</f>
        <v>8251</v>
      </c>
      <c r="E58" s="163"/>
      <c r="F58" s="163"/>
      <c r="G58" s="163">
        <f>'将来負担比率（分子）の構造'!J$50</f>
        <v>8585</v>
      </c>
      <c r="H58" s="163"/>
      <c r="I58" s="163"/>
      <c r="J58" s="163">
        <f>'将来負担比率（分子）の構造'!K$50</f>
        <v>8657</v>
      </c>
      <c r="K58" s="163"/>
      <c r="L58" s="163"/>
      <c r="M58" s="163">
        <f>'将来負担比率（分子）の構造'!L$50</f>
        <v>8514</v>
      </c>
      <c r="N58" s="163"/>
      <c r="O58" s="163"/>
      <c r="P58" s="163">
        <f>'将来負担比率（分子）の構造'!M$50</f>
        <v>8946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0</v>
      </c>
      <c r="C61" s="163"/>
      <c r="D61" s="163"/>
      <c r="E61" s="163">
        <f>'将来負担比率（分子）の構造'!J$46</f>
        <v>0</v>
      </c>
      <c r="F61" s="163"/>
      <c r="G61" s="163"/>
      <c r="H61" s="163">
        <f>'将来負担比率（分子）の構造'!K$46</f>
        <v>0</v>
      </c>
      <c r="I61" s="163"/>
      <c r="J61" s="163"/>
      <c r="K61" s="163">
        <f>'将来負担比率（分子）の構造'!L$46</f>
        <v>0</v>
      </c>
      <c r="L61" s="163"/>
      <c r="M61" s="163"/>
      <c r="N61" s="163">
        <f>'将来負担比率（分子）の構造'!M$46</f>
        <v>0</v>
      </c>
      <c r="O61" s="163"/>
      <c r="P61" s="163"/>
    </row>
    <row r="62" spans="1:16" x14ac:dyDescent="0.15">
      <c r="A62" s="163" t="s">
        <v>35</v>
      </c>
      <c r="B62" s="163">
        <f>'将来負担比率（分子）の構造'!I$45</f>
        <v>2763</v>
      </c>
      <c r="C62" s="163"/>
      <c r="D62" s="163"/>
      <c r="E62" s="163">
        <f>'将来負担比率（分子）の構造'!J$45</f>
        <v>2665</v>
      </c>
      <c r="F62" s="163"/>
      <c r="G62" s="163"/>
      <c r="H62" s="163">
        <f>'将来負担比率（分子）の構造'!K$45</f>
        <v>2619</v>
      </c>
      <c r="I62" s="163"/>
      <c r="J62" s="163"/>
      <c r="K62" s="163">
        <f>'将来負担比率（分子）の構造'!L$45</f>
        <v>2492</v>
      </c>
      <c r="L62" s="163"/>
      <c r="M62" s="163"/>
      <c r="N62" s="163">
        <f>'将来負担比率（分子）の構造'!M$45</f>
        <v>2380</v>
      </c>
      <c r="O62" s="163"/>
      <c r="P62" s="163"/>
    </row>
    <row r="63" spans="1:16" x14ac:dyDescent="0.15">
      <c r="A63" s="163" t="s">
        <v>34</v>
      </c>
      <c r="B63" s="163">
        <f>'将来負担比率（分子）の構造'!I$44</f>
        <v>207</v>
      </c>
      <c r="C63" s="163"/>
      <c r="D63" s="163"/>
      <c r="E63" s="163">
        <f>'将来負担比率（分子）の構造'!J$44</f>
        <v>173</v>
      </c>
      <c r="F63" s="163"/>
      <c r="G63" s="163"/>
      <c r="H63" s="163">
        <f>'将来負担比率（分子）の構造'!K$44</f>
        <v>151</v>
      </c>
      <c r="I63" s="163"/>
      <c r="J63" s="163"/>
      <c r="K63" s="163">
        <f>'将来負担比率（分子）の構造'!L$44</f>
        <v>202</v>
      </c>
      <c r="L63" s="163"/>
      <c r="M63" s="163"/>
      <c r="N63" s="163">
        <f>'将来負担比率（分子）の構造'!M$44</f>
        <v>219</v>
      </c>
      <c r="O63" s="163"/>
      <c r="P63" s="163"/>
    </row>
    <row r="64" spans="1:16" x14ac:dyDescent="0.15">
      <c r="A64" s="163" t="s">
        <v>33</v>
      </c>
      <c r="B64" s="163">
        <f>'将来負担比率（分子）の構造'!I$43</f>
        <v>2015</v>
      </c>
      <c r="C64" s="163"/>
      <c r="D64" s="163"/>
      <c r="E64" s="163">
        <f>'将来負担比率（分子）の構造'!J$43</f>
        <v>1933</v>
      </c>
      <c r="F64" s="163"/>
      <c r="G64" s="163"/>
      <c r="H64" s="163">
        <f>'将来負担比率（分子）の構造'!K$43</f>
        <v>1910</v>
      </c>
      <c r="I64" s="163"/>
      <c r="J64" s="163"/>
      <c r="K64" s="163">
        <f>'将来負担比率（分子）の構造'!L$43</f>
        <v>1938</v>
      </c>
      <c r="L64" s="163"/>
      <c r="M64" s="163"/>
      <c r="N64" s="163">
        <f>'将来負担比率（分子）の構造'!M$43</f>
        <v>1666</v>
      </c>
      <c r="O64" s="163"/>
      <c r="P64" s="163"/>
    </row>
    <row r="65" spans="1:16" x14ac:dyDescent="0.15">
      <c r="A65" s="163" t="s">
        <v>32</v>
      </c>
      <c r="B65" s="163">
        <f>'将来負担比率（分子）の構造'!I$42</f>
        <v>25</v>
      </c>
      <c r="C65" s="163"/>
      <c r="D65" s="163"/>
      <c r="E65" s="163">
        <f>'将来負担比率（分子）の構造'!J$42</f>
        <v>20</v>
      </c>
      <c r="F65" s="163"/>
      <c r="G65" s="163"/>
      <c r="H65" s="163">
        <f>'将来負担比率（分子）の構造'!K$42</f>
        <v>15</v>
      </c>
      <c r="I65" s="163"/>
      <c r="J65" s="163"/>
      <c r="K65" s="163">
        <f>'将来負担比率（分子）の構造'!L$42</f>
        <v>12</v>
      </c>
      <c r="L65" s="163"/>
      <c r="M65" s="163"/>
      <c r="N65" s="163">
        <f>'将来負担比率（分子）の構造'!M$42</f>
        <v>10</v>
      </c>
      <c r="O65" s="163"/>
      <c r="P65" s="163"/>
    </row>
    <row r="66" spans="1:16" x14ac:dyDescent="0.15">
      <c r="A66" s="163" t="s">
        <v>31</v>
      </c>
      <c r="B66" s="163">
        <f>'将来負担比率（分子）の構造'!I$41</f>
        <v>18014</v>
      </c>
      <c r="C66" s="163"/>
      <c r="D66" s="163"/>
      <c r="E66" s="163">
        <f>'将来負担比率（分子）の構造'!J$41</f>
        <v>16915</v>
      </c>
      <c r="F66" s="163"/>
      <c r="G66" s="163"/>
      <c r="H66" s="163">
        <f>'将来負担比率（分子）の構造'!K$41</f>
        <v>15480</v>
      </c>
      <c r="I66" s="163"/>
      <c r="J66" s="163"/>
      <c r="K66" s="163">
        <f>'将来負担比率（分子）の構造'!L$41</f>
        <v>14011</v>
      </c>
      <c r="L66" s="163"/>
      <c r="M66" s="163"/>
      <c r="N66" s="163">
        <f>'将来負担比率（分子）の構造'!M$41</f>
        <v>12666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4321</v>
      </c>
      <c r="C72" s="167">
        <f>基金残高に係る経年分析!G55</f>
        <v>4331</v>
      </c>
      <c r="D72" s="167">
        <f>基金残高に係る経年分析!H55</f>
        <v>4346</v>
      </c>
    </row>
    <row r="73" spans="1:16" x14ac:dyDescent="0.15">
      <c r="A73" s="166" t="s">
        <v>74</v>
      </c>
      <c r="B73" s="167">
        <f>基金残高に係る経年分析!F56</f>
        <v>368</v>
      </c>
      <c r="C73" s="167">
        <f>基金残高に係る経年分析!G56</f>
        <v>369</v>
      </c>
      <c r="D73" s="167">
        <f>基金残高に係る経年分析!H56</f>
        <v>421</v>
      </c>
    </row>
    <row r="74" spans="1:16" x14ac:dyDescent="0.15">
      <c r="A74" s="166" t="s">
        <v>75</v>
      </c>
      <c r="B74" s="167">
        <f>基金残高に係る経年分析!F57</f>
        <v>6474</v>
      </c>
      <c r="C74" s="167">
        <f>基金残高に係る経年分析!G57</f>
        <v>6289</v>
      </c>
      <c r="D74" s="167">
        <f>基金残高に係る経年分析!H57</f>
        <v>6672</v>
      </c>
    </row>
  </sheetData>
  <sheetProtection algorithmName="SHA-512" hashValue="1bMwwgIEWjRe9j3p1xLZjuASnv7sPSsUilyrUQGZqaRZxbguySepTPw3eXrmbxyNcEtMLyfmEu53hKj3IuNCbA==" saltValue="eXD5TBcqAcOpApZ2NggPD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1812257</v>
      </c>
      <c r="S5" s="677"/>
      <c r="T5" s="677"/>
      <c r="U5" s="677"/>
      <c r="V5" s="677"/>
      <c r="W5" s="677"/>
      <c r="X5" s="677"/>
      <c r="Y5" s="702"/>
      <c r="Z5" s="715">
        <v>10.1</v>
      </c>
      <c r="AA5" s="715"/>
      <c r="AB5" s="715"/>
      <c r="AC5" s="715"/>
      <c r="AD5" s="716">
        <v>1812257</v>
      </c>
      <c r="AE5" s="716"/>
      <c r="AF5" s="716"/>
      <c r="AG5" s="716"/>
      <c r="AH5" s="716"/>
      <c r="AI5" s="716"/>
      <c r="AJ5" s="716"/>
      <c r="AK5" s="716"/>
      <c r="AL5" s="703">
        <v>19.100000000000001</v>
      </c>
      <c r="AM5" s="685"/>
      <c r="AN5" s="685"/>
      <c r="AO5" s="704"/>
      <c r="AP5" s="679" t="s">
        <v>216</v>
      </c>
      <c r="AQ5" s="680"/>
      <c r="AR5" s="680"/>
      <c r="AS5" s="680"/>
      <c r="AT5" s="680"/>
      <c r="AU5" s="680"/>
      <c r="AV5" s="680"/>
      <c r="AW5" s="680"/>
      <c r="AX5" s="680"/>
      <c r="AY5" s="680"/>
      <c r="AZ5" s="680"/>
      <c r="BA5" s="680"/>
      <c r="BB5" s="680"/>
      <c r="BC5" s="680"/>
      <c r="BD5" s="680"/>
      <c r="BE5" s="680"/>
      <c r="BF5" s="681"/>
      <c r="BG5" s="621">
        <v>1812257</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159588</v>
      </c>
      <c r="S6" s="622"/>
      <c r="T6" s="622"/>
      <c r="U6" s="622"/>
      <c r="V6" s="622"/>
      <c r="W6" s="622"/>
      <c r="X6" s="622"/>
      <c r="Y6" s="623"/>
      <c r="Z6" s="659">
        <v>0.9</v>
      </c>
      <c r="AA6" s="659"/>
      <c r="AB6" s="659"/>
      <c r="AC6" s="659"/>
      <c r="AD6" s="660">
        <v>159588</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1812257</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83963</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83963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1576</v>
      </c>
      <c r="S7" s="622"/>
      <c r="T7" s="622"/>
      <c r="U7" s="622"/>
      <c r="V7" s="622"/>
      <c r="W7" s="622"/>
      <c r="X7" s="622"/>
      <c r="Y7" s="623"/>
      <c r="Z7" s="659">
        <v>0</v>
      </c>
      <c r="AA7" s="659"/>
      <c r="AB7" s="659"/>
      <c r="AC7" s="659"/>
      <c r="AD7" s="660">
        <v>1576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766206</v>
      </c>
      <c r="BH7" s="622"/>
      <c r="BI7" s="622"/>
      <c r="BJ7" s="622"/>
      <c r="BK7" s="622"/>
      <c r="BL7" s="622"/>
      <c r="BM7" s="622"/>
      <c r="BN7" s="623"/>
      <c r="BO7" s="659">
        <v>42.3</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4716872</v>
      </c>
      <c r="CS7" s="622"/>
      <c r="CT7" s="622"/>
      <c r="CU7" s="622"/>
      <c r="CV7" s="622"/>
      <c r="CW7" s="622"/>
      <c r="CX7" s="622"/>
      <c r="CY7" s="623"/>
      <c r="CZ7" s="659">
        <v>26.4</v>
      </c>
      <c r="DA7" s="659"/>
      <c r="DB7" s="659"/>
      <c r="DC7" s="659"/>
      <c r="DD7" s="627">
        <v>145422</v>
      </c>
      <c r="DE7" s="622"/>
      <c r="DF7" s="622"/>
      <c r="DG7" s="622"/>
      <c r="DH7" s="622"/>
      <c r="DI7" s="622"/>
      <c r="DJ7" s="622"/>
      <c r="DK7" s="622"/>
      <c r="DL7" s="622"/>
      <c r="DM7" s="622"/>
      <c r="DN7" s="622"/>
      <c r="DO7" s="622"/>
      <c r="DP7" s="623"/>
      <c r="DQ7" s="627">
        <v>1784909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15048</v>
      </c>
      <c r="S8" s="622"/>
      <c r="T8" s="622"/>
      <c r="U8" s="622"/>
      <c r="V8" s="622"/>
      <c r="W8" s="622"/>
      <c r="X8" s="622"/>
      <c r="Y8" s="623"/>
      <c r="Z8" s="659">
        <v>0.1</v>
      </c>
      <c r="AA8" s="659"/>
      <c r="AB8" s="659"/>
      <c r="AC8" s="659"/>
      <c r="AD8" s="660">
        <v>15048</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25004</v>
      </c>
      <c r="BH8" s="622"/>
      <c r="BI8" s="622"/>
      <c r="BJ8" s="622"/>
      <c r="BK8" s="622"/>
      <c r="BL8" s="622"/>
      <c r="BM8" s="622"/>
      <c r="BN8" s="623"/>
      <c r="BO8" s="659">
        <v>1.4</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4555131</v>
      </c>
      <c r="CS8" s="622"/>
      <c r="CT8" s="622"/>
      <c r="CU8" s="622"/>
      <c r="CV8" s="622"/>
      <c r="CW8" s="622"/>
      <c r="CX8" s="622"/>
      <c r="CY8" s="623"/>
      <c r="CZ8" s="659">
        <v>25.5</v>
      </c>
      <c r="DA8" s="659"/>
      <c r="DB8" s="659"/>
      <c r="DC8" s="659"/>
      <c r="DD8" s="627">
        <v>155188</v>
      </c>
      <c r="DE8" s="622"/>
      <c r="DF8" s="622"/>
      <c r="DG8" s="622"/>
      <c r="DH8" s="622"/>
      <c r="DI8" s="622"/>
      <c r="DJ8" s="622"/>
      <c r="DK8" s="622"/>
      <c r="DL8" s="622"/>
      <c r="DM8" s="622"/>
      <c r="DN8" s="622"/>
      <c r="DO8" s="622"/>
      <c r="DP8" s="623"/>
      <c r="DQ8" s="627">
        <v>2949352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22374</v>
      </c>
      <c r="S9" s="622"/>
      <c r="T9" s="622"/>
      <c r="U9" s="622"/>
      <c r="V9" s="622"/>
      <c r="W9" s="622"/>
      <c r="X9" s="622"/>
      <c r="Y9" s="623"/>
      <c r="Z9" s="659">
        <v>0.1</v>
      </c>
      <c r="AA9" s="659"/>
      <c r="AB9" s="659"/>
      <c r="AC9" s="659"/>
      <c r="AD9" s="660">
        <v>22374</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643549</v>
      </c>
      <c r="BH9" s="622"/>
      <c r="BI9" s="622"/>
      <c r="BJ9" s="622"/>
      <c r="BK9" s="622"/>
      <c r="BL9" s="622"/>
      <c r="BM9" s="622"/>
      <c r="BN9" s="623"/>
      <c r="BO9" s="659">
        <v>35.5</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1571941</v>
      </c>
      <c r="CS9" s="622"/>
      <c r="CT9" s="622"/>
      <c r="CU9" s="622"/>
      <c r="CV9" s="622"/>
      <c r="CW9" s="622"/>
      <c r="CX9" s="622"/>
      <c r="CY9" s="623"/>
      <c r="CZ9" s="659">
        <v>8.8000000000000007</v>
      </c>
      <c r="DA9" s="659"/>
      <c r="DB9" s="659"/>
      <c r="DC9" s="659"/>
      <c r="DD9" s="627">
        <v>63461</v>
      </c>
      <c r="DE9" s="622"/>
      <c r="DF9" s="622"/>
      <c r="DG9" s="622"/>
      <c r="DH9" s="622"/>
      <c r="DI9" s="622"/>
      <c r="DJ9" s="622"/>
      <c r="DK9" s="622"/>
      <c r="DL9" s="622"/>
      <c r="DM9" s="622"/>
      <c r="DN9" s="622"/>
      <c r="DO9" s="622"/>
      <c r="DP9" s="623"/>
      <c r="DQ9" s="627">
        <v>1162855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43740</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506736</v>
      </c>
      <c r="S11" s="622"/>
      <c r="T11" s="622"/>
      <c r="U11" s="622"/>
      <c r="V11" s="622"/>
      <c r="W11" s="622"/>
      <c r="X11" s="622"/>
      <c r="Y11" s="623"/>
      <c r="Z11" s="624">
        <v>2.8</v>
      </c>
      <c r="AA11" s="625"/>
      <c r="AB11" s="625"/>
      <c r="AC11" s="626"/>
      <c r="AD11" s="627">
        <v>506736</v>
      </c>
      <c r="AE11" s="622"/>
      <c r="AF11" s="622"/>
      <c r="AG11" s="622"/>
      <c r="AH11" s="622"/>
      <c r="AI11" s="622"/>
      <c r="AJ11" s="622"/>
      <c r="AK11" s="623"/>
      <c r="AL11" s="624">
        <v>5.3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53913</v>
      </c>
      <c r="BH11" s="622"/>
      <c r="BI11" s="622"/>
      <c r="BJ11" s="622"/>
      <c r="BK11" s="622"/>
      <c r="BL11" s="622"/>
      <c r="BM11" s="622"/>
      <c r="BN11" s="623"/>
      <c r="BO11" s="659">
        <v>3</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956215</v>
      </c>
      <c r="CS11" s="622"/>
      <c r="CT11" s="622"/>
      <c r="CU11" s="622"/>
      <c r="CV11" s="622"/>
      <c r="CW11" s="622"/>
      <c r="CX11" s="622"/>
      <c r="CY11" s="623"/>
      <c r="CZ11" s="659">
        <v>5.4</v>
      </c>
      <c r="DA11" s="659"/>
      <c r="DB11" s="659"/>
      <c r="DC11" s="659"/>
      <c r="DD11" s="627">
        <v>406924</v>
      </c>
      <c r="DE11" s="622"/>
      <c r="DF11" s="622"/>
      <c r="DG11" s="622"/>
      <c r="DH11" s="622"/>
      <c r="DI11" s="622"/>
      <c r="DJ11" s="622"/>
      <c r="DK11" s="622"/>
      <c r="DL11" s="622"/>
      <c r="DM11" s="622"/>
      <c r="DN11" s="622"/>
      <c r="DO11" s="622"/>
      <c r="DP11" s="623"/>
      <c r="DQ11" s="627">
        <v>446091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831875</v>
      </c>
      <c r="BH12" s="622"/>
      <c r="BI12" s="622"/>
      <c r="BJ12" s="622"/>
      <c r="BK12" s="622"/>
      <c r="BL12" s="622"/>
      <c r="BM12" s="622"/>
      <c r="BN12" s="623"/>
      <c r="BO12" s="659">
        <v>45.9</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426065</v>
      </c>
      <c r="CS12" s="622"/>
      <c r="CT12" s="622"/>
      <c r="CU12" s="622"/>
      <c r="CV12" s="622"/>
      <c r="CW12" s="622"/>
      <c r="CX12" s="622"/>
      <c r="CY12" s="623"/>
      <c r="CZ12" s="659">
        <v>2.4</v>
      </c>
      <c r="DA12" s="659"/>
      <c r="DB12" s="659"/>
      <c r="DC12" s="659"/>
      <c r="DD12" s="627">
        <v>20086</v>
      </c>
      <c r="DE12" s="622"/>
      <c r="DF12" s="622"/>
      <c r="DG12" s="622"/>
      <c r="DH12" s="622"/>
      <c r="DI12" s="622"/>
      <c r="DJ12" s="622"/>
      <c r="DK12" s="622"/>
      <c r="DL12" s="622"/>
      <c r="DM12" s="622"/>
      <c r="DN12" s="622"/>
      <c r="DO12" s="622"/>
      <c r="DP12" s="623"/>
      <c r="DQ12" s="627">
        <v>270958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825914</v>
      </c>
      <c r="BH13" s="622"/>
      <c r="BI13" s="622"/>
      <c r="BJ13" s="622"/>
      <c r="BK13" s="622"/>
      <c r="BL13" s="622"/>
      <c r="BM13" s="622"/>
      <c r="BN13" s="623"/>
      <c r="BO13" s="659">
        <v>45.6</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1030022</v>
      </c>
      <c r="CS13" s="622"/>
      <c r="CT13" s="622"/>
      <c r="CU13" s="622"/>
      <c r="CV13" s="622"/>
      <c r="CW13" s="622"/>
      <c r="CX13" s="622"/>
      <c r="CY13" s="623"/>
      <c r="CZ13" s="659">
        <v>5.8</v>
      </c>
      <c r="DA13" s="659"/>
      <c r="DB13" s="659"/>
      <c r="DC13" s="659"/>
      <c r="DD13" s="627">
        <v>578486</v>
      </c>
      <c r="DE13" s="622"/>
      <c r="DF13" s="622"/>
      <c r="DG13" s="622"/>
      <c r="DH13" s="622"/>
      <c r="DI13" s="622"/>
      <c r="DJ13" s="622"/>
      <c r="DK13" s="622"/>
      <c r="DL13" s="622"/>
      <c r="DM13" s="622"/>
      <c r="DN13" s="622"/>
      <c r="DO13" s="622"/>
      <c r="DP13" s="623"/>
      <c r="DQ13" s="627">
        <v>522645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88282</v>
      </c>
      <c r="BH14" s="622"/>
      <c r="BI14" s="622"/>
      <c r="BJ14" s="622"/>
      <c r="BK14" s="622"/>
      <c r="BL14" s="622"/>
      <c r="BM14" s="622"/>
      <c r="BN14" s="623"/>
      <c r="BO14" s="659">
        <v>4.9000000000000004</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659054</v>
      </c>
      <c r="CS14" s="622"/>
      <c r="CT14" s="622"/>
      <c r="CU14" s="622"/>
      <c r="CV14" s="622"/>
      <c r="CW14" s="622"/>
      <c r="CX14" s="622"/>
      <c r="CY14" s="623"/>
      <c r="CZ14" s="659">
        <v>3.7</v>
      </c>
      <c r="DA14" s="659"/>
      <c r="DB14" s="659"/>
      <c r="DC14" s="659"/>
      <c r="DD14" s="627">
        <v>105501</v>
      </c>
      <c r="DE14" s="622"/>
      <c r="DF14" s="622"/>
      <c r="DG14" s="622"/>
      <c r="DH14" s="622"/>
      <c r="DI14" s="622"/>
      <c r="DJ14" s="622"/>
      <c r="DK14" s="622"/>
      <c r="DL14" s="622"/>
      <c r="DM14" s="622"/>
      <c r="DN14" s="622"/>
      <c r="DO14" s="622"/>
      <c r="DP14" s="623"/>
      <c r="DQ14" s="627">
        <v>560649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15277</v>
      </c>
      <c r="S15" s="622"/>
      <c r="T15" s="622"/>
      <c r="U15" s="622"/>
      <c r="V15" s="622"/>
      <c r="W15" s="622"/>
      <c r="X15" s="622"/>
      <c r="Y15" s="623"/>
      <c r="Z15" s="659">
        <v>0.1</v>
      </c>
      <c r="AA15" s="659"/>
      <c r="AB15" s="659"/>
      <c r="AC15" s="659"/>
      <c r="AD15" s="660">
        <v>15277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125894</v>
      </c>
      <c r="BH15" s="622"/>
      <c r="BI15" s="622"/>
      <c r="BJ15" s="622"/>
      <c r="BK15" s="622"/>
      <c r="BL15" s="622"/>
      <c r="BM15" s="622"/>
      <c r="BN15" s="623"/>
      <c r="BO15" s="659">
        <v>6.9</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1608387</v>
      </c>
      <c r="CS15" s="622"/>
      <c r="CT15" s="622"/>
      <c r="CU15" s="622"/>
      <c r="CV15" s="622"/>
      <c r="CW15" s="622"/>
      <c r="CX15" s="622"/>
      <c r="CY15" s="623"/>
      <c r="CZ15" s="659">
        <v>9</v>
      </c>
      <c r="DA15" s="659"/>
      <c r="DB15" s="659"/>
      <c r="DC15" s="659"/>
      <c r="DD15" s="627">
        <v>175240</v>
      </c>
      <c r="DE15" s="622"/>
      <c r="DF15" s="622"/>
      <c r="DG15" s="622"/>
      <c r="DH15" s="622"/>
      <c r="DI15" s="622"/>
      <c r="DJ15" s="622"/>
      <c r="DK15" s="622"/>
      <c r="DL15" s="622"/>
      <c r="DM15" s="622"/>
      <c r="DN15" s="622"/>
      <c r="DO15" s="622"/>
      <c r="DP15" s="623"/>
      <c r="DQ15" s="627">
        <v>1246245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43891</v>
      </c>
      <c r="S16" s="622"/>
      <c r="T16" s="622"/>
      <c r="U16" s="622"/>
      <c r="V16" s="622"/>
      <c r="W16" s="622"/>
      <c r="X16" s="622"/>
      <c r="Y16" s="623"/>
      <c r="Z16" s="659">
        <v>0.2</v>
      </c>
      <c r="AA16" s="659"/>
      <c r="AB16" s="659"/>
      <c r="AC16" s="659"/>
      <c r="AD16" s="660">
        <v>43891</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35424</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9562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75138</v>
      </c>
      <c r="S17" s="622"/>
      <c r="T17" s="622"/>
      <c r="U17" s="622"/>
      <c r="V17" s="622"/>
      <c r="W17" s="622"/>
      <c r="X17" s="622"/>
      <c r="Y17" s="623"/>
      <c r="Z17" s="659">
        <v>0.4</v>
      </c>
      <c r="AA17" s="659"/>
      <c r="AB17" s="659"/>
      <c r="AC17" s="659"/>
      <c r="AD17" s="660">
        <v>75138</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2166202</v>
      </c>
      <c r="CS17" s="622"/>
      <c r="CT17" s="622"/>
      <c r="CU17" s="622"/>
      <c r="CV17" s="622"/>
      <c r="CW17" s="622"/>
      <c r="CX17" s="622"/>
      <c r="CY17" s="623"/>
      <c r="CZ17" s="659">
        <v>12.1</v>
      </c>
      <c r="DA17" s="659"/>
      <c r="DB17" s="659"/>
      <c r="DC17" s="659"/>
      <c r="DD17" s="627" t="s">
        <v>122</v>
      </c>
      <c r="DE17" s="622"/>
      <c r="DF17" s="622"/>
      <c r="DG17" s="622"/>
      <c r="DH17" s="622"/>
      <c r="DI17" s="622"/>
      <c r="DJ17" s="622"/>
      <c r="DK17" s="622"/>
      <c r="DL17" s="622"/>
      <c r="DM17" s="622"/>
      <c r="DN17" s="622"/>
      <c r="DO17" s="622"/>
      <c r="DP17" s="623"/>
      <c r="DQ17" s="627">
        <v>2161449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5159</v>
      </c>
      <c r="S18" s="622"/>
      <c r="T18" s="622"/>
      <c r="U18" s="622"/>
      <c r="V18" s="622"/>
      <c r="W18" s="622"/>
      <c r="X18" s="622"/>
      <c r="Y18" s="623"/>
      <c r="Z18" s="659">
        <v>0</v>
      </c>
      <c r="AA18" s="659"/>
      <c r="AB18" s="659"/>
      <c r="AC18" s="659"/>
      <c r="AD18" s="660">
        <v>5159</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v>26059</v>
      </c>
      <c r="CS18" s="622"/>
      <c r="CT18" s="622"/>
      <c r="CU18" s="622"/>
      <c r="CV18" s="622"/>
      <c r="CW18" s="622"/>
      <c r="CX18" s="622"/>
      <c r="CY18" s="623"/>
      <c r="CZ18" s="659">
        <v>0.1</v>
      </c>
      <c r="DA18" s="659"/>
      <c r="DB18" s="659"/>
      <c r="DC18" s="659"/>
      <c r="DD18" s="627" t="s">
        <v>122</v>
      </c>
      <c r="DE18" s="622"/>
      <c r="DF18" s="622"/>
      <c r="DG18" s="622"/>
      <c r="DH18" s="622"/>
      <c r="DI18" s="622"/>
      <c r="DJ18" s="622"/>
      <c r="DK18" s="622"/>
      <c r="DL18" s="622"/>
      <c r="DM18" s="622"/>
      <c r="DN18" s="622"/>
      <c r="DO18" s="622"/>
      <c r="DP18" s="623"/>
      <c r="DQ18" s="627">
        <v>26059</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65128</v>
      </c>
      <c r="S19" s="622"/>
      <c r="T19" s="622"/>
      <c r="U19" s="622"/>
      <c r="V19" s="622"/>
      <c r="W19" s="622"/>
      <c r="X19" s="622"/>
      <c r="Y19" s="623"/>
      <c r="Z19" s="659">
        <v>0.4</v>
      </c>
      <c r="AA19" s="659"/>
      <c r="AB19" s="659"/>
      <c r="AC19" s="659"/>
      <c r="AD19" s="660">
        <v>65128</v>
      </c>
      <c r="AE19" s="660"/>
      <c r="AF19" s="660"/>
      <c r="AG19" s="660"/>
      <c r="AH19" s="660"/>
      <c r="AI19" s="660"/>
      <c r="AJ19" s="660"/>
      <c r="AK19" s="660"/>
      <c r="AL19" s="624">
        <v>0.7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4851</v>
      </c>
      <c r="S20" s="622"/>
      <c r="T20" s="622"/>
      <c r="U20" s="622"/>
      <c r="V20" s="622"/>
      <c r="W20" s="622"/>
      <c r="X20" s="622"/>
      <c r="Y20" s="623"/>
      <c r="Z20" s="659">
        <v>0</v>
      </c>
      <c r="AA20" s="659"/>
      <c r="AB20" s="659"/>
      <c r="AC20" s="659"/>
      <c r="AD20" s="660">
        <v>4851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17835335</v>
      </c>
      <c r="CS20" s="622"/>
      <c r="CT20" s="622"/>
      <c r="CU20" s="622"/>
      <c r="CV20" s="622"/>
      <c r="CW20" s="622"/>
      <c r="CX20" s="622"/>
      <c r="CY20" s="623"/>
      <c r="CZ20" s="659">
        <v>100</v>
      </c>
      <c r="DA20" s="659"/>
      <c r="DB20" s="659"/>
      <c r="DC20" s="659"/>
      <c r="DD20" s="627">
        <v>1650308</v>
      </c>
      <c r="DE20" s="622"/>
      <c r="DF20" s="622"/>
      <c r="DG20" s="622"/>
      <c r="DH20" s="622"/>
      <c r="DI20" s="622"/>
      <c r="DJ20" s="622"/>
      <c r="DK20" s="622"/>
      <c r="DL20" s="622"/>
      <c r="DM20" s="622"/>
      <c r="DN20" s="622"/>
      <c r="DO20" s="622"/>
      <c r="DP20" s="623"/>
      <c r="DQ20" s="627">
        <v>11224737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7490295</v>
      </c>
      <c r="S21" s="622"/>
      <c r="T21" s="622"/>
      <c r="U21" s="622"/>
      <c r="V21" s="622"/>
      <c r="W21" s="622"/>
      <c r="X21" s="622"/>
      <c r="Y21" s="623"/>
      <c r="Z21" s="659">
        <v>41.5</v>
      </c>
      <c r="AA21" s="659"/>
      <c r="AB21" s="659"/>
      <c r="AC21" s="659"/>
      <c r="AD21" s="660">
        <v>6786978</v>
      </c>
      <c r="AE21" s="660"/>
      <c r="AF21" s="660"/>
      <c r="AG21" s="660"/>
      <c r="AH21" s="660"/>
      <c r="AI21" s="660"/>
      <c r="AJ21" s="660"/>
      <c r="AK21" s="660"/>
      <c r="AL21" s="624">
        <v>71.400000000000006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6786978</v>
      </c>
      <c r="S22" s="622"/>
      <c r="T22" s="622"/>
      <c r="U22" s="622"/>
      <c r="V22" s="622"/>
      <c r="W22" s="622"/>
      <c r="X22" s="622"/>
      <c r="Y22" s="623"/>
      <c r="Z22" s="659">
        <v>37.6</v>
      </c>
      <c r="AA22" s="659"/>
      <c r="AB22" s="659"/>
      <c r="AC22" s="659"/>
      <c r="AD22" s="660">
        <v>6786978</v>
      </c>
      <c r="AE22" s="660"/>
      <c r="AF22" s="660"/>
      <c r="AG22" s="660"/>
      <c r="AH22" s="660"/>
      <c r="AI22" s="660"/>
      <c r="AJ22" s="660"/>
      <c r="AK22" s="660"/>
      <c r="AL22" s="624">
        <v>71.400000000000006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703317</v>
      </c>
      <c r="S23" s="622"/>
      <c r="T23" s="622"/>
      <c r="U23" s="622"/>
      <c r="V23" s="622"/>
      <c r="W23" s="622"/>
      <c r="X23" s="622"/>
      <c r="Y23" s="623"/>
      <c r="Z23" s="659">
        <v>3.9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7545882</v>
      </c>
      <c r="CS24" s="677"/>
      <c r="CT24" s="677"/>
      <c r="CU24" s="677"/>
      <c r="CV24" s="677"/>
      <c r="CW24" s="677"/>
      <c r="CX24" s="677"/>
      <c r="CY24" s="702"/>
      <c r="CZ24" s="703">
        <v>42.3</v>
      </c>
      <c r="DA24" s="685"/>
      <c r="DB24" s="685"/>
      <c r="DC24" s="705"/>
      <c r="DD24" s="701">
        <v>6250265</v>
      </c>
      <c r="DE24" s="677"/>
      <c r="DF24" s="677"/>
      <c r="DG24" s="677"/>
      <c r="DH24" s="677"/>
      <c r="DI24" s="677"/>
      <c r="DJ24" s="677"/>
      <c r="DK24" s="702"/>
      <c r="DL24" s="701">
        <v>6055672</v>
      </c>
      <c r="DM24" s="677"/>
      <c r="DN24" s="677"/>
      <c r="DO24" s="677"/>
      <c r="DP24" s="677"/>
      <c r="DQ24" s="677"/>
      <c r="DR24" s="677"/>
      <c r="DS24" s="677"/>
      <c r="DT24" s="677"/>
      <c r="DU24" s="677"/>
      <c r="DV24" s="702"/>
      <c r="DW24" s="703">
        <v>63.6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10142180</v>
      </c>
      <c r="S25" s="622"/>
      <c r="T25" s="622"/>
      <c r="U25" s="622"/>
      <c r="V25" s="622"/>
      <c r="W25" s="622"/>
      <c r="X25" s="622"/>
      <c r="Y25" s="623"/>
      <c r="Z25" s="659">
        <v>56.3</v>
      </c>
      <c r="AA25" s="659"/>
      <c r="AB25" s="659"/>
      <c r="AC25" s="659"/>
      <c r="AD25" s="660">
        <v>9438863</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3809025</v>
      </c>
      <c r="CS25" s="634"/>
      <c r="CT25" s="634"/>
      <c r="CU25" s="634"/>
      <c r="CV25" s="634"/>
      <c r="CW25" s="634"/>
      <c r="CX25" s="634"/>
      <c r="CY25" s="635"/>
      <c r="CZ25" s="624">
        <v>21.4</v>
      </c>
      <c r="DA25" s="636"/>
      <c r="DB25" s="636"/>
      <c r="DC25" s="637"/>
      <c r="DD25" s="627">
        <v>3561471</v>
      </c>
      <c r="DE25" s="634"/>
      <c r="DF25" s="634"/>
      <c r="DG25" s="634"/>
      <c r="DH25" s="634"/>
      <c r="DI25" s="634"/>
      <c r="DJ25" s="634"/>
      <c r="DK25" s="635"/>
      <c r="DL25" s="627">
        <v>3484278</v>
      </c>
      <c r="DM25" s="634"/>
      <c r="DN25" s="634"/>
      <c r="DO25" s="634"/>
      <c r="DP25" s="634"/>
      <c r="DQ25" s="634"/>
      <c r="DR25" s="634"/>
      <c r="DS25" s="634"/>
      <c r="DT25" s="634"/>
      <c r="DU25" s="634"/>
      <c r="DV25" s="635"/>
      <c r="DW25" s="624">
        <v>36.6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1349</v>
      </c>
      <c r="S26" s="622"/>
      <c r="T26" s="622"/>
      <c r="U26" s="622"/>
      <c r="V26" s="622"/>
      <c r="W26" s="622"/>
      <c r="X26" s="622"/>
      <c r="Y26" s="623"/>
      <c r="Z26" s="659">
        <v>0</v>
      </c>
      <c r="AA26" s="659"/>
      <c r="AB26" s="659"/>
      <c r="AC26" s="659"/>
      <c r="AD26" s="660">
        <v>1349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2616597</v>
      </c>
      <c r="CS26" s="622"/>
      <c r="CT26" s="622"/>
      <c r="CU26" s="622"/>
      <c r="CV26" s="622"/>
      <c r="CW26" s="622"/>
      <c r="CX26" s="622"/>
      <c r="CY26" s="623"/>
      <c r="CZ26" s="624">
        <v>14.7</v>
      </c>
      <c r="DA26" s="636"/>
      <c r="DB26" s="636"/>
      <c r="DC26" s="637"/>
      <c r="DD26" s="627">
        <v>2425723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81992</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1812257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1570655</v>
      </c>
      <c r="CS27" s="634"/>
      <c r="CT27" s="634"/>
      <c r="CU27" s="634"/>
      <c r="CV27" s="634"/>
      <c r="CW27" s="634"/>
      <c r="CX27" s="634"/>
      <c r="CY27" s="635"/>
      <c r="CZ27" s="624">
        <v>8.8000000000000007</v>
      </c>
      <c r="DA27" s="636"/>
      <c r="DB27" s="636"/>
      <c r="DC27" s="637"/>
      <c r="DD27" s="627">
        <v>527345</v>
      </c>
      <c r="DE27" s="634"/>
      <c r="DF27" s="634"/>
      <c r="DG27" s="634"/>
      <c r="DH27" s="634"/>
      <c r="DI27" s="634"/>
      <c r="DJ27" s="634"/>
      <c r="DK27" s="635"/>
      <c r="DL27" s="627">
        <v>409945</v>
      </c>
      <c r="DM27" s="634"/>
      <c r="DN27" s="634"/>
      <c r="DO27" s="634"/>
      <c r="DP27" s="634"/>
      <c r="DQ27" s="634"/>
      <c r="DR27" s="634"/>
      <c r="DS27" s="634"/>
      <c r="DT27" s="634"/>
      <c r="DU27" s="634"/>
      <c r="DV27" s="635"/>
      <c r="DW27" s="624">
        <v>4.3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190936</v>
      </c>
      <c r="S28" s="622"/>
      <c r="T28" s="622"/>
      <c r="U28" s="622"/>
      <c r="V28" s="622"/>
      <c r="W28" s="622"/>
      <c r="X28" s="622"/>
      <c r="Y28" s="623"/>
      <c r="Z28" s="659">
        <v>1.1000000000000001</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2166202</v>
      </c>
      <c r="CS28" s="622"/>
      <c r="CT28" s="622"/>
      <c r="CU28" s="622"/>
      <c r="CV28" s="622"/>
      <c r="CW28" s="622"/>
      <c r="CX28" s="622"/>
      <c r="CY28" s="623"/>
      <c r="CZ28" s="624">
        <v>12.1</v>
      </c>
      <c r="DA28" s="636"/>
      <c r="DB28" s="636"/>
      <c r="DC28" s="637"/>
      <c r="DD28" s="627">
        <v>2161449</v>
      </c>
      <c r="DE28" s="622"/>
      <c r="DF28" s="622"/>
      <c r="DG28" s="622"/>
      <c r="DH28" s="622"/>
      <c r="DI28" s="622"/>
      <c r="DJ28" s="622"/>
      <c r="DK28" s="623"/>
      <c r="DL28" s="627">
        <v>2161449</v>
      </c>
      <c r="DM28" s="622"/>
      <c r="DN28" s="622"/>
      <c r="DO28" s="622"/>
      <c r="DP28" s="622"/>
      <c r="DQ28" s="622"/>
      <c r="DR28" s="622"/>
      <c r="DS28" s="622"/>
      <c r="DT28" s="622"/>
      <c r="DU28" s="622"/>
      <c r="DV28" s="623"/>
      <c r="DW28" s="624">
        <v>22.7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39127</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2166128</v>
      </c>
      <c r="CS29" s="634"/>
      <c r="CT29" s="634"/>
      <c r="CU29" s="634"/>
      <c r="CV29" s="634"/>
      <c r="CW29" s="634"/>
      <c r="CX29" s="634"/>
      <c r="CY29" s="635"/>
      <c r="CZ29" s="624">
        <v>12.1</v>
      </c>
      <c r="DA29" s="636"/>
      <c r="DB29" s="636"/>
      <c r="DC29" s="637"/>
      <c r="DD29" s="627">
        <v>2161375</v>
      </c>
      <c r="DE29" s="634"/>
      <c r="DF29" s="634"/>
      <c r="DG29" s="634"/>
      <c r="DH29" s="634"/>
      <c r="DI29" s="634"/>
      <c r="DJ29" s="634"/>
      <c r="DK29" s="635"/>
      <c r="DL29" s="627">
        <v>2161375</v>
      </c>
      <c r="DM29" s="634"/>
      <c r="DN29" s="634"/>
      <c r="DO29" s="634"/>
      <c r="DP29" s="634"/>
      <c r="DQ29" s="634"/>
      <c r="DR29" s="634"/>
      <c r="DS29" s="634"/>
      <c r="DT29" s="634"/>
      <c r="DU29" s="634"/>
      <c r="DV29" s="635"/>
      <c r="DW29" s="624">
        <v>22.7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1388546</v>
      </c>
      <c r="S30" s="622"/>
      <c r="T30" s="622"/>
      <c r="U30" s="622"/>
      <c r="V30" s="622"/>
      <c r="W30" s="622"/>
      <c r="X30" s="622"/>
      <c r="Y30" s="623"/>
      <c r="Z30" s="659">
        <v>7.7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2117511</v>
      </c>
      <c r="CS30" s="622"/>
      <c r="CT30" s="622"/>
      <c r="CU30" s="622"/>
      <c r="CV30" s="622"/>
      <c r="CW30" s="622"/>
      <c r="CX30" s="622"/>
      <c r="CY30" s="623"/>
      <c r="CZ30" s="624">
        <v>11.9</v>
      </c>
      <c r="DA30" s="636"/>
      <c r="DB30" s="636"/>
      <c r="DC30" s="637"/>
      <c r="DD30" s="627">
        <v>2112899</v>
      </c>
      <c r="DE30" s="622"/>
      <c r="DF30" s="622"/>
      <c r="DG30" s="622"/>
      <c r="DH30" s="622"/>
      <c r="DI30" s="622"/>
      <c r="DJ30" s="622"/>
      <c r="DK30" s="623"/>
      <c r="DL30" s="627">
        <v>2112899</v>
      </c>
      <c r="DM30" s="622"/>
      <c r="DN30" s="622"/>
      <c r="DO30" s="622"/>
      <c r="DP30" s="622"/>
      <c r="DQ30" s="622"/>
      <c r="DR30" s="622"/>
      <c r="DS30" s="622"/>
      <c r="DT30" s="622"/>
      <c r="DU30" s="622"/>
      <c r="DV30" s="623"/>
      <c r="DW30" s="624">
        <v>22.2</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98</v>
      </c>
      <c r="BN31" s="684"/>
      <c r="BO31" s="684"/>
      <c r="BP31" s="684"/>
      <c r="BQ31" s="686"/>
      <c r="BR31" s="683">
        <v>99.1</v>
      </c>
      <c r="BS31" s="684"/>
      <c r="BT31" s="684"/>
      <c r="BU31" s="684"/>
      <c r="BV31" s="684"/>
      <c r="BW31" s="684"/>
      <c r="BX31" s="685">
        <v>97.7</v>
      </c>
      <c r="BY31" s="684"/>
      <c r="BZ31" s="684"/>
      <c r="CA31" s="684"/>
      <c r="CB31" s="686"/>
      <c r="CD31" s="642"/>
      <c r="CE31" s="643"/>
      <c r="CF31" s="618" t="s">
        <v>300</v>
      </c>
      <c r="CG31" s="619"/>
      <c r="CH31" s="619"/>
      <c r="CI31" s="619"/>
      <c r="CJ31" s="619"/>
      <c r="CK31" s="619"/>
      <c r="CL31" s="619"/>
      <c r="CM31" s="619"/>
      <c r="CN31" s="619"/>
      <c r="CO31" s="619"/>
      <c r="CP31" s="619"/>
      <c r="CQ31" s="620"/>
      <c r="CR31" s="621">
        <v>48617</v>
      </c>
      <c r="CS31" s="634"/>
      <c r="CT31" s="634"/>
      <c r="CU31" s="634"/>
      <c r="CV31" s="634"/>
      <c r="CW31" s="634"/>
      <c r="CX31" s="634"/>
      <c r="CY31" s="635"/>
      <c r="CZ31" s="624">
        <v>0.3</v>
      </c>
      <c r="DA31" s="636"/>
      <c r="DB31" s="636"/>
      <c r="DC31" s="637"/>
      <c r="DD31" s="627">
        <v>48476</v>
      </c>
      <c r="DE31" s="634"/>
      <c r="DF31" s="634"/>
      <c r="DG31" s="634"/>
      <c r="DH31" s="634"/>
      <c r="DI31" s="634"/>
      <c r="DJ31" s="634"/>
      <c r="DK31" s="635"/>
      <c r="DL31" s="627">
        <v>48476</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840265</v>
      </c>
      <c r="S32" s="622"/>
      <c r="T32" s="622"/>
      <c r="U32" s="622"/>
      <c r="V32" s="622"/>
      <c r="W32" s="622"/>
      <c r="X32" s="622"/>
      <c r="Y32" s="623"/>
      <c r="Z32" s="659">
        <v>4.7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99.5</v>
      </c>
      <c r="BH32" s="634"/>
      <c r="BI32" s="634"/>
      <c r="BJ32" s="634"/>
      <c r="BK32" s="634"/>
      <c r="BL32" s="634"/>
      <c r="BM32" s="625">
        <v>99.1</v>
      </c>
      <c r="BN32" s="634"/>
      <c r="BO32" s="634"/>
      <c r="BP32" s="634"/>
      <c r="BQ32" s="657"/>
      <c r="BR32" s="687">
        <v>99.2</v>
      </c>
      <c r="BS32" s="634"/>
      <c r="BT32" s="634"/>
      <c r="BU32" s="634"/>
      <c r="BV32" s="634"/>
      <c r="BW32" s="634"/>
      <c r="BX32" s="625">
        <v>98.6</v>
      </c>
      <c r="BY32" s="634"/>
      <c r="BZ32" s="634"/>
      <c r="CA32" s="634"/>
      <c r="CB32" s="657"/>
      <c r="CD32" s="644"/>
      <c r="CE32" s="645"/>
      <c r="CF32" s="618" t="s">
        <v>304</v>
      </c>
      <c r="CG32" s="619"/>
      <c r="CH32" s="619"/>
      <c r="CI32" s="619"/>
      <c r="CJ32" s="619"/>
      <c r="CK32" s="619"/>
      <c r="CL32" s="619"/>
      <c r="CM32" s="619"/>
      <c r="CN32" s="619"/>
      <c r="CO32" s="619"/>
      <c r="CP32" s="619"/>
      <c r="CQ32" s="620"/>
      <c r="CR32" s="621">
        <v>74</v>
      </c>
      <c r="CS32" s="622"/>
      <c r="CT32" s="622"/>
      <c r="CU32" s="622"/>
      <c r="CV32" s="622"/>
      <c r="CW32" s="622"/>
      <c r="CX32" s="622"/>
      <c r="CY32" s="623"/>
      <c r="CZ32" s="624">
        <v>0</v>
      </c>
      <c r="DA32" s="636"/>
      <c r="DB32" s="636"/>
      <c r="DC32" s="637"/>
      <c r="DD32" s="627">
        <v>74</v>
      </c>
      <c r="DE32" s="622"/>
      <c r="DF32" s="622"/>
      <c r="DG32" s="622"/>
      <c r="DH32" s="622"/>
      <c r="DI32" s="622"/>
      <c r="DJ32" s="622"/>
      <c r="DK32" s="623"/>
      <c r="DL32" s="627">
        <v>74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162081</v>
      </c>
      <c r="S33" s="622"/>
      <c r="T33" s="622"/>
      <c r="U33" s="622"/>
      <c r="V33" s="622"/>
      <c r="W33" s="622"/>
      <c r="X33" s="622"/>
      <c r="Y33" s="623"/>
      <c r="Z33" s="659">
        <v>0.9</v>
      </c>
      <c r="AA33" s="659"/>
      <c r="AB33" s="659"/>
      <c r="AC33" s="659"/>
      <c r="AD33" s="660">
        <v>19166</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98.9</v>
      </c>
      <c r="BH33" s="606"/>
      <c r="BI33" s="606"/>
      <c r="BJ33" s="606"/>
      <c r="BK33" s="606"/>
      <c r="BL33" s="606"/>
      <c r="BM33" s="652">
        <v>96.8</v>
      </c>
      <c r="BN33" s="606"/>
      <c r="BO33" s="606"/>
      <c r="BP33" s="606"/>
      <c r="BQ33" s="669"/>
      <c r="BR33" s="682">
        <v>98.9</v>
      </c>
      <c r="BS33" s="606"/>
      <c r="BT33" s="606"/>
      <c r="BU33" s="606"/>
      <c r="BV33" s="606"/>
      <c r="BW33" s="606"/>
      <c r="BX33" s="652">
        <v>96.5</v>
      </c>
      <c r="BY33" s="606"/>
      <c r="BZ33" s="606"/>
      <c r="CA33" s="606"/>
      <c r="CB33" s="669"/>
      <c r="CD33" s="618" t="s">
        <v>307</v>
      </c>
      <c r="CE33" s="619"/>
      <c r="CF33" s="619"/>
      <c r="CG33" s="619"/>
      <c r="CH33" s="619"/>
      <c r="CI33" s="619"/>
      <c r="CJ33" s="619"/>
      <c r="CK33" s="619"/>
      <c r="CL33" s="619"/>
      <c r="CM33" s="619"/>
      <c r="CN33" s="619"/>
      <c r="CO33" s="619"/>
      <c r="CP33" s="619"/>
      <c r="CQ33" s="620"/>
      <c r="CR33" s="621">
        <v>8603721</v>
      </c>
      <c r="CS33" s="634"/>
      <c r="CT33" s="634"/>
      <c r="CU33" s="634"/>
      <c r="CV33" s="634"/>
      <c r="CW33" s="634"/>
      <c r="CX33" s="634"/>
      <c r="CY33" s="635"/>
      <c r="CZ33" s="624">
        <v>48.2</v>
      </c>
      <c r="DA33" s="636"/>
      <c r="DB33" s="636"/>
      <c r="DC33" s="637"/>
      <c r="DD33" s="627">
        <v>4336669</v>
      </c>
      <c r="DE33" s="634"/>
      <c r="DF33" s="634"/>
      <c r="DG33" s="634"/>
      <c r="DH33" s="634"/>
      <c r="DI33" s="634"/>
      <c r="DJ33" s="634"/>
      <c r="DK33" s="635"/>
      <c r="DL33" s="627">
        <v>3066880</v>
      </c>
      <c r="DM33" s="634"/>
      <c r="DN33" s="634"/>
      <c r="DO33" s="634"/>
      <c r="DP33" s="634"/>
      <c r="DQ33" s="634"/>
      <c r="DR33" s="634"/>
      <c r="DS33" s="634"/>
      <c r="DT33" s="634"/>
      <c r="DU33" s="634"/>
      <c r="DV33" s="635"/>
      <c r="DW33" s="624">
        <v>32.200000000000003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2756580</v>
      </c>
      <c r="S34" s="622"/>
      <c r="T34" s="622"/>
      <c r="U34" s="622"/>
      <c r="V34" s="622"/>
      <c r="W34" s="622"/>
      <c r="X34" s="622"/>
      <c r="Y34" s="623"/>
      <c r="Z34" s="659">
        <v>15.3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3111692</v>
      </c>
      <c r="CS34" s="622"/>
      <c r="CT34" s="622"/>
      <c r="CU34" s="622"/>
      <c r="CV34" s="622"/>
      <c r="CW34" s="622"/>
      <c r="CX34" s="622"/>
      <c r="CY34" s="623"/>
      <c r="CZ34" s="624">
        <v>17.399999999999999</v>
      </c>
      <c r="DA34" s="636"/>
      <c r="DB34" s="636"/>
      <c r="DC34" s="637"/>
      <c r="DD34" s="627">
        <v>1419970</v>
      </c>
      <c r="DE34" s="622"/>
      <c r="DF34" s="622"/>
      <c r="DG34" s="622"/>
      <c r="DH34" s="622"/>
      <c r="DI34" s="622"/>
      <c r="DJ34" s="622"/>
      <c r="DK34" s="623"/>
      <c r="DL34" s="627">
        <v>1164966</v>
      </c>
      <c r="DM34" s="622"/>
      <c r="DN34" s="622"/>
      <c r="DO34" s="622"/>
      <c r="DP34" s="622"/>
      <c r="DQ34" s="622"/>
      <c r="DR34" s="622"/>
      <c r="DS34" s="622"/>
      <c r="DT34" s="622"/>
      <c r="DU34" s="622"/>
      <c r="DV34" s="623"/>
      <c r="DW34" s="624">
        <v>12.2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682025</v>
      </c>
      <c r="S35" s="622"/>
      <c r="T35" s="622"/>
      <c r="U35" s="622"/>
      <c r="V35" s="622"/>
      <c r="W35" s="622"/>
      <c r="X35" s="622"/>
      <c r="Y35" s="623"/>
      <c r="Z35" s="659">
        <v>3.8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60957</v>
      </c>
      <c r="CS35" s="634"/>
      <c r="CT35" s="634"/>
      <c r="CU35" s="634"/>
      <c r="CV35" s="634"/>
      <c r="CW35" s="634"/>
      <c r="CX35" s="634"/>
      <c r="CY35" s="635"/>
      <c r="CZ35" s="624">
        <v>0.3</v>
      </c>
      <c r="DA35" s="636"/>
      <c r="DB35" s="636"/>
      <c r="DC35" s="637"/>
      <c r="DD35" s="627">
        <v>45359</v>
      </c>
      <c r="DE35" s="634"/>
      <c r="DF35" s="634"/>
      <c r="DG35" s="634"/>
      <c r="DH35" s="634"/>
      <c r="DI35" s="634"/>
      <c r="DJ35" s="634"/>
      <c r="DK35" s="635"/>
      <c r="DL35" s="627">
        <v>7825</v>
      </c>
      <c r="DM35" s="634"/>
      <c r="DN35" s="634"/>
      <c r="DO35" s="634"/>
      <c r="DP35" s="634"/>
      <c r="DQ35" s="634"/>
      <c r="DR35" s="634"/>
      <c r="DS35" s="634"/>
      <c r="DT35" s="634"/>
      <c r="DU35" s="634"/>
      <c r="DV35" s="635"/>
      <c r="DW35" s="624">
        <v>0.1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661862</v>
      </c>
      <c r="S36" s="622"/>
      <c r="T36" s="622"/>
      <c r="U36" s="622"/>
      <c r="V36" s="622"/>
      <c r="W36" s="622"/>
      <c r="X36" s="622"/>
      <c r="Y36" s="623"/>
      <c r="Z36" s="659">
        <v>3.7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2085891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25789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2815229</v>
      </c>
      <c r="CS36" s="622"/>
      <c r="CT36" s="622"/>
      <c r="CU36" s="622"/>
      <c r="CV36" s="622"/>
      <c r="CW36" s="622"/>
      <c r="CX36" s="622"/>
      <c r="CY36" s="623"/>
      <c r="CZ36" s="624">
        <v>15.8</v>
      </c>
      <c r="DA36" s="636"/>
      <c r="DB36" s="636"/>
      <c r="DC36" s="637"/>
      <c r="DD36" s="627">
        <v>1537626</v>
      </c>
      <c r="DE36" s="622"/>
      <c r="DF36" s="622"/>
      <c r="DG36" s="622"/>
      <c r="DH36" s="622"/>
      <c r="DI36" s="622"/>
      <c r="DJ36" s="622"/>
      <c r="DK36" s="623"/>
      <c r="DL36" s="627">
        <v>1006702</v>
      </c>
      <c r="DM36" s="622"/>
      <c r="DN36" s="622"/>
      <c r="DO36" s="622"/>
      <c r="DP36" s="622"/>
      <c r="DQ36" s="622"/>
      <c r="DR36" s="622"/>
      <c r="DS36" s="622"/>
      <c r="DT36" s="622"/>
      <c r="DU36" s="622"/>
      <c r="DV36" s="623"/>
      <c r="DW36" s="624">
        <v>10.6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310603</v>
      </c>
      <c r="S37" s="622"/>
      <c r="T37" s="622"/>
      <c r="U37" s="622"/>
      <c r="V37" s="622"/>
      <c r="W37" s="622"/>
      <c r="X37" s="622"/>
      <c r="Y37" s="623"/>
      <c r="Z37" s="659">
        <v>1.7</v>
      </c>
      <c r="AA37" s="659"/>
      <c r="AB37" s="659"/>
      <c r="AC37" s="659"/>
      <c r="AD37" s="660">
        <v>40294</v>
      </c>
      <c r="AE37" s="660"/>
      <c r="AF37" s="660"/>
      <c r="AG37" s="660"/>
      <c r="AH37" s="660"/>
      <c r="AI37" s="660"/>
      <c r="AJ37" s="660"/>
      <c r="AK37" s="660"/>
      <c r="AL37" s="624">
        <v>0.4</v>
      </c>
      <c r="AM37" s="625"/>
      <c r="AN37" s="625"/>
      <c r="AO37" s="661"/>
      <c r="AQ37" s="654" t="s">
        <v>319</v>
      </c>
      <c r="AR37" s="655"/>
      <c r="AS37" s="655"/>
      <c r="AT37" s="655"/>
      <c r="AU37" s="655"/>
      <c r="AV37" s="655"/>
      <c r="AW37" s="655"/>
      <c r="AX37" s="655"/>
      <c r="AY37" s="656"/>
      <c r="AZ37" s="621">
        <v>291129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-117277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321053</v>
      </c>
      <c r="CS37" s="634"/>
      <c r="CT37" s="634"/>
      <c r="CU37" s="634"/>
      <c r="CV37" s="634"/>
      <c r="CW37" s="634"/>
      <c r="CX37" s="634"/>
      <c r="CY37" s="635"/>
      <c r="CZ37" s="624">
        <v>1.8</v>
      </c>
      <c r="DA37" s="636"/>
      <c r="DB37" s="636"/>
      <c r="DC37" s="637"/>
      <c r="DD37" s="627">
        <v>313085</v>
      </c>
      <c r="DE37" s="634"/>
      <c r="DF37" s="634"/>
      <c r="DG37" s="634"/>
      <c r="DH37" s="634"/>
      <c r="DI37" s="634"/>
      <c r="DJ37" s="634"/>
      <c r="DK37" s="635"/>
      <c r="DL37" s="627">
        <v>313085</v>
      </c>
      <c r="DM37" s="634"/>
      <c r="DN37" s="634"/>
      <c r="DO37" s="634"/>
      <c r="DP37" s="634"/>
      <c r="DQ37" s="634"/>
      <c r="DR37" s="634"/>
      <c r="DS37" s="634"/>
      <c r="DT37" s="634"/>
      <c r="DU37" s="634"/>
      <c r="DV37" s="635"/>
      <c r="DW37" s="624">
        <v>3.3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772974</v>
      </c>
      <c r="S38" s="622"/>
      <c r="T38" s="622"/>
      <c r="U38" s="622"/>
      <c r="V38" s="622"/>
      <c r="W38" s="622"/>
      <c r="X38" s="622"/>
      <c r="Y38" s="623"/>
      <c r="Z38" s="659">
        <v>4.3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256775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3502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1319487</v>
      </c>
      <c r="CS38" s="622"/>
      <c r="CT38" s="622"/>
      <c r="CU38" s="622"/>
      <c r="CV38" s="622"/>
      <c r="CW38" s="622"/>
      <c r="CX38" s="622"/>
      <c r="CY38" s="623"/>
      <c r="CZ38" s="624">
        <v>7.4</v>
      </c>
      <c r="DA38" s="636"/>
      <c r="DB38" s="636"/>
      <c r="DC38" s="637"/>
      <c r="DD38" s="627">
        <v>1077906</v>
      </c>
      <c r="DE38" s="622"/>
      <c r="DF38" s="622"/>
      <c r="DG38" s="622"/>
      <c r="DH38" s="622"/>
      <c r="DI38" s="622"/>
      <c r="DJ38" s="622"/>
      <c r="DK38" s="623"/>
      <c r="DL38" s="627">
        <v>887387</v>
      </c>
      <c r="DM38" s="622"/>
      <c r="DN38" s="622"/>
      <c r="DO38" s="622"/>
      <c r="DP38" s="622"/>
      <c r="DQ38" s="622"/>
      <c r="DR38" s="622"/>
      <c r="DS38" s="622"/>
      <c r="DT38" s="622"/>
      <c r="DU38" s="622"/>
      <c r="DV38" s="623"/>
      <c r="DW38" s="624">
        <v>9.3000000000000007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218500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5144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1130899</v>
      </c>
      <c r="CS39" s="634"/>
      <c r="CT39" s="634"/>
      <c r="CU39" s="634"/>
      <c r="CV39" s="634"/>
      <c r="CW39" s="634"/>
      <c r="CX39" s="634"/>
      <c r="CY39" s="635"/>
      <c r="CZ39" s="624">
        <v>6.3</v>
      </c>
      <c r="DA39" s="636"/>
      <c r="DB39" s="636"/>
      <c r="DC39" s="637"/>
      <c r="DD39" s="627">
        <v>90451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17674</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26059</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165457</v>
      </c>
      <c r="CS40" s="622"/>
      <c r="CT40" s="622"/>
      <c r="CU40" s="622"/>
      <c r="CV40" s="622"/>
      <c r="CW40" s="622"/>
      <c r="CX40" s="622"/>
      <c r="CY40" s="623"/>
      <c r="CZ40" s="624">
        <v>0.9</v>
      </c>
      <c r="DA40" s="636"/>
      <c r="DB40" s="636"/>
      <c r="DC40" s="637"/>
      <c r="DD40" s="627">
        <v>165357</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18030520</v>
      </c>
      <c r="S41" s="646"/>
      <c r="T41" s="646"/>
      <c r="U41" s="646"/>
      <c r="V41" s="646"/>
      <c r="W41" s="646"/>
      <c r="X41" s="646"/>
      <c r="Y41" s="649"/>
      <c r="Z41" s="650">
        <v>100</v>
      </c>
      <c r="AA41" s="650"/>
      <c r="AB41" s="650"/>
      <c r="AC41" s="650"/>
      <c r="AD41" s="651">
        <v>9499672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332902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960526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1685732</v>
      </c>
      <c r="CS42" s="634"/>
      <c r="CT42" s="634"/>
      <c r="CU42" s="634"/>
      <c r="CV42" s="634"/>
      <c r="CW42" s="634"/>
      <c r="CX42" s="634"/>
      <c r="CY42" s="635"/>
      <c r="CZ42" s="624">
        <v>9.5</v>
      </c>
      <c r="DA42" s="636"/>
      <c r="DB42" s="636"/>
      <c r="DC42" s="637"/>
      <c r="DD42" s="627">
        <v>637803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38943</v>
      </c>
      <c r="CS43" s="634"/>
      <c r="CT43" s="634"/>
      <c r="CU43" s="634"/>
      <c r="CV43" s="634"/>
      <c r="CW43" s="634"/>
      <c r="CX43" s="634"/>
      <c r="CY43" s="635"/>
      <c r="CZ43" s="624">
        <v>0.2</v>
      </c>
      <c r="DA43" s="636"/>
      <c r="DB43" s="636"/>
      <c r="DC43" s="637"/>
      <c r="DD43" s="627">
        <v>32543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1650308</v>
      </c>
      <c r="CS44" s="622"/>
      <c r="CT44" s="622"/>
      <c r="CU44" s="622"/>
      <c r="CV44" s="622"/>
      <c r="CW44" s="622"/>
      <c r="CX44" s="622"/>
      <c r="CY44" s="623"/>
      <c r="CZ44" s="624">
        <v>9.3000000000000007</v>
      </c>
      <c r="DA44" s="625"/>
      <c r="DB44" s="625"/>
      <c r="DC44" s="626"/>
      <c r="DD44" s="627">
        <v>628241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497048</v>
      </c>
      <c r="CS45" s="634"/>
      <c r="CT45" s="634"/>
      <c r="CU45" s="634"/>
      <c r="CV45" s="634"/>
      <c r="CW45" s="634"/>
      <c r="CX45" s="634"/>
      <c r="CY45" s="635"/>
      <c r="CZ45" s="624">
        <v>2.8</v>
      </c>
      <c r="DA45" s="636"/>
      <c r="DB45" s="636"/>
      <c r="DC45" s="637"/>
      <c r="DD45" s="627">
        <v>34300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1071243</v>
      </c>
      <c r="CS46" s="622"/>
      <c r="CT46" s="622"/>
      <c r="CU46" s="622"/>
      <c r="CV46" s="622"/>
      <c r="CW46" s="622"/>
      <c r="CX46" s="622"/>
      <c r="CY46" s="623"/>
      <c r="CZ46" s="624">
        <v>6</v>
      </c>
      <c r="DA46" s="625"/>
      <c r="DB46" s="625"/>
      <c r="DC46" s="626"/>
      <c r="DD46" s="627">
        <v>565324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35424</v>
      </c>
      <c r="CS47" s="634"/>
      <c r="CT47" s="634"/>
      <c r="CU47" s="634"/>
      <c r="CV47" s="634"/>
      <c r="CW47" s="634"/>
      <c r="CX47" s="634"/>
      <c r="CY47" s="635"/>
      <c r="CZ47" s="624">
        <v>0.2</v>
      </c>
      <c r="DA47" s="636"/>
      <c r="DB47" s="636"/>
      <c r="DC47" s="637"/>
      <c r="DD47" s="627">
        <v>9562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17835335</v>
      </c>
      <c r="CS49" s="606"/>
      <c r="CT49" s="606"/>
      <c r="CU49" s="606"/>
      <c r="CV49" s="606"/>
      <c r="CW49" s="606"/>
      <c r="CX49" s="606"/>
      <c r="CY49" s="607"/>
      <c r="CZ49" s="608">
        <v>100</v>
      </c>
      <c r="DA49" s="609"/>
      <c r="DB49" s="609"/>
      <c r="DC49" s="610"/>
      <c r="DD49" s="611">
        <v>11224737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GBNczWp5gRFcFL4OpiyTWtqOldUORbax2cqRSPuCtA30vxD7kFVuVXtmdcOwx1Q9x6lAM33NymPx4XzVVud5g==" saltValue="yoyKWAO4SAHej11P9nMP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17950</v>
      </c>
      <c r="R7" s="1103"/>
      <c r="S7" s="1103"/>
      <c r="T7" s="1103"/>
      <c r="U7" s="1103"/>
      <c r="V7" s="1103">
        <v>17764</v>
      </c>
      <c r="W7" s="1103"/>
      <c r="X7" s="1103"/>
      <c r="Y7" s="1103"/>
      <c r="Z7" s="1103"/>
      <c r="AA7" s="1103">
        <v>186</v>
      </c>
      <c r="AB7" s="1103"/>
      <c r="AC7" s="1103"/>
      <c r="AD7" s="1103"/>
      <c r="AE7" s="1104"/>
      <c r="AF7" s="1105">
        <v>12</v>
      </c>
      <c r="AG7" s="1106"/>
      <c r="AH7" s="1106"/>
      <c r="AI7" s="1106"/>
      <c r="AJ7" s="1107"/>
      <c r="AK7" s="1108">
        <v>682</v>
      </c>
      <c r="AL7" s="1109"/>
      <c r="AM7" s="1109"/>
      <c r="AN7" s="1109"/>
      <c r="AO7" s="1109"/>
      <c r="AP7" s="1109">
        <v>12666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c r="BU7" s="1100"/>
      <c r="BV7" s="1100"/>
      <c r="BW7" s="1100"/>
      <c r="BX7" s="1100"/>
      <c r="BY7" s="1100"/>
      <c r="BZ7" s="1100"/>
      <c r="CA7" s="1100"/>
      <c r="CB7" s="1100"/>
      <c r="CC7" s="1100"/>
      <c r="CD7" s="1100"/>
      <c r="CE7" s="1100"/>
      <c r="CF7" s="1100"/>
      <c r="CG7" s="1112"/>
      <c r="CH7" s="1096">
        <v>-1</v>
      </c>
      <c r="CI7" s="1097"/>
      <c r="CJ7" s="1097"/>
      <c r="CK7" s="1097"/>
      <c r="CL7" s="1098"/>
      <c r="CM7" s="1096">
        <v>35</v>
      </c>
      <c r="CN7" s="1097"/>
      <c r="CO7" s="1097"/>
      <c r="CP7" s="1097"/>
      <c r="CQ7" s="1098"/>
      <c r="CR7" s="1096">
        <v>10</v>
      </c>
      <c r="CS7" s="1097"/>
      <c r="CT7" s="1097"/>
      <c r="CU7" s="1097"/>
      <c r="CV7" s="1098"/>
      <c r="CW7" s="1096" t="s">
        <v>496</v>
      </c>
      <c r="CX7" s="1097"/>
      <c r="CY7" s="1097"/>
      <c r="CZ7" s="1097"/>
      <c r="DA7" s="1098"/>
      <c r="DB7" s="1096" t="s">
        <v>496</v>
      </c>
      <c r="DC7" s="1097"/>
      <c r="DD7" s="1097"/>
      <c r="DE7" s="1097"/>
      <c r="DF7" s="1098"/>
      <c r="DG7" s="1096" t="s">
        <v>496</v>
      </c>
      <c r="DH7" s="1097"/>
      <c r="DI7" s="1097"/>
      <c r="DJ7" s="1097"/>
      <c r="DK7" s="1098"/>
      <c r="DL7" s="1096" t="s">
        <v>496</v>
      </c>
      <c r="DM7" s="1097"/>
      <c r="DN7" s="1097"/>
      <c r="DO7" s="1097"/>
      <c r="DP7" s="1098"/>
      <c r="DQ7" s="1096" t="s">
        <v>496</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129</v>
      </c>
      <c r="R8" s="1039"/>
      <c r="S8" s="1039"/>
      <c r="T8" s="1039"/>
      <c r="U8" s="1039"/>
      <c r="V8" s="1039">
        <v>120</v>
      </c>
      <c r="W8" s="1039"/>
      <c r="X8" s="1039"/>
      <c r="Y8" s="1039"/>
      <c r="Z8" s="1039"/>
      <c r="AA8" s="1039">
        <v>9</v>
      </c>
      <c r="AB8" s="1039"/>
      <c r="AC8" s="1039"/>
      <c r="AD8" s="1039"/>
      <c r="AE8" s="1040"/>
      <c r="AF8" s="1035">
        <v>9</v>
      </c>
      <c r="AG8" s="1036"/>
      <c r="AH8" s="1036"/>
      <c r="AI8" s="1036"/>
      <c r="AJ8" s="1037"/>
      <c r="AK8" s="1080" t="s">
        <v>496</v>
      </c>
      <c r="AL8" s="1081"/>
      <c r="AM8" s="1081"/>
      <c r="AN8" s="1081"/>
      <c r="AO8" s="1081"/>
      <c r="AP8" s="1081" t="s">
        <v>496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559</v>
      </c>
      <c r="BT8" s="993"/>
      <c r="BU8" s="993"/>
      <c r="BV8" s="993"/>
      <c r="BW8" s="993"/>
      <c r="BX8" s="993"/>
      <c r="BY8" s="993"/>
      <c r="BZ8" s="993"/>
      <c r="CA8" s="993"/>
      <c r="CB8" s="993"/>
      <c r="CC8" s="993"/>
      <c r="CD8" s="993"/>
      <c r="CE8" s="993"/>
      <c r="CF8" s="993"/>
      <c r="CG8" s="1014"/>
      <c r="CH8" s="989">
        <v>-5</v>
      </c>
      <c r="CI8" s="990"/>
      <c r="CJ8" s="990"/>
      <c r="CK8" s="990"/>
      <c r="CL8" s="991"/>
      <c r="CM8" s="989">
        <v>112</v>
      </c>
      <c r="CN8" s="990"/>
      <c r="CO8" s="990"/>
      <c r="CP8" s="990"/>
      <c r="CQ8" s="991"/>
      <c r="CR8" s="989">
        <v>215</v>
      </c>
      <c r="CS8" s="990"/>
      <c r="CT8" s="990"/>
      <c r="CU8" s="990"/>
      <c r="CV8" s="991"/>
      <c r="CW8" s="989" t="s">
        <v>496</v>
      </c>
      <c r="CX8" s="990"/>
      <c r="CY8" s="990"/>
      <c r="CZ8" s="990"/>
      <c r="DA8" s="991"/>
      <c r="DB8" s="989" t="s">
        <v>496</v>
      </c>
      <c r="DC8" s="990"/>
      <c r="DD8" s="990"/>
      <c r="DE8" s="990"/>
      <c r="DF8" s="991"/>
      <c r="DG8" s="989" t="s">
        <v>496</v>
      </c>
      <c r="DH8" s="990"/>
      <c r="DI8" s="990"/>
      <c r="DJ8" s="990"/>
      <c r="DK8" s="991"/>
      <c r="DL8" s="989" t="s">
        <v>496</v>
      </c>
      <c r="DM8" s="990"/>
      <c r="DN8" s="990"/>
      <c r="DO8" s="990"/>
      <c r="DP8" s="991"/>
      <c r="DQ8" s="989" t="s">
        <v>496</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18031</v>
      </c>
      <c r="R23" s="1061"/>
      <c r="S23" s="1061"/>
      <c r="T23" s="1061"/>
      <c r="U23" s="1061"/>
      <c r="V23" s="1061">
        <v>17835</v>
      </c>
      <c r="W23" s="1061"/>
      <c r="X23" s="1061"/>
      <c r="Y23" s="1061"/>
      <c r="Z23" s="1061"/>
      <c r="AA23" s="1061">
        <v>195</v>
      </c>
      <c r="AB23" s="1061"/>
      <c r="AC23" s="1061"/>
      <c r="AD23" s="1061"/>
      <c r="AE23" s="1068"/>
      <c r="AF23" s="1069">
        <v>21</v>
      </c>
      <c r="AG23" s="1061"/>
      <c r="AH23" s="1061"/>
      <c r="AI23" s="1061"/>
      <c r="AJ23" s="1070"/>
      <c r="AK23" s="1071"/>
      <c r="AL23" s="1072"/>
      <c r="AM23" s="1072"/>
      <c r="AN23" s="1072"/>
      <c r="AO23" s="1072"/>
      <c r="AP23" s="1061">
        <v>12666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2927</v>
      </c>
      <c r="R28" s="1051"/>
      <c r="S28" s="1051"/>
      <c r="T28" s="1051"/>
      <c r="U28" s="1051"/>
      <c r="V28" s="1051">
        <v>2901</v>
      </c>
      <c r="W28" s="1051"/>
      <c r="X28" s="1051"/>
      <c r="Y28" s="1051"/>
      <c r="Z28" s="1051"/>
      <c r="AA28" s="1051">
        <v>26</v>
      </c>
      <c r="AB28" s="1051"/>
      <c r="AC28" s="1051"/>
      <c r="AD28" s="1051"/>
      <c r="AE28" s="1052"/>
      <c r="AF28" s="1053">
        <v>26</v>
      </c>
      <c r="AG28" s="1051"/>
      <c r="AH28" s="1051"/>
      <c r="AI28" s="1051"/>
      <c r="AJ28" s="1054"/>
      <c r="AK28" s="1042">
        <v>333</v>
      </c>
      <c r="AL28" s="1043"/>
      <c r="AM28" s="1043"/>
      <c r="AN28" s="1043"/>
      <c r="AO28" s="1043"/>
      <c r="AP28" s="1043" t="s">
        <v>496</v>
      </c>
      <c r="AQ28" s="1043"/>
      <c r="AR28" s="1043"/>
      <c r="AS28" s="1043"/>
      <c r="AT28" s="1043"/>
      <c r="AU28" s="1043" t="s">
        <v>496</v>
      </c>
      <c r="AV28" s="1043"/>
      <c r="AW28" s="1043"/>
      <c r="AX28" s="1043"/>
      <c r="AY28" s="1043"/>
      <c r="AZ28" s="1044" t="s">
        <v>496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3300</v>
      </c>
      <c r="R29" s="1039"/>
      <c r="S29" s="1039"/>
      <c r="T29" s="1039"/>
      <c r="U29" s="1039"/>
      <c r="V29" s="1039">
        <v>3263</v>
      </c>
      <c r="W29" s="1039"/>
      <c r="X29" s="1039"/>
      <c r="Y29" s="1039"/>
      <c r="Z29" s="1039"/>
      <c r="AA29" s="1039">
        <v>37</v>
      </c>
      <c r="AB29" s="1039"/>
      <c r="AC29" s="1039"/>
      <c r="AD29" s="1039"/>
      <c r="AE29" s="1040"/>
      <c r="AF29" s="1035">
        <v>37</v>
      </c>
      <c r="AG29" s="1036"/>
      <c r="AH29" s="1036"/>
      <c r="AI29" s="1036"/>
      <c r="AJ29" s="1037"/>
      <c r="AK29" s="980">
        <v>506</v>
      </c>
      <c r="AL29" s="971"/>
      <c r="AM29" s="971"/>
      <c r="AN29" s="971"/>
      <c r="AO29" s="971"/>
      <c r="AP29" s="971" t="s">
        <v>496</v>
      </c>
      <c r="AQ29" s="971"/>
      <c r="AR29" s="971"/>
      <c r="AS29" s="971"/>
      <c r="AT29" s="971"/>
      <c r="AU29" s="971" t="s">
        <v>496</v>
      </c>
      <c r="AV29" s="971"/>
      <c r="AW29" s="971"/>
      <c r="AX29" s="971"/>
      <c r="AY29" s="971"/>
      <c r="AZ29" s="1041" t="s">
        <v>496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407</v>
      </c>
      <c r="R30" s="1039"/>
      <c r="S30" s="1039"/>
      <c r="T30" s="1039"/>
      <c r="U30" s="1039"/>
      <c r="V30" s="1039">
        <v>391</v>
      </c>
      <c r="W30" s="1039"/>
      <c r="X30" s="1039"/>
      <c r="Y30" s="1039"/>
      <c r="Z30" s="1039"/>
      <c r="AA30" s="1039">
        <v>16</v>
      </c>
      <c r="AB30" s="1039"/>
      <c r="AC30" s="1039"/>
      <c r="AD30" s="1039"/>
      <c r="AE30" s="1040"/>
      <c r="AF30" s="1035">
        <v>16</v>
      </c>
      <c r="AG30" s="1036"/>
      <c r="AH30" s="1036"/>
      <c r="AI30" s="1036"/>
      <c r="AJ30" s="1037"/>
      <c r="AK30" s="980">
        <v>136</v>
      </c>
      <c r="AL30" s="971"/>
      <c r="AM30" s="971"/>
      <c r="AN30" s="971"/>
      <c r="AO30" s="971"/>
      <c r="AP30" s="971" t="s">
        <v>496</v>
      </c>
      <c r="AQ30" s="971"/>
      <c r="AR30" s="971"/>
      <c r="AS30" s="971"/>
      <c r="AT30" s="971"/>
      <c r="AU30" s="971" t="s">
        <v>496</v>
      </c>
      <c r="AV30" s="971"/>
      <c r="AW30" s="971"/>
      <c r="AX30" s="971"/>
      <c r="AY30" s="971"/>
      <c r="AZ30" s="1041" t="s">
        <v>496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674</v>
      </c>
      <c r="R31" s="1039"/>
      <c r="S31" s="1039"/>
      <c r="T31" s="1039"/>
      <c r="U31" s="1039"/>
      <c r="V31" s="1039">
        <v>642</v>
      </c>
      <c r="W31" s="1039"/>
      <c r="X31" s="1039"/>
      <c r="Y31" s="1039"/>
      <c r="Z31" s="1039"/>
      <c r="AA31" s="1039">
        <v>32</v>
      </c>
      <c r="AB31" s="1039"/>
      <c r="AC31" s="1039"/>
      <c r="AD31" s="1039"/>
      <c r="AE31" s="1040"/>
      <c r="AF31" s="1035">
        <v>933</v>
      </c>
      <c r="AG31" s="1036"/>
      <c r="AH31" s="1036"/>
      <c r="AI31" s="1036"/>
      <c r="AJ31" s="1037"/>
      <c r="AK31" s="980">
        <v>257</v>
      </c>
      <c r="AL31" s="971"/>
      <c r="AM31" s="971"/>
      <c r="AN31" s="971"/>
      <c r="AO31" s="971"/>
      <c r="AP31" s="971">
        <v>3088</v>
      </c>
      <c r="AQ31" s="971"/>
      <c r="AR31" s="971"/>
      <c r="AS31" s="971"/>
      <c r="AT31" s="971"/>
      <c r="AU31" s="971">
        <v>1238</v>
      </c>
      <c r="AV31" s="971"/>
      <c r="AW31" s="971"/>
      <c r="AX31" s="971"/>
      <c r="AY31" s="971"/>
      <c r="AZ31" s="1041" t="s">
        <v>496</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699</v>
      </c>
      <c r="R32" s="1039"/>
      <c r="S32" s="1039"/>
      <c r="T32" s="1039"/>
      <c r="U32" s="1039"/>
      <c r="V32" s="1039">
        <v>691</v>
      </c>
      <c r="W32" s="1039"/>
      <c r="X32" s="1039"/>
      <c r="Y32" s="1039"/>
      <c r="Z32" s="1039"/>
      <c r="AA32" s="1039">
        <v>8</v>
      </c>
      <c r="AB32" s="1039"/>
      <c r="AC32" s="1039"/>
      <c r="AD32" s="1039"/>
      <c r="AE32" s="1040"/>
      <c r="AF32" s="1035">
        <v>329</v>
      </c>
      <c r="AG32" s="1036"/>
      <c r="AH32" s="1036"/>
      <c r="AI32" s="1036"/>
      <c r="AJ32" s="1037"/>
      <c r="AK32" s="980">
        <v>291</v>
      </c>
      <c r="AL32" s="971"/>
      <c r="AM32" s="971"/>
      <c r="AN32" s="971"/>
      <c r="AO32" s="971"/>
      <c r="AP32" s="971" t="s">
        <v>496</v>
      </c>
      <c r="AQ32" s="971"/>
      <c r="AR32" s="971"/>
      <c r="AS32" s="971"/>
      <c r="AT32" s="971"/>
      <c r="AU32" s="971" t="s">
        <v>496</v>
      </c>
      <c r="AV32" s="971"/>
      <c r="AW32" s="971"/>
      <c r="AX32" s="971"/>
      <c r="AY32" s="971"/>
      <c r="AZ32" s="1041" t="s">
        <v>496</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76</v>
      </c>
      <c r="R33" s="1039"/>
      <c r="S33" s="1039"/>
      <c r="T33" s="1039"/>
      <c r="U33" s="1039"/>
      <c r="V33" s="1039">
        <v>74</v>
      </c>
      <c r="W33" s="1039"/>
      <c r="X33" s="1039"/>
      <c r="Y33" s="1039"/>
      <c r="Z33" s="1039"/>
      <c r="AA33" s="1039">
        <v>3</v>
      </c>
      <c r="AB33" s="1039"/>
      <c r="AC33" s="1039"/>
      <c r="AD33" s="1039"/>
      <c r="AE33" s="1040"/>
      <c r="AF33" s="1035">
        <v>28</v>
      </c>
      <c r="AG33" s="1036"/>
      <c r="AH33" s="1036"/>
      <c r="AI33" s="1036"/>
      <c r="AJ33" s="1037"/>
      <c r="AK33" s="980">
        <v>104</v>
      </c>
      <c r="AL33" s="971"/>
      <c r="AM33" s="971"/>
      <c r="AN33" s="971"/>
      <c r="AO33" s="971"/>
      <c r="AP33" s="971">
        <v>310</v>
      </c>
      <c r="AQ33" s="971"/>
      <c r="AR33" s="971"/>
      <c r="AS33" s="971"/>
      <c r="AT33" s="971"/>
      <c r="AU33" s="971">
        <v>202</v>
      </c>
      <c r="AV33" s="971"/>
      <c r="AW33" s="971"/>
      <c r="AX33" s="971"/>
      <c r="AY33" s="971"/>
      <c r="AZ33" s="1041" t="s">
        <v>496</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61</v>
      </c>
      <c r="R34" s="1039"/>
      <c r="S34" s="1039"/>
      <c r="T34" s="1039"/>
      <c r="U34" s="1039"/>
      <c r="V34" s="1039">
        <v>61</v>
      </c>
      <c r="W34" s="1039"/>
      <c r="X34" s="1039"/>
      <c r="Y34" s="1039"/>
      <c r="Z34" s="1039"/>
      <c r="AA34" s="1039">
        <v>0</v>
      </c>
      <c r="AB34" s="1039"/>
      <c r="AC34" s="1039"/>
      <c r="AD34" s="1039"/>
      <c r="AE34" s="1040"/>
      <c r="AF34" s="1035">
        <v>10</v>
      </c>
      <c r="AG34" s="1036"/>
      <c r="AH34" s="1036"/>
      <c r="AI34" s="1036"/>
      <c r="AJ34" s="1037"/>
      <c r="AK34" s="980">
        <v>43</v>
      </c>
      <c r="AL34" s="971"/>
      <c r="AM34" s="971"/>
      <c r="AN34" s="971"/>
      <c r="AO34" s="971"/>
      <c r="AP34" s="971">
        <v>149</v>
      </c>
      <c r="AQ34" s="971"/>
      <c r="AR34" s="971"/>
      <c r="AS34" s="971"/>
      <c r="AT34" s="971"/>
      <c r="AU34" s="971">
        <v>139</v>
      </c>
      <c r="AV34" s="971"/>
      <c r="AW34" s="971"/>
      <c r="AX34" s="971"/>
      <c r="AY34" s="971"/>
      <c r="AZ34" s="1041" t="s">
        <v>496</v>
      </c>
      <c r="BA34" s="1041"/>
      <c r="BB34" s="1041"/>
      <c r="BC34" s="1041"/>
      <c r="BD34" s="104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397</v>
      </c>
      <c r="C35" s="1031"/>
      <c r="D35" s="1031"/>
      <c r="E35" s="1031"/>
      <c r="F35" s="1031"/>
      <c r="G35" s="1031"/>
      <c r="H35" s="1031"/>
      <c r="I35" s="1031"/>
      <c r="J35" s="1031"/>
      <c r="K35" s="1031"/>
      <c r="L35" s="1031"/>
      <c r="M35" s="1031"/>
      <c r="N35" s="1031"/>
      <c r="O35" s="1031"/>
      <c r="P35" s="1032"/>
      <c r="Q35" s="1038">
        <v>118</v>
      </c>
      <c r="R35" s="1039"/>
      <c r="S35" s="1039"/>
      <c r="T35" s="1039"/>
      <c r="U35" s="1039"/>
      <c r="V35" s="1039">
        <v>117</v>
      </c>
      <c r="W35" s="1039"/>
      <c r="X35" s="1039"/>
      <c r="Y35" s="1039"/>
      <c r="Z35" s="1039"/>
      <c r="AA35" s="1039">
        <v>2</v>
      </c>
      <c r="AB35" s="1039"/>
      <c r="AC35" s="1039"/>
      <c r="AD35" s="1039"/>
      <c r="AE35" s="1040"/>
      <c r="AF35" s="1035">
        <v>11</v>
      </c>
      <c r="AG35" s="1036"/>
      <c r="AH35" s="1036"/>
      <c r="AI35" s="1036"/>
      <c r="AJ35" s="1037"/>
      <c r="AK35" s="980">
        <v>70</v>
      </c>
      <c r="AL35" s="971"/>
      <c r="AM35" s="971"/>
      <c r="AN35" s="971"/>
      <c r="AO35" s="971"/>
      <c r="AP35" s="971">
        <v>137</v>
      </c>
      <c r="AQ35" s="971"/>
      <c r="AR35" s="971"/>
      <c r="AS35" s="971"/>
      <c r="AT35" s="971"/>
      <c r="AU35" s="971">
        <v>83</v>
      </c>
      <c r="AV35" s="971"/>
      <c r="AW35" s="971"/>
      <c r="AX35" s="971"/>
      <c r="AY35" s="971"/>
      <c r="AZ35" s="1041" t="s">
        <v>496</v>
      </c>
      <c r="BA35" s="1041"/>
      <c r="BB35" s="1041"/>
      <c r="BC35" s="1041"/>
      <c r="BD35" s="1041"/>
      <c r="BE35" s="972" t="s">
        <v>393</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398</v>
      </c>
      <c r="C36" s="1031"/>
      <c r="D36" s="1031"/>
      <c r="E36" s="1031"/>
      <c r="F36" s="1031"/>
      <c r="G36" s="1031"/>
      <c r="H36" s="1031"/>
      <c r="I36" s="1031"/>
      <c r="J36" s="1031"/>
      <c r="K36" s="1031"/>
      <c r="L36" s="1031"/>
      <c r="M36" s="1031"/>
      <c r="N36" s="1031"/>
      <c r="O36" s="1031"/>
      <c r="P36" s="1032"/>
      <c r="Q36" s="1038">
        <v>2</v>
      </c>
      <c r="R36" s="1039"/>
      <c r="S36" s="1039"/>
      <c r="T36" s="1039"/>
      <c r="U36" s="1039"/>
      <c r="V36" s="1039">
        <v>0</v>
      </c>
      <c r="W36" s="1039"/>
      <c r="X36" s="1039"/>
      <c r="Y36" s="1039"/>
      <c r="Z36" s="1039"/>
      <c r="AA36" s="1039">
        <v>1</v>
      </c>
      <c r="AB36" s="1039"/>
      <c r="AC36" s="1039"/>
      <c r="AD36" s="1039"/>
      <c r="AE36" s="1040"/>
      <c r="AF36" s="1035">
        <v>3</v>
      </c>
      <c r="AG36" s="1036"/>
      <c r="AH36" s="1036"/>
      <c r="AI36" s="1036"/>
      <c r="AJ36" s="1037"/>
      <c r="AK36" s="980">
        <v>2</v>
      </c>
      <c r="AL36" s="971"/>
      <c r="AM36" s="971"/>
      <c r="AN36" s="971"/>
      <c r="AO36" s="971"/>
      <c r="AP36" s="971">
        <v>4</v>
      </c>
      <c r="AQ36" s="971"/>
      <c r="AR36" s="971"/>
      <c r="AS36" s="971"/>
      <c r="AT36" s="971"/>
      <c r="AU36" s="971">
        <v>4</v>
      </c>
      <c r="AV36" s="971"/>
      <c r="AW36" s="971"/>
      <c r="AX36" s="971"/>
      <c r="AY36" s="971"/>
      <c r="AZ36" s="1041" t="s">
        <v>496</v>
      </c>
      <c r="BA36" s="1041"/>
      <c r="BB36" s="1041"/>
      <c r="BC36" s="1041"/>
      <c r="BD36" s="1041"/>
      <c r="BE36" s="972" t="s">
        <v>393</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399</v>
      </c>
      <c r="C37" s="1031"/>
      <c r="D37" s="1031"/>
      <c r="E37" s="1031"/>
      <c r="F37" s="1031"/>
      <c r="G37" s="1031"/>
      <c r="H37" s="1031"/>
      <c r="I37" s="1031"/>
      <c r="J37" s="1031"/>
      <c r="K37" s="1031"/>
      <c r="L37" s="1031"/>
      <c r="M37" s="1031"/>
      <c r="N37" s="1031"/>
      <c r="O37" s="1031"/>
      <c r="P37" s="1032"/>
      <c r="Q37" s="1038">
        <v>27</v>
      </c>
      <c r="R37" s="1039"/>
      <c r="S37" s="1039"/>
      <c r="T37" s="1039"/>
      <c r="U37" s="1039"/>
      <c r="V37" s="1039">
        <v>26</v>
      </c>
      <c r="W37" s="1039"/>
      <c r="X37" s="1039"/>
      <c r="Y37" s="1039"/>
      <c r="Z37" s="1039"/>
      <c r="AA37" s="1039">
        <v>0</v>
      </c>
      <c r="AB37" s="1039"/>
      <c r="AC37" s="1039"/>
      <c r="AD37" s="1039"/>
      <c r="AE37" s="1040"/>
      <c r="AF37" s="1035">
        <v>1</v>
      </c>
      <c r="AG37" s="1036"/>
      <c r="AH37" s="1036"/>
      <c r="AI37" s="1036"/>
      <c r="AJ37" s="1037"/>
      <c r="AK37" s="980">
        <v>26</v>
      </c>
      <c r="AL37" s="971"/>
      <c r="AM37" s="971"/>
      <c r="AN37" s="971"/>
      <c r="AO37" s="971"/>
      <c r="AP37" s="971" t="s">
        <v>496</v>
      </c>
      <c r="AQ37" s="971"/>
      <c r="AR37" s="971"/>
      <c r="AS37" s="971"/>
      <c r="AT37" s="971"/>
      <c r="AU37" s="971" t="s">
        <v>496</v>
      </c>
      <c r="AV37" s="971"/>
      <c r="AW37" s="971"/>
      <c r="AX37" s="971"/>
      <c r="AY37" s="971"/>
      <c r="AZ37" s="1041" t="s">
        <v>496</v>
      </c>
      <c r="BA37" s="1041"/>
      <c r="BB37" s="1041"/>
      <c r="BC37" s="1041"/>
      <c r="BD37" s="1041"/>
      <c r="BE37" s="972" t="s">
        <v>400</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1394</v>
      </c>
      <c r="AG63" s="959"/>
      <c r="AH63" s="959"/>
      <c r="AI63" s="959"/>
      <c r="AJ63" s="1022"/>
      <c r="AK63" s="1023"/>
      <c r="AL63" s="963"/>
      <c r="AM63" s="963"/>
      <c r="AN63" s="963"/>
      <c r="AO63" s="963"/>
      <c r="AP63" s="959">
        <v>3688</v>
      </c>
      <c r="AQ63" s="959"/>
      <c r="AR63" s="959"/>
      <c r="AS63" s="959"/>
      <c r="AT63" s="959"/>
      <c r="AU63" s="959">
        <v>1666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404</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405</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560</v>
      </c>
      <c r="C68" s="986"/>
      <c r="D68" s="986"/>
      <c r="E68" s="986"/>
      <c r="F68" s="986"/>
      <c r="G68" s="986"/>
      <c r="H68" s="986"/>
      <c r="I68" s="986"/>
      <c r="J68" s="986"/>
      <c r="K68" s="986"/>
      <c r="L68" s="986"/>
      <c r="M68" s="986"/>
      <c r="N68" s="986"/>
      <c r="O68" s="986"/>
      <c r="P68" s="987"/>
      <c r="Q68" s="988">
        <v>39</v>
      </c>
      <c r="R68" s="982"/>
      <c r="S68" s="982"/>
      <c r="T68" s="982"/>
      <c r="U68" s="982"/>
      <c r="V68" s="982">
        <v>38</v>
      </c>
      <c r="W68" s="982"/>
      <c r="X68" s="982"/>
      <c r="Y68" s="982"/>
      <c r="Z68" s="982"/>
      <c r="AA68" s="982">
        <v>2</v>
      </c>
      <c r="AB68" s="982"/>
      <c r="AC68" s="982"/>
      <c r="AD68" s="982"/>
      <c r="AE68" s="982"/>
      <c r="AF68" s="982">
        <v>2</v>
      </c>
      <c r="AG68" s="982"/>
      <c r="AH68" s="982"/>
      <c r="AI68" s="982"/>
      <c r="AJ68" s="982"/>
      <c r="AK68" s="982" t="s">
        <v>496</v>
      </c>
      <c r="AL68" s="982"/>
      <c r="AM68" s="982"/>
      <c r="AN68" s="982"/>
      <c r="AO68" s="982"/>
      <c r="AP68" s="982">
        <v>14</v>
      </c>
      <c r="AQ68" s="982"/>
      <c r="AR68" s="982"/>
      <c r="AS68" s="982"/>
      <c r="AT68" s="982"/>
      <c r="AU68" s="982">
        <v>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561</v>
      </c>
      <c r="C69" s="975"/>
      <c r="D69" s="975"/>
      <c r="E69" s="975"/>
      <c r="F69" s="975"/>
      <c r="G69" s="975"/>
      <c r="H69" s="975"/>
      <c r="I69" s="975"/>
      <c r="J69" s="975"/>
      <c r="K69" s="975"/>
      <c r="L69" s="975"/>
      <c r="M69" s="975"/>
      <c r="N69" s="975"/>
      <c r="O69" s="975"/>
      <c r="P69" s="976"/>
      <c r="Q69" s="977">
        <v>75</v>
      </c>
      <c r="R69" s="971"/>
      <c r="S69" s="971"/>
      <c r="T69" s="971"/>
      <c r="U69" s="971"/>
      <c r="V69" s="971">
        <v>59</v>
      </c>
      <c r="W69" s="971"/>
      <c r="X69" s="971"/>
      <c r="Y69" s="971"/>
      <c r="Z69" s="971"/>
      <c r="AA69" s="971">
        <v>15</v>
      </c>
      <c r="AB69" s="971"/>
      <c r="AC69" s="971"/>
      <c r="AD69" s="971"/>
      <c r="AE69" s="971"/>
      <c r="AF69" s="971">
        <v>15</v>
      </c>
      <c r="AG69" s="971"/>
      <c r="AH69" s="971"/>
      <c r="AI69" s="971"/>
      <c r="AJ69" s="971"/>
      <c r="AK69" s="971" t="s">
        <v>496</v>
      </c>
      <c r="AL69" s="971"/>
      <c r="AM69" s="971"/>
      <c r="AN69" s="971"/>
      <c r="AO69" s="971"/>
      <c r="AP69" s="971" t="s">
        <v>496</v>
      </c>
      <c r="AQ69" s="971"/>
      <c r="AR69" s="971"/>
      <c r="AS69" s="971"/>
      <c r="AT69" s="971"/>
      <c r="AU69" s="971" t="s">
        <v>496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562</v>
      </c>
      <c r="C70" s="975"/>
      <c r="D70" s="975"/>
      <c r="E70" s="975"/>
      <c r="F70" s="975"/>
      <c r="G70" s="975"/>
      <c r="H70" s="975"/>
      <c r="I70" s="975"/>
      <c r="J70" s="975"/>
      <c r="K70" s="975"/>
      <c r="L70" s="975"/>
      <c r="M70" s="975"/>
      <c r="N70" s="975"/>
      <c r="O70" s="975"/>
      <c r="P70" s="976"/>
      <c r="Q70" s="977">
        <v>234605</v>
      </c>
      <c r="R70" s="971"/>
      <c r="S70" s="971"/>
      <c r="T70" s="971"/>
      <c r="U70" s="971"/>
      <c r="V70" s="971">
        <v>227058</v>
      </c>
      <c r="W70" s="971"/>
      <c r="X70" s="971"/>
      <c r="Y70" s="971"/>
      <c r="Z70" s="971"/>
      <c r="AA70" s="971">
        <v>7546</v>
      </c>
      <c r="AB70" s="971"/>
      <c r="AC70" s="971"/>
      <c r="AD70" s="971"/>
      <c r="AE70" s="971"/>
      <c r="AF70" s="971">
        <v>7546</v>
      </c>
      <c r="AG70" s="971"/>
      <c r="AH70" s="971"/>
      <c r="AI70" s="971"/>
      <c r="AJ70" s="971"/>
      <c r="AK70" s="971" t="s">
        <v>496</v>
      </c>
      <c r="AL70" s="971"/>
      <c r="AM70" s="971"/>
      <c r="AN70" s="971"/>
      <c r="AO70" s="971"/>
      <c r="AP70" s="971" t="s">
        <v>496</v>
      </c>
      <c r="AQ70" s="971"/>
      <c r="AR70" s="971"/>
      <c r="AS70" s="971"/>
      <c r="AT70" s="971"/>
      <c r="AU70" s="971" t="s">
        <v>496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563</v>
      </c>
      <c r="C71" s="975"/>
      <c r="D71" s="975"/>
      <c r="E71" s="975"/>
      <c r="F71" s="975"/>
      <c r="G71" s="975"/>
      <c r="H71" s="975"/>
      <c r="I71" s="975"/>
      <c r="J71" s="975"/>
      <c r="K71" s="975"/>
      <c r="L71" s="975"/>
      <c r="M71" s="975"/>
      <c r="N71" s="975"/>
      <c r="O71" s="975"/>
      <c r="P71" s="976"/>
      <c r="Q71" s="977">
        <v>146</v>
      </c>
      <c r="R71" s="971"/>
      <c r="S71" s="971"/>
      <c r="T71" s="971"/>
      <c r="U71" s="971"/>
      <c r="V71" s="971">
        <v>105</v>
      </c>
      <c r="W71" s="971"/>
      <c r="X71" s="971"/>
      <c r="Y71" s="971"/>
      <c r="Z71" s="971"/>
      <c r="AA71" s="971">
        <v>41</v>
      </c>
      <c r="AB71" s="971"/>
      <c r="AC71" s="971"/>
      <c r="AD71" s="971"/>
      <c r="AE71" s="971"/>
      <c r="AF71" s="971">
        <v>41</v>
      </c>
      <c r="AG71" s="971"/>
      <c r="AH71" s="971"/>
      <c r="AI71" s="971"/>
      <c r="AJ71" s="971"/>
      <c r="AK71" s="971" t="s">
        <v>496</v>
      </c>
      <c r="AL71" s="971"/>
      <c r="AM71" s="971"/>
      <c r="AN71" s="971"/>
      <c r="AO71" s="971"/>
      <c r="AP71" s="971" t="s">
        <v>496</v>
      </c>
      <c r="AQ71" s="971"/>
      <c r="AR71" s="971"/>
      <c r="AS71" s="971"/>
      <c r="AT71" s="971"/>
      <c r="AU71" s="971" t="s">
        <v>496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564</v>
      </c>
      <c r="C72" s="975"/>
      <c r="D72" s="975"/>
      <c r="E72" s="975"/>
      <c r="F72" s="975"/>
      <c r="G72" s="975"/>
      <c r="H72" s="975"/>
      <c r="I72" s="975"/>
      <c r="J72" s="975"/>
      <c r="K72" s="975"/>
      <c r="L72" s="975"/>
      <c r="M72" s="975"/>
      <c r="N72" s="975"/>
      <c r="O72" s="975"/>
      <c r="P72" s="976"/>
      <c r="Q72" s="977">
        <v>191</v>
      </c>
      <c r="R72" s="971"/>
      <c r="S72" s="971"/>
      <c r="T72" s="971"/>
      <c r="U72" s="971"/>
      <c r="V72" s="971">
        <v>247</v>
      </c>
      <c r="W72" s="971"/>
      <c r="X72" s="971"/>
      <c r="Y72" s="971"/>
      <c r="Z72" s="971"/>
      <c r="AA72" s="971">
        <v>-56</v>
      </c>
      <c r="AB72" s="971"/>
      <c r="AC72" s="971"/>
      <c r="AD72" s="971"/>
      <c r="AE72" s="971"/>
      <c r="AF72" s="971">
        <v>703</v>
      </c>
      <c r="AG72" s="971"/>
      <c r="AH72" s="971"/>
      <c r="AI72" s="971"/>
      <c r="AJ72" s="971"/>
      <c r="AK72" s="971">
        <v>57</v>
      </c>
      <c r="AL72" s="971"/>
      <c r="AM72" s="971"/>
      <c r="AN72" s="971"/>
      <c r="AO72" s="971"/>
      <c r="AP72" s="971">
        <v>703</v>
      </c>
      <c r="AQ72" s="971"/>
      <c r="AR72" s="971"/>
      <c r="AS72" s="971"/>
      <c r="AT72" s="971"/>
      <c r="AU72" s="971">
        <v>111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565</v>
      </c>
      <c r="C73" s="975"/>
      <c r="D73" s="975"/>
      <c r="E73" s="975"/>
      <c r="F73" s="975"/>
      <c r="G73" s="975"/>
      <c r="H73" s="975"/>
      <c r="I73" s="975"/>
      <c r="J73" s="975"/>
      <c r="K73" s="975"/>
      <c r="L73" s="975"/>
      <c r="M73" s="975"/>
      <c r="N73" s="975"/>
      <c r="O73" s="975"/>
      <c r="P73" s="976"/>
      <c r="Q73" s="977">
        <v>3979</v>
      </c>
      <c r="R73" s="971"/>
      <c r="S73" s="971"/>
      <c r="T73" s="971"/>
      <c r="U73" s="971"/>
      <c r="V73" s="971">
        <v>3563</v>
      </c>
      <c r="W73" s="971"/>
      <c r="X73" s="971"/>
      <c r="Y73" s="971"/>
      <c r="Z73" s="971"/>
      <c r="AA73" s="971">
        <v>416</v>
      </c>
      <c r="AB73" s="971"/>
      <c r="AC73" s="971"/>
      <c r="AD73" s="971"/>
      <c r="AE73" s="971"/>
      <c r="AF73" s="971">
        <v>416</v>
      </c>
      <c r="AG73" s="971"/>
      <c r="AH73" s="971"/>
      <c r="AI73" s="971"/>
      <c r="AJ73" s="971"/>
      <c r="AK73" s="971" t="s">
        <v>496</v>
      </c>
      <c r="AL73" s="971"/>
      <c r="AM73" s="971"/>
      <c r="AN73" s="971"/>
      <c r="AO73" s="971"/>
      <c r="AP73" s="971">
        <v>584</v>
      </c>
      <c r="AQ73" s="971"/>
      <c r="AR73" s="971"/>
      <c r="AS73" s="971"/>
      <c r="AT73" s="971"/>
      <c r="AU73" s="971">
        <v>101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566</v>
      </c>
      <c r="C74" s="975"/>
      <c r="D74" s="975"/>
      <c r="E74" s="975"/>
      <c r="F74" s="975"/>
      <c r="G74" s="975"/>
      <c r="H74" s="975"/>
      <c r="I74" s="975"/>
      <c r="J74" s="975"/>
      <c r="K74" s="975"/>
      <c r="L74" s="975"/>
      <c r="M74" s="975"/>
      <c r="N74" s="975"/>
      <c r="O74" s="975"/>
      <c r="P74" s="976"/>
      <c r="Q74" s="977">
        <v>2869</v>
      </c>
      <c r="R74" s="971"/>
      <c r="S74" s="971"/>
      <c r="T74" s="971"/>
      <c r="U74" s="971"/>
      <c r="V74" s="971">
        <v>3873</v>
      </c>
      <c r="W74" s="971"/>
      <c r="X74" s="971"/>
      <c r="Y74" s="971"/>
      <c r="Z74" s="971"/>
      <c r="AA74" s="971">
        <v>-1003</v>
      </c>
      <c r="AB74" s="971"/>
      <c r="AC74" s="971"/>
      <c r="AD74" s="971"/>
      <c r="AE74" s="971"/>
      <c r="AF74" s="971">
        <v>1031</v>
      </c>
      <c r="AG74" s="971"/>
      <c r="AH74" s="971"/>
      <c r="AI74" s="971"/>
      <c r="AJ74" s="971"/>
      <c r="AK74" s="971" t="s">
        <v>496</v>
      </c>
      <c r="AL74" s="971"/>
      <c r="AM74" s="971"/>
      <c r="AN74" s="971"/>
      <c r="AO74" s="971"/>
      <c r="AP74" s="971">
        <v>186</v>
      </c>
      <c r="AQ74" s="971"/>
      <c r="AR74" s="971"/>
      <c r="AS74" s="971"/>
      <c r="AT74" s="971"/>
      <c r="AU74" s="971" t="s">
        <v>578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567</v>
      </c>
      <c r="C75" s="975"/>
      <c r="D75" s="975"/>
      <c r="E75" s="975"/>
      <c r="F75" s="975"/>
      <c r="G75" s="975"/>
      <c r="H75" s="975"/>
      <c r="I75" s="975"/>
      <c r="J75" s="975"/>
      <c r="K75" s="975"/>
      <c r="L75" s="975"/>
      <c r="M75" s="975"/>
      <c r="N75" s="975"/>
      <c r="O75" s="975"/>
      <c r="P75" s="976"/>
      <c r="Q75" s="978">
        <v>9471</v>
      </c>
      <c r="R75" s="979"/>
      <c r="S75" s="979"/>
      <c r="T75" s="979"/>
      <c r="U75" s="980"/>
      <c r="V75" s="981">
        <v>8936</v>
      </c>
      <c r="W75" s="979"/>
      <c r="X75" s="979"/>
      <c r="Y75" s="979"/>
      <c r="Z75" s="980"/>
      <c r="AA75" s="981">
        <v>535</v>
      </c>
      <c r="AB75" s="979"/>
      <c r="AC75" s="979"/>
      <c r="AD75" s="979"/>
      <c r="AE75" s="980"/>
      <c r="AF75" s="981">
        <v>535</v>
      </c>
      <c r="AG75" s="979"/>
      <c r="AH75" s="979"/>
      <c r="AI75" s="979"/>
      <c r="AJ75" s="980"/>
      <c r="AK75" s="981" t="s">
        <v>496</v>
      </c>
      <c r="AL75" s="979"/>
      <c r="AM75" s="979"/>
      <c r="AN75" s="979"/>
      <c r="AO75" s="980"/>
      <c r="AP75" s="981" t="s">
        <v>496</v>
      </c>
      <c r="AQ75" s="979"/>
      <c r="AR75" s="979"/>
      <c r="AS75" s="979"/>
      <c r="AT75" s="980"/>
      <c r="AU75" s="981" t="s">
        <v>496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568</v>
      </c>
      <c r="C76" s="975"/>
      <c r="D76" s="975"/>
      <c r="E76" s="975"/>
      <c r="F76" s="975"/>
      <c r="G76" s="975"/>
      <c r="H76" s="975"/>
      <c r="I76" s="975"/>
      <c r="J76" s="975"/>
      <c r="K76" s="975"/>
      <c r="L76" s="975"/>
      <c r="M76" s="975"/>
      <c r="N76" s="975"/>
      <c r="O76" s="975"/>
      <c r="P76" s="976"/>
      <c r="Q76" s="978">
        <v>547</v>
      </c>
      <c r="R76" s="979"/>
      <c r="S76" s="979"/>
      <c r="T76" s="979"/>
      <c r="U76" s="980"/>
      <c r="V76" s="981">
        <v>545</v>
      </c>
      <c r="W76" s="979"/>
      <c r="X76" s="979"/>
      <c r="Y76" s="979"/>
      <c r="Z76" s="980"/>
      <c r="AA76" s="981">
        <v>2</v>
      </c>
      <c r="AB76" s="979"/>
      <c r="AC76" s="979"/>
      <c r="AD76" s="979"/>
      <c r="AE76" s="980"/>
      <c r="AF76" s="981">
        <v>3</v>
      </c>
      <c r="AG76" s="979"/>
      <c r="AH76" s="979"/>
      <c r="AI76" s="979"/>
      <c r="AJ76" s="980"/>
      <c r="AK76" s="981" t="s">
        <v>496</v>
      </c>
      <c r="AL76" s="979"/>
      <c r="AM76" s="979"/>
      <c r="AN76" s="979"/>
      <c r="AO76" s="980"/>
      <c r="AP76" s="981" t="s">
        <v>496</v>
      </c>
      <c r="AQ76" s="979"/>
      <c r="AR76" s="979"/>
      <c r="AS76" s="979"/>
      <c r="AT76" s="980"/>
      <c r="AU76" s="981" t="s">
        <v>496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569</v>
      </c>
      <c r="C77" s="975"/>
      <c r="D77" s="975"/>
      <c r="E77" s="975"/>
      <c r="F77" s="975"/>
      <c r="G77" s="975"/>
      <c r="H77" s="975"/>
      <c r="I77" s="975"/>
      <c r="J77" s="975"/>
      <c r="K77" s="975"/>
      <c r="L77" s="975"/>
      <c r="M77" s="975"/>
      <c r="N77" s="975"/>
      <c r="O77" s="975"/>
      <c r="P77" s="976"/>
      <c r="Q77" s="978">
        <v>20</v>
      </c>
      <c r="R77" s="979"/>
      <c r="S77" s="979"/>
      <c r="T77" s="979"/>
      <c r="U77" s="980"/>
      <c r="V77" s="981">
        <v>17</v>
      </c>
      <c r="W77" s="979"/>
      <c r="X77" s="979"/>
      <c r="Y77" s="979"/>
      <c r="Z77" s="980"/>
      <c r="AA77" s="981">
        <v>3</v>
      </c>
      <c r="AB77" s="979"/>
      <c r="AC77" s="979"/>
      <c r="AD77" s="979"/>
      <c r="AE77" s="980"/>
      <c r="AF77" s="981">
        <v>2</v>
      </c>
      <c r="AG77" s="979"/>
      <c r="AH77" s="979"/>
      <c r="AI77" s="979"/>
      <c r="AJ77" s="980"/>
      <c r="AK77" s="981" t="s">
        <v>496</v>
      </c>
      <c r="AL77" s="979"/>
      <c r="AM77" s="979"/>
      <c r="AN77" s="979"/>
      <c r="AO77" s="980"/>
      <c r="AP77" s="981" t="s">
        <v>496</v>
      </c>
      <c r="AQ77" s="979"/>
      <c r="AR77" s="979"/>
      <c r="AS77" s="979"/>
      <c r="AT77" s="980"/>
      <c r="AU77" s="981" t="s">
        <v>496</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570</v>
      </c>
      <c r="C78" s="975"/>
      <c r="D78" s="975"/>
      <c r="E78" s="975"/>
      <c r="F78" s="975"/>
      <c r="G78" s="975"/>
      <c r="H78" s="975"/>
      <c r="I78" s="975"/>
      <c r="J78" s="975"/>
      <c r="K78" s="975"/>
      <c r="L78" s="975"/>
      <c r="M78" s="975"/>
      <c r="N78" s="975"/>
      <c r="O78" s="975"/>
      <c r="P78" s="976"/>
      <c r="Q78" s="977">
        <v>33</v>
      </c>
      <c r="R78" s="971"/>
      <c r="S78" s="971"/>
      <c r="T78" s="971"/>
      <c r="U78" s="971"/>
      <c r="V78" s="971">
        <v>33</v>
      </c>
      <c r="W78" s="971"/>
      <c r="X78" s="971"/>
      <c r="Y78" s="971"/>
      <c r="Z78" s="971"/>
      <c r="AA78" s="971">
        <v>0</v>
      </c>
      <c r="AB78" s="971"/>
      <c r="AC78" s="971"/>
      <c r="AD78" s="971"/>
      <c r="AE78" s="971"/>
      <c r="AF78" s="971">
        <v>1</v>
      </c>
      <c r="AG78" s="971"/>
      <c r="AH78" s="971"/>
      <c r="AI78" s="971"/>
      <c r="AJ78" s="971"/>
      <c r="AK78" s="971">
        <v>5</v>
      </c>
      <c r="AL78" s="971"/>
      <c r="AM78" s="971"/>
      <c r="AN78" s="971"/>
      <c r="AO78" s="971"/>
      <c r="AP78" s="971" t="s">
        <v>496</v>
      </c>
      <c r="AQ78" s="971"/>
      <c r="AR78" s="971"/>
      <c r="AS78" s="971"/>
      <c r="AT78" s="971"/>
      <c r="AU78" s="971" t="s">
        <v>496</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571</v>
      </c>
      <c r="C79" s="975"/>
      <c r="D79" s="975"/>
      <c r="E79" s="975"/>
      <c r="F79" s="975"/>
      <c r="G79" s="975"/>
      <c r="H79" s="975"/>
      <c r="I79" s="975"/>
      <c r="J79" s="975"/>
      <c r="K79" s="975"/>
      <c r="L79" s="975"/>
      <c r="M79" s="975"/>
      <c r="N79" s="975"/>
      <c r="O79" s="975"/>
      <c r="P79" s="976"/>
      <c r="Q79" s="977">
        <v>1</v>
      </c>
      <c r="R79" s="971"/>
      <c r="S79" s="971"/>
      <c r="T79" s="971"/>
      <c r="U79" s="971"/>
      <c r="V79" s="971">
        <v>0</v>
      </c>
      <c r="W79" s="971"/>
      <c r="X79" s="971"/>
      <c r="Y79" s="971"/>
      <c r="Z79" s="971"/>
      <c r="AA79" s="971">
        <v>0</v>
      </c>
      <c r="AB79" s="971"/>
      <c r="AC79" s="971"/>
      <c r="AD79" s="971"/>
      <c r="AE79" s="971"/>
      <c r="AF79" s="971">
        <v>0</v>
      </c>
      <c r="AG79" s="971"/>
      <c r="AH79" s="971"/>
      <c r="AI79" s="971"/>
      <c r="AJ79" s="971"/>
      <c r="AK79" s="971" t="s">
        <v>496</v>
      </c>
      <c r="AL79" s="971"/>
      <c r="AM79" s="971"/>
      <c r="AN79" s="971"/>
      <c r="AO79" s="971"/>
      <c r="AP79" s="971" t="s">
        <v>496</v>
      </c>
      <c r="AQ79" s="971"/>
      <c r="AR79" s="971"/>
      <c r="AS79" s="971"/>
      <c r="AT79" s="971"/>
      <c r="AU79" s="971" t="s">
        <v>496</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572</v>
      </c>
      <c r="C80" s="975"/>
      <c r="D80" s="975"/>
      <c r="E80" s="975"/>
      <c r="F80" s="975"/>
      <c r="G80" s="975"/>
      <c r="H80" s="975"/>
      <c r="I80" s="975"/>
      <c r="J80" s="975"/>
      <c r="K80" s="975"/>
      <c r="L80" s="975"/>
      <c r="M80" s="975"/>
      <c r="N80" s="975"/>
      <c r="O80" s="975"/>
      <c r="P80" s="976"/>
      <c r="Q80" s="977">
        <v>100</v>
      </c>
      <c r="R80" s="971"/>
      <c r="S80" s="971"/>
      <c r="T80" s="971"/>
      <c r="U80" s="971"/>
      <c r="V80" s="971">
        <v>100</v>
      </c>
      <c r="W80" s="971"/>
      <c r="X80" s="971"/>
      <c r="Y80" s="971"/>
      <c r="Z80" s="971"/>
      <c r="AA80" s="971">
        <v>0</v>
      </c>
      <c r="AB80" s="971"/>
      <c r="AC80" s="971"/>
      <c r="AD80" s="971"/>
      <c r="AE80" s="971"/>
      <c r="AF80" s="971" t="s">
        <v>578</v>
      </c>
      <c r="AG80" s="971"/>
      <c r="AH80" s="971"/>
      <c r="AI80" s="971"/>
      <c r="AJ80" s="971"/>
      <c r="AK80" s="971">
        <v>56</v>
      </c>
      <c r="AL80" s="971"/>
      <c r="AM80" s="971"/>
      <c r="AN80" s="971"/>
      <c r="AO80" s="971"/>
      <c r="AP80" s="971" t="s">
        <v>496</v>
      </c>
      <c r="AQ80" s="971"/>
      <c r="AR80" s="971"/>
      <c r="AS80" s="971"/>
      <c r="AT80" s="971"/>
      <c r="AU80" s="971" t="s">
        <v>496</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10295</v>
      </c>
      <c r="AG88" s="959"/>
      <c r="AH88" s="959"/>
      <c r="AI88" s="959"/>
      <c r="AJ88" s="959"/>
      <c r="AK88" s="963"/>
      <c r="AL88" s="963"/>
      <c r="AM88" s="963"/>
      <c r="AN88" s="963"/>
      <c r="AO88" s="963"/>
      <c r="AP88" s="959">
        <v>1487</v>
      </c>
      <c r="AQ88" s="959"/>
      <c r="AR88" s="959"/>
      <c r="AS88" s="959"/>
      <c r="AT88" s="959"/>
      <c r="AU88" s="959">
        <v>219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225</v>
      </c>
      <c r="CS102" s="953"/>
      <c r="CT102" s="953"/>
      <c r="CU102" s="953"/>
      <c r="CV102" s="954"/>
      <c r="CW102" s="952" t="s">
        <v>496</v>
      </c>
      <c r="CX102" s="953"/>
      <c r="CY102" s="953"/>
      <c r="CZ102" s="953"/>
      <c r="DA102" s="954"/>
      <c r="DB102" s="952" t="s">
        <v>496</v>
      </c>
      <c r="DC102" s="953"/>
      <c r="DD102" s="953"/>
      <c r="DE102" s="953"/>
      <c r="DF102" s="954"/>
      <c r="DG102" s="952" t="s">
        <v>496</v>
      </c>
      <c r="DH102" s="953"/>
      <c r="DI102" s="953"/>
      <c r="DJ102" s="953"/>
      <c r="DK102" s="954"/>
      <c r="DL102" s="952" t="s">
        <v>496</v>
      </c>
      <c r="DM102" s="953"/>
      <c r="DN102" s="953"/>
      <c r="DO102" s="953"/>
      <c r="DP102" s="954"/>
      <c r="DQ102" s="952" t="s">
        <v>496</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294</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294</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294</v>
      </c>
      <c r="DR109" s="896"/>
      <c r="DS109" s="896"/>
      <c r="DT109" s="896"/>
      <c r="DU109" s="897"/>
      <c r="DV109" s="898" t="s">
        <v>417</v>
      </c>
      <c r="DW109" s="896"/>
      <c r="DX109" s="896"/>
      <c r="DY109" s="896"/>
      <c r="DZ109" s="929"/>
    </row>
    <row r="110" spans="1:131" s="218" customFormat="1" ht="26.25" customHeight="1" x14ac:dyDescent="0.15">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2381486</v>
      </c>
      <c r="AB110" s="889"/>
      <c r="AC110" s="889"/>
      <c r="AD110" s="889"/>
      <c r="AE110" s="890"/>
      <c r="AF110" s="891">
        <v>2367202</v>
      </c>
      <c r="AG110" s="889"/>
      <c r="AH110" s="889"/>
      <c r="AI110" s="889"/>
      <c r="AJ110" s="890"/>
      <c r="AK110" s="891">
        <v>2166128</v>
      </c>
      <c r="AL110" s="889"/>
      <c r="AM110" s="889"/>
      <c r="AN110" s="889"/>
      <c r="AO110" s="890"/>
      <c r="AP110" s="892">
        <v>28.1</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15479751</v>
      </c>
      <c r="BR110" s="842"/>
      <c r="BS110" s="842"/>
      <c r="BT110" s="842"/>
      <c r="BU110" s="842"/>
      <c r="BV110" s="842">
        <v>14010573</v>
      </c>
      <c r="BW110" s="842"/>
      <c r="BX110" s="842"/>
      <c r="BY110" s="842"/>
      <c r="BZ110" s="842"/>
      <c r="CA110" s="842">
        <v>12666036</v>
      </c>
      <c r="CB110" s="842"/>
      <c r="CC110" s="842"/>
      <c r="CD110" s="842"/>
      <c r="CE110" s="842"/>
      <c r="CF110" s="866">
        <v>164</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v>14889</v>
      </c>
      <c r="BR111" s="817"/>
      <c r="BS111" s="817"/>
      <c r="BT111" s="817"/>
      <c r="BU111" s="817"/>
      <c r="BV111" s="817">
        <v>12292</v>
      </c>
      <c r="BW111" s="817"/>
      <c r="BX111" s="817"/>
      <c r="BY111" s="817"/>
      <c r="BZ111" s="817"/>
      <c r="CA111" s="817">
        <v>9888</v>
      </c>
      <c r="CB111" s="817"/>
      <c r="CC111" s="817"/>
      <c r="CD111" s="817"/>
      <c r="CE111" s="817"/>
      <c r="CF111" s="875">
        <v>0.1</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1910315</v>
      </c>
      <c r="BR112" s="817"/>
      <c r="BS112" s="817"/>
      <c r="BT112" s="817"/>
      <c r="BU112" s="817"/>
      <c r="BV112" s="817">
        <v>1937605</v>
      </c>
      <c r="BW112" s="817"/>
      <c r="BX112" s="817"/>
      <c r="BY112" s="817"/>
      <c r="BZ112" s="817"/>
      <c r="CA112" s="817">
        <v>1665668</v>
      </c>
      <c r="CB112" s="817"/>
      <c r="CC112" s="817"/>
      <c r="CD112" s="817"/>
      <c r="CE112" s="817"/>
      <c r="CF112" s="875">
        <v>21.6</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218716</v>
      </c>
      <c r="AB113" s="919"/>
      <c r="AC113" s="919"/>
      <c r="AD113" s="919"/>
      <c r="AE113" s="920"/>
      <c r="AF113" s="921">
        <v>215193</v>
      </c>
      <c r="AG113" s="919"/>
      <c r="AH113" s="919"/>
      <c r="AI113" s="919"/>
      <c r="AJ113" s="920"/>
      <c r="AK113" s="921">
        <v>166862</v>
      </c>
      <c r="AL113" s="919"/>
      <c r="AM113" s="919"/>
      <c r="AN113" s="919"/>
      <c r="AO113" s="920"/>
      <c r="AP113" s="922">
        <v>2.2000000000000002</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v>151330</v>
      </c>
      <c r="BR113" s="817"/>
      <c r="BS113" s="817"/>
      <c r="BT113" s="817"/>
      <c r="BU113" s="817"/>
      <c r="BV113" s="817">
        <v>202313</v>
      </c>
      <c r="BW113" s="817"/>
      <c r="BX113" s="817"/>
      <c r="BY113" s="817"/>
      <c r="BZ113" s="817"/>
      <c r="CA113" s="817">
        <v>219392</v>
      </c>
      <c r="CB113" s="817"/>
      <c r="CC113" s="817"/>
      <c r="CD113" s="817"/>
      <c r="CE113" s="817"/>
      <c r="CF113" s="875">
        <v>2.8</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5293</v>
      </c>
      <c r="DH113" s="780"/>
      <c r="DI113" s="780"/>
      <c r="DJ113" s="780"/>
      <c r="DK113" s="781"/>
      <c r="DL113" s="782">
        <v>3821</v>
      </c>
      <c r="DM113" s="780"/>
      <c r="DN113" s="780"/>
      <c r="DO113" s="780"/>
      <c r="DP113" s="781"/>
      <c r="DQ113" s="782">
        <v>2564</v>
      </c>
      <c r="DR113" s="780"/>
      <c r="DS113" s="780"/>
      <c r="DT113" s="780"/>
      <c r="DU113" s="781"/>
      <c r="DV113" s="824">
        <v>0</v>
      </c>
      <c r="DW113" s="825"/>
      <c r="DX113" s="825"/>
      <c r="DY113" s="825"/>
      <c r="DZ113" s="826"/>
    </row>
    <row r="114" spans="1:130" s="218" customFormat="1" ht="26.25" customHeight="1" x14ac:dyDescent="0.15">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22135</v>
      </c>
      <c r="AB114" s="780"/>
      <c r="AC114" s="780"/>
      <c r="AD114" s="780"/>
      <c r="AE114" s="781"/>
      <c r="AF114" s="782">
        <v>22169</v>
      </c>
      <c r="AG114" s="780"/>
      <c r="AH114" s="780"/>
      <c r="AI114" s="780"/>
      <c r="AJ114" s="781"/>
      <c r="AK114" s="782">
        <v>22177</v>
      </c>
      <c r="AL114" s="780"/>
      <c r="AM114" s="780"/>
      <c r="AN114" s="780"/>
      <c r="AO114" s="781"/>
      <c r="AP114" s="824">
        <v>0.3</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2619398</v>
      </c>
      <c r="BR114" s="817"/>
      <c r="BS114" s="817"/>
      <c r="BT114" s="817"/>
      <c r="BU114" s="817"/>
      <c r="BV114" s="817">
        <v>2492287</v>
      </c>
      <c r="BW114" s="817"/>
      <c r="BX114" s="817"/>
      <c r="BY114" s="817"/>
      <c r="BZ114" s="817"/>
      <c r="CA114" s="817">
        <v>2379588</v>
      </c>
      <c r="CB114" s="817"/>
      <c r="CC114" s="817"/>
      <c r="CD114" s="817"/>
      <c r="CE114" s="817"/>
      <c r="CF114" s="875">
        <v>30.8</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5226</v>
      </c>
      <c r="AB115" s="919"/>
      <c r="AC115" s="919"/>
      <c r="AD115" s="919"/>
      <c r="AE115" s="920"/>
      <c r="AF115" s="921">
        <v>2873</v>
      </c>
      <c r="AG115" s="919"/>
      <c r="AH115" s="919"/>
      <c r="AI115" s="919"/>
      <c r="AJ115" s="920"/>
      <c r="AK115" s="921">
        <v>2631</v>
      </c>
      <c r="AL115" s="919"/>
      <c r="AM115" s="919"/>
      <c r="AN115" s="919"/>
      <c r="AO115" s="920"/>
      <c r="AP115" s="922">
        <v>0</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v>137</v>
      </c>
      <c r="BR115" s="817"/>
      <c r="BS115" s="817"/>
      <c r="BT115" s="817"/>
      <c r="BU115" s="817"/>
      <c r="BV115" s="817">
        <v>115</v>
      </c>
      <c r="BW115" s="817"/>
      <c r="BX115" s="817"/>
      <c r="BY115" s="817"/>
      <c r="BZ115" s="817"/>
      <c r="CA115" s="817">
        <v>93</v>
      </c>
      <c r="CB115" s="817"/>
      <c r="CC115" s="817"/>
      <c r="CD115" s="817"/>
      <c r="CE115" s="817"/>
      <c r="CF115" s="875">
        <v>0</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82</v>
      </c>
      <c r="AB116" s="780"/>
      <c r="AC116" s="780"/>
      <c r="AD116" s="780"/>
      <c r="AE116" s="781"/>
      <c r="AF116" s="782">
        <v>187</v>
      </c>
      <c r="AG116" s="780"/>
      <c r="AH116" s="780"/>
      <c r="AI116" s="780"/>
      <c r="AJ116" s="781"/>
      <c r="AK116" s="782">
        <v>74</v>
      </c>
      <c r="AL116" s="780"/>
      <c r="AM116" s="780"/>
      <c r="AN116" s="780"/>
      <c r="AO116" s="781"/>
      <c r="AP116" s="824">
        <v>0</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2627645</v>
      </c>
      <c r="AB117" s="903"/>
      <c r="AC117" s="903"/>
      <c r="AD117" s="903"/>
      <c r="AE117" s="904"/>
      <c r="AF117" s="905">
        <v>2607624</v>
      </c>
      <c r="AG117" s="903"/>
      <c r="AH117" s="903"/>
      <c r="AI117" s="903"/>
      <c r="AJ117" s="904"/>
      <c r="AK117" s="905">
        <v>2357872</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294</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447</v>
      </c>
      <c r="BP119" s="878"/>
      <c r="BQ119" s="879">
        <v>20175820</v>
      </c>
      <c r="BR119" s="845"/>
      <c r="BS119" s="845"/>
      <c r="BT119" s="845"/>
      <c r="BU119" s="845"/>
      <c r="BV119" s="845">
        <v>18655185</v>
      </c>
      <c r="BW119" s="845"/>
      <c r="BX119" s="845"/>
      <c r="BY119" s="845"/>
      <c r="BZ119" s="845"/>
      <c r="CA119" s="845">
        <v>16940665</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9596</v>
      </c>
      <c r="DH119" s="764"/>
      <c r="DI119" s="764"/>
      <c r="DJ119" s="764"/>
      <c r="DK119" s="765"/>
      <c r="DL119" s="766">
        <v>8471</v>
      </c>
      <c r="DM119" s="764"/>
      <c r="DN119" s="764"/>
      <c r="DO119" s="764"/>
      <c r="DP119" s="765"/>
      <c r="DQ119" s="766">
        <v>7324</v>
      </c>
      <c r="DR119" s="764"/>
      <c r="DS119" s="764"/>
      <c r="DT119" s="764"/>
      <c r="DU119" s="765"/>
      <c r="DV119" s="848">
        <v>0.1</v>
      </c>
      <c r="DW119" s="849"/>
      <c r="DX119" s="849"/>
      <c r="DY119" s="849"/>
      <c r="DZ119" s="850"/>
    </row>
    <row r="120" spans="1:130" s="218" customFormat="1" ht="26.25" customHeight="1" x14ac:dyDescent="0.15">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8656902</v>
      </c>
      <c r="BR120" s="842"/>
      <c r="BS120" s="842"/>
      <c r="BT120" s="842"/>
      <c r="BU120" s="842"/>
      <c r="BV120" s="842">
        <v>8513539</v>
      </c>
      <c r="BW120" s="842"/>
      <c r="BX120" s="842"/>
      <c r="BY120" s="842"/>
      <c r="BZ120" s="842"/>
      <c r="CA120" s="842">
        <v>8946037</v>
      </c>
      <c r="CB120" s="842"/>
      <c r="CC120" s="842"/>
      <c r="CD120" s="842"/>
      <c r="CE120" s="842"/>
      <c r="CF120" s="866">
        <v>115.9</v>
      </c>
      <c r="CG120" s="867"/>
      <c r="CH120" s="867"/>
      <c r="CI120" s="867"/>
      <c r="CJ120" s="867"/>
      <c r="CK120" s="868" t="s">
        <v>451</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1214113</v>
      </c>
      <c r="DH120" s="842"/>
      <c r="DI120" s="842"/>
      <c r="DJ120" s="842"/>
      <c r="DK120" s="842"/>
      <c r="DL120" s="842">
        <v>1254475</v>
      </c>
      <c r="DM120" s="842"/>
      <c r="DN120" s="842"/>
      <c r="DO120" s="842"/>
      <c r="DP120" s="842"/>
      <c r="DQ120" s="842">
        <v>1238093</v>
      </c>
      <c r="DR120" s="842"/>
      <c r="DS120" s="842"/>
      <c r="DT120" s="842"/>
      <c r="DU120" s="842"/>
      <c r="DV120" s="843">
        <v>16</v>
      </c>
      <c r="DW120" s="843"/>
      <c r="DX120" s="843"/>
      <c r="DY120" s="843"/>
      <c r="DZ120" s="844"/>
    </row>
    <row r="121" spans="1:130" s="218" customFormat="1" ht="26.25" customHeight="1" x14ac:dyDescent="0.15">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3927</v>
      </c>
      <c r="AB121" s="780"/>
      <c r="AC121" s="780"/>
      <c r="AD121" s="780"/>
      <c r="AE121" s="781"/>
      <c r="AF121" s="782">
        <v>1575</v>
      </c>
      <c r="AG121" s="780"/>
      <c r="AH121" s="780"/>
      <c r="AI121" s="780"/>
      <c r="AJ121" s="781"/>
      <c r="AK121" s="782">
        <v>1332</v>
      </c>
      <c r="AL121" s="780"/>
      <c r="AM121" s="780"/>
      <c r="AN121" s="780"/>
      <c r="AO121" s="781"/>
      <c r="AP121" s="824">
        <v>0</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23249</v>
      </c>
      <c r="BR121" s="817"/>
      <c r="BS121" s="817"/>
      <c r="BT121" s="817"/>
      <c r="BU121" s="817"/>
      <c r="BV121" s="817">
        <v>18673</v>
      </c>
      <c r="BW121" s="817"/>
      <c r="BX121" s="817"/>
      <c r="BY121" s="817"/>
      <c r="BZ121" s="817"/>
      <c r="CA121" s="817">
        <v>14061</v>
      </c>
      <c r="CB121" s="817"/>
      <c r="CC121" s="817"/>
      <c r="CD121" s="817"/>
      <c r="CE121" s="817"/>
      <c r="CF121" s="875">
        <v>0.2</v>
      </c>
      <c r="CG121" s="876"/>
      <c r="CH121" s="876"/>
      <c r="CI121" s="876"/>
      <c r="CJ121" s="876"/>
      <c r="CK121" s="869"/>
      <c r="CL121" s="855"/>
      <c r="CM121" s="855"/>
      <c r="CN121" s="855"/>
      <c r="CO121" s="856"/>
      <c r="CP121" s="835" t="s">
        <v>454</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201635</v>
      </c>
      <c r="DR121" s="817"/>
      <c r="DS121" s="817"/>
      <c r="DT121" s="817"/>
      <c r="DU121" s="817"/>
      <c r="DV121" s="794">
        <v>2.6</v>
      </c>
      <c r="DW121" s="794"/>
      <c r="DX121" s="794"/>
      <c r="DY121" s="794"/>
      <c r="DZ121" s="795"/>
    </row>
    <row r="122" spans="1:130" s="218" customFormat="1" ht="26.25" customHeight="1" x14ac:dyDescent="0.15">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455</v>
      </c>
      <c r="BA122" s="839"/>
      <c r="BB122" s="839"/>
      <c r="BC122" s="839"/>
      <c r="BD122" s="839"/>
      <c r="BE122" s="839"/>
      <c r="BF122" s="839"/>
      <c r="BG122" s="839"/>
      <c r="BH122" s="839"/>
      <c r="BI122" s="839"/>
      <c r="BJ122" s="839"/>
      <c r="BK122" s="839"/>
      <c r="BL122" s="839"/>
      <c r="BM122" s="839"/>
      <c r="BN122" s="839"/>
      <c r="BO122" s="839"/>
      <c r="BP122" s="840"/>
      <c r="BQ122" s="879">
        <v>13035291</v>
      </c>
      <c r="BR122" s="845"/>
      <c r="BS122" s="845"/>
      <c r="BT122" s="845"/>
      <c r="BU122" s="845"/>
      <c r="BV122" s="845">
        <v>12230322</v>
      </c>
      <c r="BW122" s="845"/>
      <c r="BX122" s="845"/>
      <c r="BY122" s="845"/>
      <c r="BZ122" s="845"/>
      <c r="CA122" s="845">
        <v>11114758</v>
      </c>
      <c r="CB122" s="845"/>
      <c r="CC122" s="845"/>
      <c r="CD122" s="845"/>
      <c r="CE122" s="845"/>
      <c r="CF122" s="846">
        <v>143.9</v>
      </c>
      <c r="CG122" s="847"/>
      <c r="CH122" s="847"/>
      <c r="CI122" s="847"/>
      <c r="CJ122" s="847"/>
      <c r="CK122" s="869"/>
      <c r="CL122" s="855"/>
      <c r="CM122" s="855"/>
      <c r="CN122" s="855"/>
      <c r="CO122" s="856"/>
      <c r="CP122" s="835" t="s">
        <v>456</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v>139043</v>
      </c>
      <c r="DR122" s="817"/>
      <c r="DS122" s="817"/>
      <c r="DT122" s="817"/>
      <c r="DU122" s="817"/>
      <c r="DV122" s="794">
        <v>1.8</v>
      </c>
      <c r="DW122" s="794"/>
      <c r="DX122" s="794"/>
      <c r="DY122" s="794"/>
      <c r="DZ122" s="795"/>
    </row>
    <row r="123" spans="1:130" s="218" customFormat="1" ht="26.25" customHeight="1" x14ac:dyDescent="0.15">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457</v>
      </c>
      <c r="BP123" s="878"/>
      <c r="BQ123" s="832">
        <v>21715442</v>
      </c>
      <c r="BR123" s="833"/>
      <c r="BS123" s="833"/>
      <c r="BT123" s="833"/>
      <c r="BU123" s="833"/>
      <c r="BV123" s="833">
        <v>20762534</v>
      </c>
      <c r="BW123" s="833"/>
      <c r="BX123" s="833"/>
      <c r="BY123" s="833"/>
      <c r="BZ123" s="833"/>
      <c r="CA123" s="833">
        <v>20074856</v>
      </c>
      <c r="CB123" s="833"/>
      <c r="CC123" s="833"/>
      <c r="CD123" s="833"/>
      <c r="CE123" s="833"/>
      <c r="CF123" s="748"/>
      <c r="CG123" s="749"/>
      <c r="CH123" s="749"/>
      <c r="CI123" s="749"/>
      <c r="CJ123" s="834"/>
      <c r="CK123" s="869"/>
      <c r="CL123" s="855"/>
      <c r="CM123" s="855"/>
      <c r="CN123" s="855"/>
      <c r="CO123" s="856"/>
      <c r="CP123" s="835" t="s">
        <v>458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v>83369</v>
      </c>
      <c r="DR123" s="780"/>
      <c r="DS123" s="780"/>
      <c r="DT123" s="780"/>
      <c r="DU123" s="781"/>
      <c r="DV123" s="824">
        <v>1.1000000000000001</v>
      </c>
      <c r="DW123" s="825"/>
      <c r="DX123" s="825"/>
      <c r="DY123" s="825"/>
      <c r="DZ123" s="826"/>
    </row>
    <row r="124" spans="1:130" s="218" customFormat="1" ht="26.25" customHeight="1" thickBot="1" x14ac:dyDescent="0.2">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460</v>
      </c>
      <c r="CQ124" s="836"/>
      <c r="CR124" s="836"/>
      <c r="CS124" s="836"/>
      <c r="CT124" s="836"/>
      <c r="CU124" s="836"/>
      <c r="CV124" s="836"/>
      <c r="CW124" s="836"/>
      <c r="CX124" s="836"/>
      <c r="CY124" s="836"/>
      <c r="CZ124" s="836"/>
      <c r="DA124" s="836"/>
      <c r="DB124" s="836"/>
      <c r="DC124" s="836"/>
      <c r="DD124" s="836"/>
      <c r="DE124" s="836"/>
      <c r="DF124" s="837"/>
      <c r="DG124" s="763">
        <v>696202</v>
      </c>
      <c r="DH124" s="764"/>
      <c r="DI124" s="764"/>
      <c r="DJ124" s="764"/>
      <c r="DK124" s="765"/>
      <c r="DL124" s="766">
        <v>683130</v>
      </c>
      <c r="DM124" s="764"/>
      <c r="DN124" s="764"/>
      <c r="DO124" s="764"/>
      <c r="DP124" s="765"/>
      <c r="DQ124" s="766">
        <v>3528</v>
      </c>
      <c r="DR124" s="764"/>
      <c r="DS124" s="764"/>
      <c r="DT124" s="764"/>
      <c r="DU124" s="765"/>
      <c r="DV124" s="848">
        <v>0</v>
      </c>
      <c r="DW124" s="849"/>
      <c r="DX124" s="849"/>
      <c r="DY124" s="849"/>
      <c r="DZ124" s="850"/>
    </row>
    <row r="125" spans="1:130" s="218" customFormat="1" ht="26.25" customHeight="1" x14ac:dyDescent="0.15">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v>1299</v>
      </c>
      <c r="AB125" s="780"/>
      <c r="AC125" s="780"/>
      <c r="AD125" s="780"/>
      <c r="AE125" s="781"/>
      <c r="AF125" s="782">
        <v>1298</v>
      </c>
      <c r="AG125" s="780"/>
      <c r="AH125" s="780"/>
      <c r="AI125" s="780"/>
      <c r="AJ125" s="781"/>
      <c r="AK125" s="782">
        <v>1299</v>
      </c>
      <c r="AL125" s="780"/>
      <c r="AM125" s="780"/>
      <c r="AN125" s="780"/>
      <c r="AO125" s="781"/>
      <c r="AP125" s="824">
        <v>0</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461</v>
      </c>
      <c r="CL125" s="852"/>
      <c r="CM125" s="852"/>
      <c r="CN125" s="852"/>
      <c r="CO125" s="853"/>
      <c r="CP125" s="860" t="s">
        <v>462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465</v>
      </c>
      <c r="AY127" s="812"/>
      <c r="AZ127" s="812"/>
      <c r="BA127" s="812"/>
      <c r="BB127" s="812"/>
      <c r="BC127" s="812"/>
      <c r="BD127" s="812"/>
      <c r="BE127" s="813"/>
      <c r="BF127" s="811" t="s">
        <v>466</v>
      </c>
      <c r="BG127" s="812"/>
      <c r="BH127" s="812"/>
      <c r="BI127" s="812"/>
      <c r="BJ127" s="812"/>
      <c r="BK127" s="812"/>
      <c r="BL127" s="813"/>
      <c r="BM127" s="811" t="s">
        <v>467</v>
      </c>
      <c r="BN127" s="812"/>
      <c r="BO127" s="812"/>
      <c r="BP127" s="812"/>
      <c r="BQ127" s="812"/>
      <c r="BR127" s="812"/>
      <c r="BS127" s="813"/>
      <c r="BT127" s="811" t="s">
        <v>468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470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471</v>
      </c>
      <c r="X128" s="798"/>
      <c r="Y128" s="798"/>
      <c r="Z128" s="799"/>
      <c r="AA128" s="800">
        <v>4753</v>
      </c>
      <c r="AB128" s="801"/>
      <c r="AC128" s="801"/>
      <c r="AD128" s="801"/>
      <c r="AE128" s="802"/>
      <c r="AF128" s="803">
        <v>4753</v>
      </c>
      <c r="AG128" s="801"/>
      <c r="AH128" s="801"/>
      <c r="AI128" s="801"/>
      <c r="AJ128" s="802"/>
      <c r="AK128" s="803">
        <v>4753</v>
      </c>
      <c r="AL128" s="801"/>
      <c r="AM128" s="801"/>
      <c r="AN128" s="801"/>
      <c r="AO128" s="802"/>
      <c r="AP128" s="804"/>
      <c r="AQ128" s="805"/>
      <c r="AR128" s="805"/>
      <c r="AS128" s="805"/>
      <c r="AT128" s="806"/>
      <c r="AU128" s="220"/>
      <c r="AV128" s="220"/>
      <c r="AW128" s="220"/>
      <c r="AX128" s="807" t="s">
        <v>472</v>
      </c>
      <c r="AY128" s="808"/>
      <c r="AZ128" s="808"/>
      <c r="BA128" s="808"/>
      <c r="BB128" s="808"/>
      <c r="BC128" s="808"/>
      <c r="BD128" s="808"/>
      <c r="BE128" s="809"/>
      <c r="BF128" s="786" t="s">
        <v>122</v>
      </c>
      <c r="BG128" s="787"/>
      <c r="BH128" s="787"/>
      <c r="BI128" s="787"/>
      <c r="BJ128" s="787"/>
      <c r="BK128" s="787"/>
      <c r="BL128" s="810"/>
      <c r="BM128" s="786">
        <v>13.45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473</v>
      </c>
      <c r="CQ128" s="730"/>
      <c r="CR128" s="730"/>
      <c r="CS128" s="730"/>
      <c r="CT128" s="730"/>
      <c r="CU128" s="730"/>
      <c r="CV128" s="730"/>
      <c r="CW128" s="730"/>
      <c r="CX128" s="730"/>
      <c r="CY128" s="730"/>
      <c r="CZ128" s="730"/>
      <c r="DA128" s="730"/>
      <c r="DB128" s="730"/>
      <c r="DC128" s="730"/>
      <c r="DD128" s="730"/>
      <c r="DE128" s="730"/>
      <c r="DF128" s="731"/>
      <c r="DG128" s="790">
        <v>137</v>
      </c>
      <c r="DH128" s="791"/>
      <c r="DI128" s="791"/>
      <c r="DJ128" s="791"/>
      <c r="DK128" s="791"/>
      <c r="DL128" s="791">
        <v>115</v>
      </c>
      <c r="DM128" s="791"/>
      <c r="DN128" s="791"/>
      <c r="DO128" s="791"/>
      <c r="DP128" s="791"/>
      <c r="DQ128" s="791">
        <v>93</v>
      </c>
      <c r="DR128" s="791"/>
      <c r="DS128" s="791"/>
      <c r="DT128" s="791"/>
      <c r="DU128" s="791"/>
      <c r="DV128" s="792">
        <v>0</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474</v>
      </c>
      <c r="X129" s="777"/>
      <c r="Y129" s="777"/>
      <c r="Z129" s="778"/>
      <c r="AA129" s="779">
        <v>9450877</v>
      </c>
      <c r="AB129" s="780"/>
      <c r="AC129" s="780"/>
      <c r="AD129" s="780"/>
      <c r="AE129" s="781"/>
      <c r="AF129" s="782">
        <v>9414980</v>
      </c>
      <c r="AG129" s="780"/>
      <c r="AH129" s="780"/>
      <c r="AI129" s="780"/>
      <c r="AJ129" s="781"/>
      <c r="AK129" s="782">
        <v>9365581</v>
      </c>
      <c r="AL129" s="780"/>
      <c r="AM129" s="780"/>
      <c r="AN129" s="780"/>
      <c r="AO129" s="781"/>
      <c r="AP129" s="783"/>
      <c r="AQ129" s="784"/>
      <c r="AR129" s="784"/>
      <c r="AS129" s="784"/>
      <c r="AT129" s="785"/>
      <c r="AU129" s="221"/>
      <c r="AV129" s="221"/>
      <c r="AW129" s="221"/>
      <c r="AX129" s="751" t="s">
        <v>475</v>
      </c>
      <c r="AY129" s="752"/>
      <c r="AZ129" s="752"/>
      <c r="BA129" s="752"/>
      <c r="BB129" s="752"/>
      <c r="BC129" s="752"/>
      <c r="BD129" s="752"/>
      <c r="BE129" s="753"/>
      <c r="BF129" s="770" t="s">
        <v>122</v>
      </c>
      <c r="BG129" s="771"/>
      <c r="BH129" s="771"/>
      <c r="BI129" s="771"/>
      <c r="BJ129" s="771"/>
      <c r="BK129" s="771"/>
      <c r="BL129" s="772"/>
      <c r="BM129" s="770">
        <v>18.45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477</v>
      </c>
      <c r="X130" s="777"/>
      <c r="Y130" s="777"/>
      <c r="Z130" s="778"/>
      <c r="AA130" s="779">
        <v>1843488</v>
      </c>
      <c r="AB130" s="780"/>
      <c r="AC130" s="780"/>
      <c r="AD130" s="780"/>
      <c r="AE130" s="781"/>
      <c r="AF130" s="782">
        <v>1796670</v>
      </c>
      <c r="AG130" s="780"/>
      <c r="AH130" s="780"/>
      <c r="AI130" s="780"/>
      <c r="AJ130" s="781"/>
      <c r="AK130" s="782">
        <v>1643714</v>
      </c>
      <c r="AL130" s="780"/>
      <c r="AM130" s="780"/>
      <c r="AN130" s="780"/>
      <c r="AO130" s="781"/>
      <c r="AP130" s="783"/>
      <c r="AQ130" s="784"/>
      <c r="AR130" s="784"/>
      <c r="AS130" s="784"/>
      <c r="AT130" s="785"/>
      <c r="AU130" s="221"/>
      <c r="AV130" s="221"/>
      <c r="AW130" s="221"/>
      <c r="AX130" s="751" t="s">
        <v>478</v>
      </c>
      <c r="AY130" s="752"/>
      <c r="AZ130" s="752"/>
      <c r="BA130" s="752"/>
      <c r="BB130" s="752"/>
      <c r="BC130" s="752"/>
      <c r="BD130" s="752"/>
      <c r="BE130" s="753"/>
      <c r="BF130" s="754">
        <v>10</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479</v>
      </c>
      <c r="X131" s="761"/>
      <c r="Y131" s="761"/>
      <c r="Z131" s="762"/>
      <c r="AA131" s="763">
        <v>7607389</v>
      </c>
      <c r="AB131" s="764"/>
      <c r="AC131" s="764"/>
      <c r="AD131" s="764"/>
      <c r="AE131" s="765"/>
      <c r="AF131" s="766">
        <v>7618310</v>
      </c>
      <c r="AG131" s="764"/>
      <c r="AH131" s="764"/>
      <c r="AI131" s="764"/>
      <c r="AJ131" s="765"/>
      <c r="AK131" s="766">
        <v>7721867</v>
      </c>
      <c r="AL131" s="764"/>
      <c r="AM131" s="764"/>
      <c r="AN131" s="764"/>
      <c r="AO131" s="765"/>
      <c r="AP131" s="767"/>
      <c r="AQ131" s="768"/>
      <c r="AR131" s="768"/>
      <c r="AS131" s="768"/>
      <c r="AT131" s="769"/>
      <c r="AU131" s="221"/>
      <c r="AV131" s="221"/>
      <c r="AW131" s="221"/>
      <c r="AX131" s="729" t="s">
        <v>480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481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482</v>
      </c>
      <c r="W132" s="742"/>
      <c r="X132" s="742"/>
      <c r="Y132" s="742"/>
      <c r="Z132" s="743"/>
      <c r="AA132" s="744">
        <v>10.245354880000001</v>
      </c>
      <c r="AB132" s="745"/>
      <c r="AC132" s="745"/>
      <c r="AD132" s="745"/>
      <c r="AE132" s="746"/>
      <c r="AF132" s="747">
        <v>10.58241263</v>
      </c>
      <c r="AG132" s="745"/>
      <c r="AH132" s="745"/>
      <c r="AI132" s="745"/>
      <c r="AJ132" s="746"/>
      <c r="AK132" s="747">
        <v>9.1869621689999992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483</v>
      </c>
      <c r="W133" s="721"/>
      <c r="X133" s="721"/>
      <c r="Y133" s="721"/>
      <c r="Z133" s="722"/>
      <c r="AA133" s="723">
        <v>9.6</v>
      </c>
      <c r="AB133" s="724"/>
      <c r="AC133" s="724"/>
      <c r="AD133" s="724"/>
      <c r="AE133" s="725"/>
      <c r="AF133" s="723">
        <v>10</v>
      </c>
      <c r="AG133" s="724"/>
      <c r="AH133" s="724"/>
      <c r="AI133" s="724"/>
      <c r="AJ133" s="725"/>
      <c r="AK133" s="723">
        <v>10</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du2jjWbubdVXVuP9f5sWsZMisAvwmoTGAiE5+WWD2MbpgU5tB5bGYdd4QpiSNkZ0aF+GtuufilJBpxIP5Ejhw==" saltValue="PlJ48a5C5Ys6cLI9r0vn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7dNYT0+ZJifJTtKcWrBMbuVpEl6JoD1EojwvvzVPYWecztfPH4uI655KsVprC+p/3zmrVbmcWupcrPI1PPqwQ==" saltValue="mffczdMVzSfTsLpT2Drg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Xmntg0RC2nU6zk+nlNTfuxZGMlXWbk16j1uzJYyqXmKxuCz4vsDIxJQaQYPekEOoJ+0hp6XCb9Qn12cNQaPfQ==" saltValue="DGQboGQNiN4ExYg5i91BT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487</v>
      </c>
      <c r="AP7" s="260"/>
      <c r="AQ7" s="261" t="s">
        <v>488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489</v>
      </c>
      <c r="AQ8" s="267" t="s">
        <v>490</v>
      </c>
      <c r="AR8" s="268" t="s">
        <v>491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492</v>
      </c>
      <c r="AL9" s="1131"/>
      <c r="AM9" s="1131"/>
      <c r="AN9" s="1132"/>
      <c r="AO9" s="269">
        <v>3809025</v>
      </c>
      <c r="AP9" s="269">
        <v>205084</v>
      </c>
      <c r="AQ9" s="270">
        <v>138750</v>
      </c>
      <c r="AR9" s="271">
        <v>47.8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493</v>
      </c>
      <c r="AL10" s="1131"/>
      <c r="AM10" s="1131"/>
      <c r="AN10" s="1132"/>
      <c r="AO10" s="272">
        <v>52642</v>
      </c>
      <c r="AP10" s="272">
        <v>2834</v>
      </c>
      <c r="AQ10" s="273">
        <v>15826</v>
      </c>
      <c r="AR10" s="274">
        <v>-82.1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494</v>
      </c>
      <c r="AL11" s="1131"/>
      <c r="AM11" s="1131"/>
      <c r="AN11" s="1132"/>
      <c r="AO11" s="272">
        <v>348193</v>
      </c>
      <c r="AP11" s="272">
        <v>18747</v>
      </c>
      <c r="AQ11" s="273">
        <v>2916</v>
      </c>
      <c r="AR11" s="274">
        <v>542.9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495</v>
      </c>
      <c r="AL12" s="1131"/>
      <c r="AM12" s="1131"/>
      <c r="AN12" s="1132"/>
      <c r="AO12" s="272" t="s">
        <v>496</v>
      </c>
      <c r="AP12" s="272" t="s">
        <v>496</v>
      </c>
      <c r="AQ12" s="273" t="s">
        <v>496</v>
      </c>
      <c r="AR12" s="274" t="s">
        <v>496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497</v>
      </c>
      <c r="AL13" s="1131"/>
      <c r="AM13" s="1131"/>
      <c r="AN13" s="1132"/>
      <c r="AO13" s="272">
        <v>89778</v>
      </c>
      <c r="AP13" s="272">
        <v>4834</v>
      </c>
      <c r="AQ13" s="273">
        <v>5014</v>
      </c>
      <c r="AR13" s="274">
        <v>-3.6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498</v>
      </c>
      <c r="AL14" s="1131"/>
      <c r="AM14" s="1131"/>
      <c r="AN14" s="1132"/>
      <c r="AO14" s="272">
        <v>38943</v>
      </c>
      <c r="AP14" s="272">
        <v>2097</v>
      </c>
      <c r="AQ14" s="273">
        <v>1914</v>
      </c>
      <c r="AR14" s="274">
        <v>9.6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499</v>
      </c>
      <c r="AL15" s="1134"/>
      <c r="AM15" s="1134"/>
      <c r="AN15" s="1135"/>
      <c r="AO15" s="272">
        <v>-322753</v>
      </c>
      <c r="AP15" s="272">
        <v>-17378</v>
      </c>
      <c r="AQ15" s="273">
        <v>-7724</v>
      </c>
      <c r="AR15" s="274">
        <v>125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4015828</v>
      </c>
      <c r="AP16" s="272">
        <v>216219</v>
      </c>
      <c r="AQ16" s="273">
        <v>156695</v>
      </c>
      <c r="AR16" s="274">
        <v>38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501</v>
      </c>
      <c r="AP20" s="281" t="s">
        <v>502</v>
      </c>
      <c r="AQ20" s="282" t="s">
        <v>503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504</v>
      </c>
      <c r="AL21" s="1137"/>
      <c r="AM21" s="1137"/>
      <c r="AN21" s="1138"/>
      <c r="AO21" s="285">
        <v>18.41</v>
      </c>
      <c r="AP21" s="286">
        <v>13.24</v>
      </c>
      <c r="AQ21" s="287">
        <v>5.17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505</v>
      </c>
      <c r="AL22" s="1137"/>
      <c r="AM22" s="1137"/>
      <c r="AN22" s="1138"/>
      <c r="AO22" s="290">
        <v>92.7</v>
      </c>
      <c r="AP22" s="291">
        <v>95.2</v>
      </c>
      <c r="AQ22" s="292">
        <v>-2.5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487</v>
      </c>
      <c r="AP30" s="260"/>
      <c r="AQ30" s="261" t="s">
        <v>488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489</v>
      </c>
      <c r="AQ31" s="267" t="s">
        <v>490</v>
      </c>
      <c r="AR31" s="268" t="s">
        <v>491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509</v>
      </c>
      <c r="AL32" s="1121"/>
      <c r="AM32" s="1121"/>
      <c r="AN32" s="1122"/>
      <c r="AO32" s="300">
        <v>2166128</v>
      </c>
      <c r="AP32" s="300">
        <v>116628</v>
      </c>
      <c r="AQ32" s="301">
        <v>83272</v>
      </c>
      <c r="AR32" s="302">
        <v>40.1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510</v>
      </c>
      <c r="AL33" s="1121"/>
      <c r="AM33" s="1121"/>
      <c r="AN33" s="1122"/>
      <c r="AO33" s="300" t="s">
        <v>496</v>
      </c>
      <c r="AP33" s="300" t="s">
        <v>496</v>
      </c>
      <c r="AQ33" s="301" t="s">
        <v>496</v>
      </c>
      <c r="AR33" s="302" t="s">
        <v>496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511</v>
      </c>
      <c r="AL34" s="1121"/>
      <c r="AM34" s="1121"/>
      <c r="AN34" s="1122"/>
      <c r="AO34" s="300" t="s">
        <v>496</v>
      </c>
      <c r="AP34" s="300" t="s">
        <v>496</v>
      </c>
      <c r="AQ34" s="301" t="s">
        <v>496</v>
      </c>
      <c r="AR34" s="302" t="s">
        <v>496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512</v>
      </c>
      <c r="AL35" s="1121"/>
      <c r="AM35" s="1121"/>
      <c r="AN35" s="1122"/>
      <c r="AO35" s="300">
        <v>166862</v>
      </c>
      <c r="AP35" s="300">
        <v>8984</v>
      </c>
      <c r="AQ35" s="301">
        <v>16739</v>
      </c>
      <c r="AR35" s="302">
        <v>-46.3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513</v>
      </c>
      <c r="AL36" s="1121"/>
      <c r="AM36" s="1121"/>
      <c r="AN36" s="1122"/>
      <c r="AO36" s="300">
        <v>22177</v>
      </c>
      <c r="AP36" s="300">
        <v>1194</v>
      </c>
      <c r="AQ36" s="301">
        <v>3400</v>
      </c>
      <c r="AR36" s="302">
        <v>-64.900000000000006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514</v>
      </c>
      <c r="AL37" s="1121"/>
      <c r="AM37" s="1121"/>
      <c r="AN37" s="1122"/>
      <c r="AO37" s="300">
        <v>2631</v>
      </c>
      <c r="AP37" s="300">
        <v>142</v>
      </c>
      <c r="AQ37" s="301">
        <v>1033</v>
      </c>
      <c r="AR37" s="302">
        <v>-86.3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515</v>
      </c>
      <c r="AL38" s="1124"/>
      <c r="AM38" s="1124"/>
      <c r="AN38" s="1125"/>
      <c r="AO38" s="303">
        <v>74</v>
      </c>
      <c r="AP38" s="303">
        <v>4</v>
      </c>
      <c r="AQ38" s="304">
        <v>14</v>
      </c>
      <c r="AR38" s="292">
        <v>-71.400000000000006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516</v>
      </c>
      <c r="AL39" s="1124"/>
      <c r="AM39" s="1124"/>
      <c r="AN39" s="1125"/>
      <c r="AO39" s="300">
        <v>-4753</v>
      </c>
      <c r="AP39" s="300">
        <v>-256</v>
      </c>
      <c r="AQ39" s="301">
        <v>-1917</v>
      </c>
      <c r="AR39" s="302">
        <v>-86.6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517</v>
      </c>
      <c r="AL40" s="1121"/>
      <c r="AM40" s="1121"/>
      <c r="AN40" s="1122"/>
      <c r="AO40" s="300">
        <v>-1643714</v>
      </c>
      <c r="AP40" s="300">
        <v>-88500</v>
      </c>
      <c r="AQ40" s="301">
        <v>-69414</v>
      </c>
      <c r="AR40" s="302">
        <v>27.5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709405</v>
      </c>
      <c r="AP41" s="300">
        <v>38195</v>
      </c>
      <c r="AQ41" s="301">
        <v>33127</v>
      </c>
      <c r="AR41" s="302">
        <v>15.3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487</v>
      </c>
      <c r="AN49" s="1115" t="s">
        <v>520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521</v>
      </c>
      <c r="AO50" s="317" t="s">
        <v>522</v>
      </c>
      <c r="AP50" s="318" t="s">
        <v>523</v>
      </c>
      <c r="AQ50" s="319" t="s">
        <v>524</v>
      </c>
      <c r="AR50" s="320" t="s">
        <v>525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526</v>
      </c>
      <c r="AL51" s="313"/>
      <c r="AM51" s="321">
        <v>1950867</v>
      </c>
      <c r="AN51" s="322">
        <v>95187</v>
      </c>
      <c r="AO51" s="323">
        <v>6.3</v>
      </c>
      <c r="AP51" s="324">
        <v>125418</v>
      </c>
      <c r="AQ51" s="325">
        <v>83</v>
      </c>
      <c r="AR51" s="326">
        <v>-76.7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527</v>
      </c>
      <c r="AM52" s="329">
        <v>863447</v>
      </c>
      <c r="AN52" s="330">
        <v>42130</v>
      </c>
      <c r="AO52" s="331">
        <v>-5.8</v>
      </c>
      <c r="AP52" s="332">
        <v>60445</v>
      </c>
      <c r="AQ52" s="333">
        <v>90.8</v>
      </c>
      <c r="AR52" s="334">
        <v>-96.6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528</v>
      </c>
      <c r="AL53" s="313"/>
      <c r="AM53" s="321">
        <v>2129284</v>
      </c>
      <c r="AN53" s="322">
        <v>106188</v>
      </c>
      <c r="AO53" s="323">
        <v>11.6</v>
      </c>
      <c r="AP53" s="324">
        <v>108384</v>
      </c>
      <c r="AQ53" s="325">
        <v>-13.6</v>
      </c>
      <c r="AR53" s="326">
        <v>25.2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527</v>
      </c>
      <c r="AM54" s="329">
        <v>992706</v>
      </c>
      <c r="AN54" s="330">
        <v>49507</v>
      </c>
      <c r="AO54" s="331">
        <v>17.5</v>
      </c>
      <c r="AP54" s="332">
        <v>51153</v>
      </c>
      <c r="AQ54" s="333">
        <v>-15.4</v>
      </c>
      <c r="AR54" s="334">
        <v>32.9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529</v>
      </c>
      <c r="AL55" s="313"/>
      <c r="AM55" s="321">
        <v>1486875</v>
      </c>
      <c r="AN55" s="322">
        <v>75958</v>
      </c>
      <c r="AO55" s="323">
        <v>-28.5</v>
      </c>
      <c r="AP55" s="324">
        <v>80959</v>
      </c>
      <c r="AQ55" s="325">
        <v>-25.3</v>
      </c>
      <c r="AR55" s="326">
        <v>-3.2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527</v>
      </c>
      <c r="AM56" s="329">
        <v>875816</v>
      </c>
      <c r="AN56" s="330">
        <v>44742</v>
      </c>
      <c r="AO56" s="331">
        <v>-9.6</v>
      </c>
      <c r="AP56" s="332">
        <v>43928</v>
      </c>
      <c r="AQ56" s="333">
        <v>-14.1</v>
      </c>
      <c r="AR56" s="334">
        <v>4.5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530</v>
      </c>
      <c r="AL57" s="313"/>
      <c r="AM57" s="321">
        <v>1598430</v>
      </c>
      <c r="AN57" s="322">
        <v>83960</v>
      </c>
      <c r="AO57" s="323">
        <v>10.5</v>
      </c>
      <c r="AP57" s="324">
        <v>117242</v>
      </c>
      <c r="AQ57" s="325">
        <v>44.8</v>
      </c>
      <c r="AR57" s="326">
        <v>-34.299999999999997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527</v>
      </c>
      <c r="AM58" s="329">
        <v>1075080</v>
      </c>
      <c r="AN58" s="330">
        <v>56470</v>
      </c>
      <c r="AO58" s="331">
        <v>26.2</v>
      </c>
      <c r="AP58" s="332">
        <v>59234</v>
      </c>
      <c r="AQ58" s="333">
        <v>34.799999999999997</v>
      </c>
      <c r="AR58" s="334">
        <v>-8.6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531</v>
      </c>
      <c r="AL59" s="313"/>
      <c r="AM59" s="321">
        <v>1650308</v>
      </c>
      <c r="AN59" s="322">
        <v>88855</v>
      </c>
      <c r="AO59" s="323">
        <v>5.8</v>
      </c>
      <c r="AP59" s="324">
        <v>113894</v>
      </c>
      <c r="AQ59" s="325">
        <v>-2.9</v>
      </c>
      <c r="AR59" s="326">
        <v>8.6999999999999993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527</v>
      </c>
      <c r="AM60" s="329">
        <v>1071243</v>
      </c>
      <c r="AN60" s="330">
        <v>57677</v>
      </c>
      <c r="AO60" s="331">
        <v>2.1</v>
      </c>
      <c r="AP60" s="332">
        <v>65544</v>
      </c>
      <c r="AQ60" s="333">
        <v>10.7</v>
      </c>
      <c r="AR60" s="334">
        <v>-8.6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532</v>
      </c>
      <c r="AL61" s="335"/>
      <c r="AM61" s="336">
        <v>1763153</v>
      </c>
      <c r="AN61" s="337">
        <v>90030</v>
      </c>
      <c r="AO61" s="338">
        <v>1.1000000000000001</v>
      </c>
      <c r="AP61" s="339">
        <v>109179</v>
      </c>
      <c r="AQ61" s="340">
        <v>17.2</v>
      </c>
      <c r="AR61" s="326">
        <v>-16.100000000000001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527</v>
      </c>
      <c r="AM62" s="329">
        <v>975658</v>
      </c>
      <c r="AN62" s="330">
        <v>50105</v>
      </c>
      <c r="AO62" s="331">
        <v>6.1</v>
      </c>
      <c r="AP62" s="332">
        <v>56061</v>
      </c>
      <c r="AQ62" s="333">
        <v>21.4</v>
      </c>
      <c r="AR62" s="334">
        <v>-15.3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YbSk7m+cUGiw2r+snUuJ7GokrNTHLPP7kwWD0lwKrND7tefHe1OnNomEsvs2pqxNugLoPODN7txG4aina0rDw==" saltValue="KHjBOl/NLWZOIqcANSAT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484</v>
      </c>
    </row>
    <row r="121" spans="125:125" ht="13.5" hidden="1" customHeight="1" x14ac:dyDescent="0.15">
      <c r="DU121" s="247"/>
    </row>
  </sheetData>
  <sheetProtection algorithmName="SHA-512" hashValue="MValKtna8mfCFFea3lD6En/N8BCOas8v8RsanMmzspYNjS/oRAQwuChfc++/NSrmlsrgw6TQpG3dDcpySdqyNA==" saltValue="bRxQZOkPiUz2StAP0pvH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484</v>
      </c>
    </row>
  </sheetData>
  <sheetProtection algorithmName="SHA-512" hashValue="zGOPWbbDqdhgaIm4gk3EpO7gnPue8WI4Kd2D9FxcW/JaiovGBEz5z7FewFmCjvDI5UyzsXsogs/RT83Mh6YjeA==" saltValue="taKRP/8DTR6XLr0jgfx/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39" t="s">
        <v>3</v>
      </c>
      <c r="D47" s="1139"/>
      <c r="E47" s="1140"/>
      <c r="F47" s="11">
        <v>42.85</v>
      </c>
      <c r="G47" s="12">
        <v>43.98</v>
      </c>
      <c r="H47" s="12">
        <v>45.72</v>
      </c>
      <c r="I47" s="12">
        <v>46</v>
      </c>
      <c r="J47" s="13">
        <v>46.41</v>
      </c>
    </row>
    <row r="48" spans="2:10" ht="57.75" customHeight="1" x14ac:dyDescent="0.15">
      <c r="B48" s="14"/>
      <c r="C48" s="1141" t="s">
        <v>4</v>
      </c>
      <c r="D48" s="1141"/>
      <c r="E48" s="1142"/>
      <c r="F48" s="15">
        <v>6.68</v>
      </c>
      <c r="G48" s="16">
        <v>7.85</v>
      </c>
      <c r="H48" s="16">
        <v>7.41</v>
      </c>
      <c r="I48" s="16">
        <v>6.42</v>
      </c>
      <c r="J48" s="17">
        <v>0.22</v>
      </c>
    </row>
    <row r="49" spans="2:10" ht="57.75" customHeight="1" thickBot="1" x14ac:dyDescent="0.2">
      <c r="B49" s="18"/>
      <c r="C49" s="1143" t="s">
        <v>5</v>
      </c>
      <c r="D49" s="1143"/>
      <c r="E49" s="1144"/>
      <c r="F49" s="19" t="s">
        <v>539</v>
      </c>
      <c r="G49" s="20">
        <v>3.55</v>
      </c>
      <c r="H49" s="20" t="s">
        <v>540</v>
      </c>
      <c r="I49" s="20" t="s">
        <v>541</v>
      </c>
      <c r="J49" s="21" t="s">
        <v>542</v>
      </c>
    </row>
    <row r="50" spans="2:10" x14ac:dyDescent="0.15"/>
  </sheetData>
  <sheetProtection algorithmName="SHA-512" hashValue="Ls8b669E/VVaXSA14PxvEf4pk6md0pm5kYlGNtPK5Jj/YfCn+W5Hv+HQTyMwSaawOoL3kHA3vu0cOapYm9hKEQ==" saltValue="gMDkCpThRKsdxYV/DtXy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髙岡光</cp:lastModifiedBy>
  <cp:lastPrinted>2026-03-23T02:46:17Z</cp:lastPrinted>
  <dcterms:created xsi:type="dcterms:W3CDTF">2026-02-23T08:53:31Z</dcterms:created>
  <dcterms:modified xsi:type="dcterms:W3CDTF">2026-03-24T04:37:21Z</dcterms:modified>
  <cp:category/>
</cp:coreProperties>
</file>