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6年度分\03_市町回答(3.13〆)\●ホームページ公表用\"/>
    </mc:Choice>
  </mc:AlternateContent>
  <xr:revisionPtr revIDLastSave="0" documentId="13_ncr:1_{F947C2B8-BC87-4229-A660-3DF5B66CEC97}" xr6:coauthVersionLast="47" xr6:coauthVersionMax="47" xr10:uidLastSave="{00000000-0000-0000-0000-000000000000}"/>
  <bookViews>
    <workbookView xWindow="-12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7" i="10"/>
  <c r="CO36" i="10"/>
  <c r="BE36" i="10"/>
  <c r="C36" i="10"/>
  <c r="CO35" i="10"/>
  <c r="BE35" i="10"/>
  <c r="BW34" i="10"/>
  <c r="BW35" i="10" s="1"/>
  <c r="BW36" i="10" s="1"/>
  <c r="BW37" i="10" s="1"/>
  <c r="BW38" i="10" s="1"/>
  <c r="BW39" i="10" s="1"/>
  <c r="BW40" i="10" s="1"/>
  <c r="BW41" i="10" s="1"/>
  <c r="BW42" i="10" s="1"/>
  <c r="BW43" i="10" s="1"/>
  <c r="BE34" i="10"/>
  <c r="C34" i="10"/>
  <c r="C35" i="10" s="1"/>
  <c r="U34" i="10" s="1"/>
  <c r="U35" i="10" s="1"/>
  <c r="U36" i="10" s="1"/>
  <c r="U37" i="10" s="1"/>
  <c r="U38" i="10" s="1"/>
  <c r="CO34" i="10" l="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<sst xmlns="http://schemas.openxmlformats.org/spreadsheetml/2006/main" count="1136" uniqueCount="576">
  <si>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</si>
  <si>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</si>
  <si>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</si>
  <si>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</si>
  <si>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</si>
  <si>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</si>
  <si>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</si>
  <si>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</si>
  <si>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</si>
  <si>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</si>
  <si>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</si>
  <si>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</si>
  <si>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</si>
  <si>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</si>
  <si>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</si>
  <si>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</si>
  <si>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</si>
  <si>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</si>
  <si>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</si>
  <si>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</si>
  <si>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</si>
  <si>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</si>
  <si>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</si>
  <si>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</si>
  <si>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</si>
  <si>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</si>
  <si>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</si>
  <si>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</si>
  <si>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</si>
  <si>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</si>
  <si>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</si>
  <si>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</si>
  <si>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</si>
  <si>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</si>
  <si>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</si>
  <si>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</si>
  <si>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</si>
  <si>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</si>
  <si>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</si>
  <si>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</si>
  <si>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</si>
  <si>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</si>
  <si>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</si>
  <si>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</si>
  <si>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</si>
  <si>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</si>
  <si>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</si>
  <si>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</si>
  <si>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</si>
  <si>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</si>
  <si>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</si>
  <si>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</si>
  <si>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</si>
  <si>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</si>
  <si>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</si>
  <si>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</si>
  <si>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</si>
  <si>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</si>
  <si>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</si>
  <si>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</si>
  <si>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</si>
  <si>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</si>
  <si>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</si>
  <si>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</si>
  <si>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</si>
  <si>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</si>
  <si>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</si>
  <si>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</si>
  <si>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</si>
  <si>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</si>
  <si>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</si>
  <si>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</si>
  <si>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</si>
  <si>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</si>
  <si>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</si>
  <si>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</si>
  <si>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</si>
  <si>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</si>
  <si>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</si>
  <si>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</si>
  <si>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</si>
  <si>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</si>
  <si>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</si>
  <si>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</si>
  <si>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</si>
  <si>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</si>
  <si>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</si>
  <si>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</si>
  <si>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</si>
  <si>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</si>
  <si>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</si>
  <si>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</si>
  <si>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</si>
  <si>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</si>
  <si>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砥部町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</si>
  <si>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</si>
  <si>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</si>
  <si>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</si>
  <si>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</si>
  <si>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</si>
  <si>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</si>
  <si>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</si>
  <si>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</si>
  <si>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</si>
  <si>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</si>
  <si>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</si>
  <si>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</si>
  <si>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</si>
  <si>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</si>
  <si>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</si>
  <si>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</si>
  <si>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</si>
  <si>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</si>
  <si>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</si>
  <si>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</si>
  <si>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</si>
  <si>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</si>
  <si>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</si>
  <si>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</si>
  <si>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</si>
  <si>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</si>
  <si>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</si>
  <si>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</si>
  <si>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</si>
  <si>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</si>
  <si>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</si>
  <si>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</si>
  <si>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</si>
  <si>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</si>
  <si>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</si>
  <si>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</si>
  <si>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</si>
  <si>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</si>
  <si>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</si>
  <si>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</si>
  <si>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</si>
  <si>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</si>
  <si>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</si>
  <si>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</si>
  <si>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</si>
  <si>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</si>
  <si>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</si>
  <si>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</si>
  <si>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</si>
  <si>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</si>
  <si>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</si>
  <si>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</si>
  <si>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</si>
  <si>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</si>
  <si>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</si>
  <si>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</si>
  <si>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</si>
  <si>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</si>
  <si>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</si>
  <si>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</si>
  <si>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</si>
  <si>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</si>
  <si>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</si>
  <si>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</si>
  <si>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</si>
  <si>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</si>
  <si>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</si>
  <si>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</si>
  <si>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</si>
  <si>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</si>
  <si>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</si>
  <si>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</si>
  <si>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</si>
  <si>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</si>
  <si>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</si>
  <si>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</si>
  <si>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</si>
  <si>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</si>
  <si>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</si>
  <si>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</si>
  <si>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</si>
  <si>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</si>
  <si>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</si>
  <si>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</si>
  <si>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</si>
  <si>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</si>
  <si>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</si>
  <si>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</si>
  <si>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</si>
  <si>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</si>
  <si>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</si>
  <si>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</si>
  <si>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</si>
  <si>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</si>
  <si>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</si>
  <si>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</si>
  <si>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</si>
  <si>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</si>
  <si>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</si>
  <si>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</si>
  <si>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</si>
  <si>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</si>
  <si>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</si>
  <si>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</si>
  <si>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</si>
  <si>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</si>
  <si>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</si>
  <si>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</si>
  <si>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</si>
  <si>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愛媛県砥部町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</si>
  <si>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</si>
  <si>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</si>
  <si>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</si>
  <si>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</si>
  <si>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</si>
  <si>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</si>
  <si>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</si>
  <si>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</si>
  <si>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</si>
  <si>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</si>
  <si>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</si>
  <si>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</si>
  <si>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</si>
  <si>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</si>
  <si>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</si>
  <si>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</si>
  <si>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</si>
  <si>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</si>
  <si>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</si>
  <si>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</si>
  <si>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</si>
  <si>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</si>
  <si>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</si>
  <si>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</si>
  <si>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</si>
  <si>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</si>
  <si>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</si>
  <si>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</si>
  <si>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</si>
  <si>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</si>
  <si>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</si>
  <si>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</si>
  <si>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</si>
  <si>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</si>
  <si>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</si>
  <si>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</si>
  <si>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</si>
  <si>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</si>
  <si>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</si>
  <si>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</si>
  <si>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</si>
  <si>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</si>
  <si>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</si>
  <si>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</si>
  <si>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</si>
  <si>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</si>
  <si>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</si>
  <si>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</si>
  <si>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</si>
  <si>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</si>
  <si>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</si>
  <si>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</si>
  <si>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</si>
  <si>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</si>
  <si>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</si>
  <si>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</si>
  <si>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</si>
  <si>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</si>
  <si>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</si>
  <si>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</si>
  <si>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</si>
  <si>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</si>
  <si>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</si>
  <si>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</si>
  <si>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</si>
  <si>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</si>
  <si>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</si>
  <si>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</si>
  <si>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</si>
  <si>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</si>
  <si>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</si>
  <si>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</si>
  <si>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</si>
  <si>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</si>
  <si>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</si>
  <si>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</si>
  <si>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</si>
  <si>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</si>
  <si>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</si>
  <si>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</si>
  <si>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</si>
  <si>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</si>
  <si>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</si>
  <si>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</si>
  <si>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</si>
  <si>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</si>
  <si>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</si>
  <si>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</si>
  <si>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</si>
  <si>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</si>
  <si>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</si>
  <si>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</si>
  <si>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</si>
  <si>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</si>
  <si>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</si>
  <si>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</si>
  <si>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</si>
  <si>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</si>
  <si>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</si>
  <si>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</si>
  <si>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</si>
  <si>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</si>
  <si>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</si>
  <si>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</si>
  <si>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</si>
  <si>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</si>
  <si>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</si>
  <si>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</si>
  <si>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</si>
  <si>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</si>
  <si>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</si>
  <si>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</si>
  <si>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</si>
  <si>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</si>
  <si>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</si>
  <si>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</si>
  <si>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</si>
  <si>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</si>
  <si>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</si>
  <si>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</si>
  <si>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</si>
  <si>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</si>
  <si>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</si>
  <si>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</si>
  <si>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</si>
  <si>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</si>
  <si>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</si>
  <si>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</si>
  <si>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</si>
  <si>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</si>
  <si>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</si>
  <si>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</si>
  <si>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</si>
  <si>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</si>
  <si>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</si>
  <si>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</si>
  <si>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</si>
  <si>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</si>
  <si>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</si>
  <si>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</si>
  <si>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</si>
  <si>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</si>
  <si>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</si>
  <si>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</si>
  <si>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</si>
  <si>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</si>
  <si>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</si>
  <si>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</si>
  <si>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</si>
  <si>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</si>
  <si>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愛媛県砥部町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</si>
  <si>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</si>
  <si>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</si>
  <si>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</si>
  <si>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</si>
  <si>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</si>
  <si>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</si>
  <si>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</si>
  <si>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</si>
  <si>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</si>
  <si>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</si>
  <si>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</si>
  <si>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</si>
  <si>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</si>
  <si>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</si>
  <si>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</si>
  <si>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</si>
  <si>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</si>
  <si>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</si>
  <si>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</si>
  <si>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</si>
  <si>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とべの館特別会計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</si>
  <si>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</si>
  <si>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</si>
  <si>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</si>
  <si>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</si>
  <si>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</si>
  <si>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</si>
  <si>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</si>
  <si>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</si>
  <si>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</si>
  <si>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</si>
  <si>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</si>
  <si>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</si>
  <si>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</si>
  <si>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</si>
  <si>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</si>
  <si>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</si>
  <si>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</si>
  <si>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</si>
  <si>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</si>
  <si>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</si>
  <si>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下水道事業会計（公共下水道事業）</t>
    <phoneticPr fontId="5"/>
  </si>
  <si>
    <t>下水道事業会計（農業集落排水事業）</t>
    <phoneticPr fontId="5"/>
  </si>
  <si>
    <t>下水道事業会計（浄化槽事業）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</si>
  <si>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</si>
  <si>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</si>
  <si>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</si>
  <si>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</si>
  <si>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</si>
  <si>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</si>
  <si>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</si>
  <si>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</si>
  <si>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</si>
  <si>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</si>
  <si>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</si>
  <si>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</si>
  <si>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</si>
  <si>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</si>
  <si>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</si>
  <si>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</si>
  <si>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</si>
  <si>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</si>
  <si>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</si>
  <si>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</si>
  <si>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</si>
  <si>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</si>
  <si>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</si>
  <si>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</si>
  <si>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</si>
  <si>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</si>
  <si>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</si>
  <si>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</si>
  <si>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</si>
  <si>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</si>
  <si>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</si>
  <si>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</si>
  <si>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</si>
  <si>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</si>
  <si>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</si>
  <si>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</si>
  <si>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</si>
  <si>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</si>
  <si>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</si>
  <si>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</si>
  <si>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</si>
  <si>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</si>
  <si>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</si>
  <si>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</si>
  <si>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</si>
  <si>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</si>
  <si>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</si>
  <si>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</si>
  <si>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</si>
  <si>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</si>
  <si>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</si>
  <si>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</si>
  <si>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</si>
  <si>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</si>
  <si>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</si>
  <si>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</si>
  <si>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</si>
  <si>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</si>
  <si>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</si>
  <si>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</si>
  <si>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</si>
  <si>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</si>
  <si>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</si>
  <si>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</si>
  <si>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</si>
  <si>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</si>
  <si>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</si>
  <si>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</si>
  <si>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</si>
  <si>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</si>
  <si>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</si>
  <si>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</si>
  <si>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</si>
  <si>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</si>
  <si>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</si>
  <si>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</si>
  <si>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</si>
  <si>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</si>
  <si>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</si>
  <si>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</si>
  <si>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</si>
  <si>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</si>
  <si>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</si>
  <si>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</si>
  <si>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</si>
  <si>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</si>
  <si>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</si>
  <si>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</si>
  <si>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</si>
  <si>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</si>
  <si>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</si>
  <si>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</si>
  <si>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</si>
  <si>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</si>
  <si>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</si>
  <si>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</si>
  <si>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</si>
  <si>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</si>
  <si>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</si>
  <si>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</si>
  <si>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</si>
  <si>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</si>
  <si>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</si>
  <si>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</si>
  <si>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</si>
  <si>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</si>
  <si>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</si>
  <si>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</si>
  <si>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</si>
  <si>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</si>
  <si>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</si>
  <si>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</si>
  <si>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</si>
  <si>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</si>
  <si>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</si>
  <si>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</si>
  <si>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</si>
  <si>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</si>
  <si>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</si>
  <si>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</si>
  <si>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</si>
  <si>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</si>
  <si>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</si>
  <si>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</si>
  <si>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</si>
  <si>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</si>
  <si>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</si>
  <si>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</si>
  <si>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</si>
  <si>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</si>
  <si>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</si>
  <si>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</si>
  <si>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</si>
  <si>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</si>
  <si>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</si>
  <si>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8.56</t>
  </si>
  <si>
    <t>▲ 1.37</t>
  </si>
  <si>
    <t>▲ 3.78</t>
  </si>
  <si>
    <t>一般会計</t>
  </si>
  <si>
    <t>水道事業会計</t>
  </si>
  <si>
    <t>国民健康保険事業特別会計（事業勘定）</t>
  </si>
  <si>
    <t>下水道事業会計（公共下水道事業）</t>
  </si>
  <si>
    <t>下水道事業会計（浄化槽事業）</t>
  </si>
  <si>
    <t>介護保険事業特別会計（保険事業勘定）</t>
  </si>
  <si>
    <t>とべの館特別会計</t>
  </si>
  <si>
    <t>後期高齢者医療特別会計</t>
  </si>
  <si>
    <t>その他会計（赤字）</t>
  </si>
  <si>
    <t>その他会計（黒字）</t>
  </si>
  <si>
    <t>R02</t>
    <phoneticPr fontId="5"/>
  </si>
  <si>
    <t>R03</t>
    <phoneticPr fontId="5"/>
  </si>
  <si>
    <t>R04</t>
    <phoneticPr fontId="5"/>
  </si>
  <si>
    <t>R05</t>
    <phoneticPr fontId="5"/>
  </si>
  <si>
    <t>R06</t>
    <phoneticPr fontId="5"/>
  </si>
  <si>
    <t>（株）グリーンキーパー</t>
    <phoneticPr fontId="2"/>
  </si>
  <si>
    <t>ふるさと創生基金</t>
    <rPh sb="4" eb="8">
      <t>ソウセイキキン</t>
    </rPh>
    <phoneticPr fontId="5"/>
  </si>
  <si>
    <t>社会福祉施設整備基金</t>
    <phoneticPr fontId="5"/>
  </si>
  <si>
    <t>公共施設更新準備基金</t>
    <phoneticPr fontId="5"/>
  </si>
  <si>
    <t>とべの館運営基金</t>
    <phoneticPr fontId="5"/>
  </si>
  <si>
    <t>災害対策基金</t>
    <phoneticPr fontId="5"/>
  </si>
  <si>
    <t>-</t>
    <phoneticPr fontId="2"/>
  </si>
  <si>
    <t>-</t>
    <phoneticPr fontId="38"/>
  </si>
  <si>
    <t>松山衛生事務組合（一般会計）</t>
    <rPh sb="0" eb="2">
      <t>マツヤマ</t>
    </rPh>
    <rPh sb="2" eb="4">
      <t>エイセイ</t>
    </rPh>
    <rPh sb="4" eb="6">
      <t>ジム</t>
    </rPh>
    <rPh sb="6" eb="8">
      <t>クミアイ</t>
    </rPh>
    <rPh sb="9" eb="13">
      <t>イッパンカイケイ</t>
    </rPh>
    <phoneticPr fontId="2"/>
  </si>
  <si>
    <t>愛媛県市町総合事務組合（退職手当事業特別会計）</t>
    <rPh sb="0" eb="3">
      <t>エヒメケン</t>
    </rPh>
    <rPh sb="3" eb="5">
      <t>シチョウ</t>
    </rPh>
    <rPh sb="5" eb="7">
      <t>ソウゴウ</t>
    </rPh>
    <rPh sb="7" eb="9">
      <t>ジム</t>
    </rPh>
    <rPh sb="9" eb="11">
      <t>クミアイ</t>
    </rPh>
    <rPh sb="12" eb="14">
      <t>タイショク</t>
    </rPh>
    <rPh sb="14" eb="16">
      <t>テアテ</t>
    </rPh>
    <rPh sb="16" eb="18">
      <t>ジギョウ</t>
    </rPh>
    <rPh sb="18" eb="20">
      <t>トクベツ</t>
    </rPh>
    <rPh sb="20" eb="22">
      <t>カイケイ</t>
    </rPh>
    <phoneticPr fontId="2"/>
  </si>
  <si>
    <t>愛媛県市町総合事務組合（消防補償事業特別会計）</t>
    <rPh sb="0" eb="3">
      <t>エヒメケン</t>
    </rPh>
    <rPh sb="3" eb="5">
      <t>シチョウ</t>
    </rPh>
    <rPh sb="5" eb="7">
      <t>ソウゴウ</t>
    </rPh>
    <rPh sb="7" eb="9">
      <t>ジム</t>
    </rPh>
    <rPh sb="9" eb="11">
      <t>クミアイ</t>
    </rPh>
    <rPh sb="12" eb="14">
      <t>ショウボウ</t>
    </rPh>
    <rPh sb="14" eb="16">
      <t>ホショウ</t>
    </rPh>
    <rPh sb="16" eb="18">
      <t>ジギョウ</t>
    </rPh>
    <rPh sb="18" eb="20">
      <t>トクベツ</t>
    </rPh>
    <rPh sb="20" eb="22">
      <t>カイケイ</t>
    </rPh>
    <phoneticPr fontId="2"/>
  </si>
  <si>
    <t>愛媛県市町総合事務組合（交通災害事業特別会計）</t>
    <rPh sb="0" eb="3">
      <t>エヒメケン</t>
    </rPh>
    <rPh sb="3" eb="5">
      <t>シチョウ</t>
    </rPh>
    <rPh sb="5" eb="7">
      <t>ソウゴウ</t>
    </rPh>
    <rPh sb="7" eb="9">
      <t>ジム</t>
    </rPh>
    <rPh sb="9" eb="11">
      <t>クミアイ</t>
    </rPh>
    <rPh sb="12" eb="14">
      <t>コウツウ</t>
    </rPh>
    <rPh sb="14" eb="16">
      <t>サイガイ</t>
    </rPh>
    <rPh sb="16" eb="18">
      <t>ジギョウ</t>
    </rPh>
    <rPh sb="18" eb="20">
      <t>トクベツ</t>
    </rPh>
    <rPh sb="20" eb="22">
      <t>カイケイ</t>
    </rPh>
    <phoneticPr fontId="2"/>
  </si>
  <si>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</si>
  <si>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愛媛県市町総合事務組合（議員公務災害事業特別会計）</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2">
      <t>トクベツ</t>
    </rPh>
    <rPh sb="22" eb="24">
      <t>カイケイ</t>
    </rPh>
    <phoneticPr fontId="2"/>
  </si>
  <si>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</si>
  <si>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伊予市・伊予郡養護老人ホーム組合（一般会計）</t>
    <rPh sb="0" eb="3">
      <t>イヨシ</t>
    </rPh>
    <rPh sb="4" eb="7">
      <t>イヨグン</t>
    </rPh>
    <rPh sb="7" eb="9">
      <t>ヨウゴ</t>
    </rPh>
    <rPh sb="9" eb="11">
      <t>ロウジン</t>
    </rPh>
    <rPh sb="14" eb="16">
      <t>クミアイ</t>
    </rPh>
    <rPh sb="17" eb="21">
      <t>イッパンカイケイ</t>
    </rPh>
    <phoneticPr fontId="2"/>
  </si>
  <si>
    <t>大洲・喜多衛生事務組合（一般会計）</t>
    <rPh sb="0" eb="2">
      <t>オオズ</t>
    </rPh>
    <rPh sb="3" eb="5">
      <t>キタ</t>
    </rPh>
    <rPh sb="5" eb="7">
      <t>エイセイ</t>
    </rPh>
    <rPh sb="7" eb="9">
      <t>ジム</t>
    </rPh>
    <rPh sb="9" eb="11">
      <t>クミアイ</t>
    </rPh>
    <rPh sb="12" eb="16">
      <t>イッパンカイケイ</t>
    </rPh>
    <phoneticPr fontId="2"/>
  </si>
  <si>
    <t>伊予消防等事務組合（一般会計）</t>
    <rPh sb="0" eb="2">
      <t>イヨ</t>
    </rPh>
    <rPh sb="2" eb="4">
      <t>ショウボウ</t>
    </rPh>
    <rPh sb="4" eb="5">
      <t>トウ</t>
    </rPh>
    <rPh sb="5" eb="7">
      <t>ジム</t>
    </rPh>
    <rPh sb="7" eb="9">
      <t>クミアイ</t>
    </rPh>
    <rPh sb="10" eb="14">
      <t>イッパンカイケイ</t>
    </rPh>
    <phoneticPr fontId="2"/>
  </si>
  <si>
    <t>伊予市外二町共有物組合（一般会計）</t>
    <rPh sb="0" eb="3">
      <t>イヨシ</t>
    </rPh>
    <rPh sb="3" eb="4">
      <t>ホカ</t>
    </rPh>
    <rPh sb="4" eb="6">
      <t>ニチョウ</t>
    </rPh>
    <rPh sb="6" eb="8">
      <t>キョウユウ</t>
    </rPh>
    <rPh sb="8" eb="9">
      <t>モノ</t>
    </rPh>
    <rPh sb="9" eb="11">
      <t>クミアイ</t>
    </rPh>
    <rPh sb="12" eb="16">
      <t>イッパンカイケイ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</si>
  <si>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7">
      <t>イッパンカイケイ</t>
    </rPh>
    <phoneticPr fontId="2"/>
  </si>
  <si>
    <t>愛媛地方税滞納整理機構（一般会計）</t>
  </si>
  <si>
    <t>愛媛県後期高齢者医療広域連合（一般会計）</t>
  </si>
  <si>
    <t>愛媛県後期高齢者医療広域連合（後期高齢者医療特別会計）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</si>
</sst>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E88A-4C10-8D56-02E9F669E7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64023</c:v>
                </c:pt>
                <c:pt idx="1">
                  <c:v>39555</c:v>
                </c:pt>
                <c:pt idx="2">
                  <c:v>39070</c:v>
                </c:pt>
                <c:pt idx="3">
                  <c:v>59366</c:v>
                </c:pt>
                <c:pt idx="4">
                  <c:v>78737</c:v>
                </c:pt>
              </c:numCache>
            </c:numRef>
          </c:val>
          <c:smooth val="0"/>
          <c:extLst>
            <c:ext xmlns:c16="http://schemas.microsoft.com/office/drawing/2014/chart" uri="{C3380CC4-5D6E-409C-BE32-E72D297353CC}">
              <c16:uniqueId val="{00000001-E88A-4C10-8D56-02E9F669E7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19.670000000000002</c:v>
                </c:pt>
                <c:pt idx="1">
                  <c:v>21.34</c:v>
                </c:pt>
                <c:pt idx="2">
                  <c:v>15.7</c:v>
                </c:pt>
                <c:pt idx="3">
                  <c:v>17.59</c:v>
                </c:pt>
                <c:pt idx="4">
                  <c:v>11.33</c:v>
                </c:pt>
              </c:numCache>
            </c:numRef>
          </c:val>
          <c:extLst>
            <c:ext xmlns:c16="http://schemas.microsoft.com/office/drawing/2014/chart" uri="{C3380CC4-5D6E-409C-BE32-E72D297353CC}">
              <c16:uniqueId val="{00000000-0CC0-4631-A7B6-D3C6AE4B1A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15.65</c:v>
                </c:pt>
                <c:pt idx="1">
                  <c:v>20.13</c:v>
                </c:pt>
                <c:pt idx="2">
                  <c:v>24.2</c:v>
                </c:pt>
                <c:pt idx="3">
                  <c:v>20.309999999999999</c:v>
                </c:pt>
                <c:pt idx="4">
                  <c:v>21.71</c:v>
                </c:pt>
              </c:numCache>
            </c:numRef>
          </c:val>
          <c:extLst>
            <c:ext xmlns:c16="http://schemas.microsoft.com/office/drawing/2014/chart" uri="{C3380CC4-5D6E-409C-BE32-E72D297353CC}">
              <c16:uniqueId val="{00000001-0CC0-4631-A7B6-D3C6AE4B1A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5.28</c:v>
                </c:pt>
                <c:pt idx="1">
                  <c:v>0.87</c:v>
                </c:pt>
                <c:pt idx="2">
                  <c:v>-8.56</c:v>
                </c:pt>
                <c:pt idx="3">
                  <c:v>-1.37</c:v>
                </c:pt>
                <c:pt idx="4">
                  <c:v>-3.78</c:v>
                </c:pt>
              </c:numCache>
            </c:numRef>
          </c:val>
          <c:smooth val="0"/>
          <c:extLst>
            <c:ext xmlns:c16="http://schemas.microsoft.com/office/drawing/2014/chart" uri="{C3380CC4-5D6E-409C-BE32-E72D297353CC}">
              <c16:uniqueId val="{00000002-0CC0-4631-A7B6-D3C6AE4B1A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6.15</c:v>
                </c:pt>
                <c:pt idx="2">
                  <c:v>#N/A</c:v>
                </c:pt>
                <c:pt idx="3">
                  <c:v>6.49</c:v>
                </c:pt>
                <c:pt idx="4">
                  <c:v>#N/A</c:v>
                </c:pt>
                <c:pt idx="5">
                  <c:v>0.14000000000000001</c:v>
                </c:pt>
                <c:pt idx="6">
                  <c:v>#N/A</c:v>
                </c:pt>
                <c:pt idx="7">
                  <c:v>0.09</c:v>
                </c:pt>
                <c:pt idx="8">
                  <c:v>#N/A</c:v>
                </c:pt>
                <c:pt idx="9">
                  <c:v>0.06</c:v>
                </c:pt>
              </c:numCache>
            </c:numRef>
          </c:val>
          <c:extLst>
            <c:ext xmlns:c16="http://schemas.microsoft.com/office/drawing/2014/chart" uri="{C3380CC4-5D6E-409C-BE32-E72D297353CC}">
              <c16:uniqueId val="{00000000-558B-46E1-9135-2305214A2B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8B-46E1-9135-2305214A2BB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0.23</c:v>
                </c:pt>
                <c:pt idx="2">
                  <c:v>#N/A</c:v>
                </c:pt>
                <c:pt idx="3">
                  <c:v>0.14000000000000001</c:v>
                </c:pt>
                <c:pt idx="4">
                  <c:v>#N/A</c:v>
                </c:pt>
                <c:pt idx="5">
                  <c:v>0.15</c:v>
                </c:pt>
                <c:pt idx="6">
                  <c:v>#N/A</c:v>
                </c:pt>
                <c:pt idx="7">
                  <c:v>0.15</c:v>
                </c:pt>
                <c:pt idx="8">
                  <c:v>#N/A</c:v>
                </c:pt>
                <c:pt idx="9">
                  <c:v>0.2</c:v>
                </c:pt>
              </c:numCache>
            </c:numRef>
          </c:val>
          <c:extLst>
            <c:ext xmlns:c16="http://schemas.microsoft.com/office/drawing/2014/chart" uri="{C3380CC4-5D6E-409C-BE32-E72D297353CC}">
              <c16:uniqueId val="{00000002-558B-46E1-9135-2305214A2BBD}"/>
            </c:ext>
          </c:extLst>
        </c:ser>
        <c:ser>
          <c:idx val="3"/>
          <c:order val="3"/>
          <c:tx>
            <c:strRef>
              <c:f>データシート!$A$30</c:f>
              <c:strCache>
                <c:ptCount val="1"/>
                <c:pt idx="0">
                  <c:v>とべの館特別会計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0.12</c:v>
                </c:pt>
                <c:pt idx="2">
                  <c:v>#N/A</c:v>
                </c:pt>
                <c:pt idx="3">
                  <c:v>0.18</c:v>
                </c:pt>
                <c:pt idx="4">
                  <c:v>#N/A</c:v>
                </c:pt>
                <c:pt idx="5">
                  <c:v>0.38</c:v>
                </c:pt>
                <c:pt idx="6">
                  <c:v>#N/A</c:v>
                </c:pt>
                <c:pt idx="7">
                  <c:v>0.34</c:v>
                </c:pt>
                <c:pt idx="8">
                  <c:v>#N/A</c:v>
                </c:pt>
                <c:pt idx="9">
                  <c:v>0.32</c:v>
                </c:pt>
              </c:numCache>
            </c:numRef>
          </c:val>
          <c:extLst>
            <c:ext xmlns:c16="http://schemas.microsoft.com/office/drawing/2014/chart" uri="{C3380CC4-5D6E-409C-BE32-E72D297353CC}">
              <c16:uniqueId val="{00000003-558B-46E1-9135-2305214A2BBD}"/>
            </c:ext>
          </c:extLst>
        </c:ser>
        <c:ser>
          <c:idx val="4"/>
          <c:order val="4"/>
          <c:tx>
            <c:strRef>
              <c:f>データシート!$A$31</c:f>
              <c:strCache>
                <c:ptCount val="1"/>
                <c:pt idx="0">
                  <c:v>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1.03</c:v>
                </c:pt>
                <c:pt idx="2">
                  <c:v>#N/A</c:v>
                </c:pt>
                <c:pt idx="3">
                  <c:v>1.18</c:v>
                </c:pt>
                <c:pt idx="4">
                  <c:v>#N/A</c:v>
                </c:pt>
                <c:pt idx="5">
                  <c:v>1.6</c:v>
                </c:pt>
                <c:pt idx="6">
                  <c:v>#N/A</c:v>
                </c:pt>
                <c:pt idx="7">
                  <c:v>1.61</c:v>
                </c:pt>
                <c:pt idx="8">
                  <c:v>#N/A</c:v>
                </c:pt>
                <c:pt idx="9">
                  <c:v>1.1299999999999999</c:v>
                </c:pt>
              </c:numCache>
            </c:numRef>
          </c:val>
          <c:extLst>
            <c:ext xmlns:c16="http://schemas.microsoft.com/office/drawing/2014/chart" uri="{C3380CC4-5D6E-409C-BE32-E72D297353CC}">
              <c16:uniqueId val="{00000004-558B-46E1-9135-2305214A2BBD}"/>
            </c:ext>
          </c:extLst>
        </c:ser>
        <c:ser>
          <c:idx val="5"/>
          <c:order val="5"/>
          <c:tx>
            <c:strRef>
              <c:f>データシート!$A$32</c:f>
              <c:strCache>
                <c:ptCount val="1"/>
                <c:pt idx="0">
                  <c:v>下水道事業会計（浄化槽事業）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#N/A</c:v>
                </c:pt>
                <c:pt idx="5">
                  <c:v>0.81</c:v>
                </c:pt>
                <c:pt idx="6">
                  <c:v>#N/A</c:v>
                </c:pt>
                <c:pt idx="7">
                  <c:v>0.94</c:v>
                </c:pt>
                <c:pt idx="8">
                  <c:v>#N/A</c:v>
                </c:pt>
                <c:pt idx="9">
                  <c:v>1.19</c:v>
                </c:pt>
              </c:numCache>
            </c:numRef>
          </c:val>
          <c:extLst>
            <c:ext xmlns:c16="http://schemas.microsoft.com/office/drawing/2014/chart" uri="{C3380CC4-5D6E-409C-BE32-E72D297353CC}">
              <c16:uniqueId val="{00000005-558B-46E1-9135-2305214A2BBD}"/>
            </c:ext>
          </c:extLst>
        </c:ser>
        <c:ser>
          <c:idx val="6"/>
          <c:order val="6"/>
          <c:tx>
            <c:strRef>
              <c:f>データシート!$A$33</c:f>
              <c:strCache>
                <c:ptCount val="1"/>
                <c:pt idx="0">
                  <c:v>下水道事業会計（公共下水道事業）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#N/A</c:v>
                </c:pt>
                <c:pt idx="5">
                  <c:v>4.21</c:v>
                </c:pt>
                <c:pt idx="6">
                  <c:v>#N/A</c:v>
                </c:pt>
                <c:pt idx="7">
                  <c:v>4.03</c:v>
                </c:pt>
                <c:pt idx="8">
                  <c:v>#N/A</c:v>
                </c:pt>
                <c:pt idx="9">
                  <c:v>3.27</c:v>
                </c:pt>
              </c:numCache>
            </c:numRef>
          </c:val>
          <c:extLst>
            <c:ext xmlns:c16="http://schemas.microsoft.com/office/drawing/2014/chart" uri="{C3380CC4-5D6E-409C-BE32-E72D297353CC}">
              <c16:uniqueId val="{00000006-558B-46E1-9135-2305214A2BBD}"/>
            </c:ext>
          </c:extLst>
        </c:ser>
        <c:ser>
          <c:idx val="7"/>
          <c:order val="7"/>
          <c:tx>
            <c:strRef>
              <c:f>データシート!$A$34</c:f>
              <c:strCache>
                <c:ptCount val="1"/>
                <c:pt idx="0">
                  <c:v>国民健康保険事業特別会計（事業勘定）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6.06</c:v>
                </c:pt>
                <c:pt idx="2">
                  <c:v>#N/A</c:v>
                </c:pt>
                <c:pt idx="3">
                  <c:v>5.79</c:v>
                </c:pt>
                <c:pt idx="4">
                  <c:v>#N/A</c:v>
                </c:pt>
                <c:pt idx="5">
                  <c:v>5.22</c:v>
                </c:pt>
                <c:pt idx="6">
                  <c:v>#N/A</c:v>
                </c:pt>
                <c:pt idx="7">
                  <c:v>4.1900000000000004</c:v>
                </c:pt>
                <c:pt idx="8">
                  <c:v>#N/A</c:v>
                </c:pt>
                <c:pt idx="9">
                  <c:v>3.81</c:v>
                </c:pt>
              </c:numCache>
            </c:numRef>
          </c:val>
          <c:extLst>
            <c:ext xmlns:c16="http://schemas.microsoft.com/office/drawing/2014/chart" uri="{C3380CC4-5D6E-409C-BE32-E72D297353CC}">
              <c16:uniqueId val="{00000007-558B-46E1-9135-2305214A2BB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6.29</c:v>
                </c:pt>
                <c:pt idx="2">
                  <c:v>#N/A</c:v>
                </c:pt>
                <c:pt idx="3">
                  <c:v>5.0599999999999996</c:v>
                </c:pt>
                <c:pt idx="4">
                  <c:v>#N/A</c:v>
                </c:pt>
                <c:pt idx="5">
                  <c:v>4.79</c:v>
                </c:pt>
                <c:pt idx="6">
                  <c:v>#N/A</c:v>
                </c:pt>
                <c:pt idx="7">
                  <c:v>4.4000000000000004</c:v>
                </c:pt>
                <c:pt idx="8">
                  <c:v>#N/A</c:v>
                </c:pt>
                <c:pt idx="9">
                  <c:v>4.05</c:v>
                </c:pt>
              </c:numCache>
            </c:numRef>
          </c:val>
          <c:extLst>
            <c:ext xmlns:c16="http://schemas.microsoft.com/office/drawing/2014/chart" uri="{C3380CC4-5D6E-409C-BE32-E72D297353CC}">
              <c16:uniqueId val="{00000008-558B-46E1-9135-2305214A2BB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19.079999999999998</c:v>
                </c:pt>
                <c:pt idx="2">
                  <c:v>#N/A</c:v>
                </c:pt>
                <c:pt idx="3">
                  <c:v>19.95</c:v>
                </c:pt>
                <c:pt idx="4">
                  <c:v>#N/A</c:v>
                </c:pt>
                <c:pt idx="5">
                  <c:v>15.23</c:v>
                </c:pt>
                <c:pt idx="6">
                  <c:v>#N/A</c:v>
                </c:pt>
                <c:pt idx="7">
                  <c:v>17.22</c:v>
                </c:pt>
                <c:pt idx="8">
                  <c:v>#N/A</c:v>
                </c:pt>
                <c:pt idx="9">
                  <c:v>11.01</c:v>
                </c:pt>
              </c:numCache>
            </c:numRef>
          </c:val>
          <c:extLst>
            <c:ext xmlns:c16="http://schemas.microsoft.com/office/drawing/2014/chart" uri="{C3380CC4-5D6E-409C-BE32-E72D297353CC}">
              <c16:uniqueId val="{00000009-558B-46E1-9135-2305214A2B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621</c:v>
                </c:pt>
                <c:pt idx="5">
                  <c:v>620</c:v>
                </c:pt>
                <c:pt idx="8">
                  <c:v>623</c:v>
                </c:pt>
                <c:pt idx="11">
                  <c:v>620</c:v>
                </c:pt>
                <c:pt idx="14">
                  <c:v>641</c:v>
                </c:pt>
              </c:numCache>
            </c:numRef>
          </c:val>
          <c:extLst>
            <c:ext xmlns:c16="http://schemas.microsoft.com/office/drawing/2014/chart" uri="{C3380CC4-5D6E-409C-BE32-E72D297353CC}">
              <c16:uniqueId val="{00000000-3DE4-41C8-A71E-63B4B84221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E4-41C8-A71E-63B4B84221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1</c:v>
                </c:pt>
                <c:pt idx="6">
                  <c:v>1</c:v>
                </c:pt>
                <c:pt idx="9">
                  <c:v>1</c:v>
                </c:pt>
                <c:pt idx="12">
                  <c:v>2</c:v>
                </c:pt>
              </c:numCache>
            </c:numRef>
          </c:val>
          <c:extLst>
            <c:ext xmlns:c16="http://schemas.microsoft.com/office/drawing/2014/chart" uri="{C3380CC4-5D6E-409C-BE32-E72D297353CC}">
              <c16:uniqueId val="{00000002-3DE4-41C8-A71E-63B4B84221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34</c:v>
                </c:pt>
                <c:pt idx="3">
                  <c:v>45</c:v>
                </c:pt>
                <c:pt idx="6">
                  <c:v>61</c:v>
                </c:pt>
                <c:pt idx="9">
                  <c:v>43</c:v>
                </c:pt>
                <c:pt idx="12">
                  <c:v>23</c:v>
                </c:pt>
              </c:numCache>
            </c:numRef>
          </c:val>
          <c:extLst>
            <c:ext xmlns:c16="http://schemas.microsoft.com/office/drawing/2014/chart" uri="{C3380CC4-5D6E-409C-BE32-E72D297353CC}">
              <c16:uniqueId val="{00000003-3DE4-41C8-A71E-63B4B84221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120</c:v>
                </c:pt>
                <c:pt idx="3">
                  <c:v>120</c:v>
                </c:pt>
                <c:pt idx="6">
                  <c:v>126</c:v>
                </c:pt>
                <c:pt idx="9">
                  <c:v>129</c:v>
                </c:pt>
                <c:pt idx="12">
                  <c:v>137</c:v>
                </c:pt>
              </c:numCache>
            </c:numRef>
          </c:val>
          <c:extLst>
            <c:ext xmlns:c16="http://schemas.microsoft.com/office/drawing/2014/chart" uri="{C3380CC4-5D6E-409C-BE32-E72D297353CC}">
              <c16:uniqueId val="{00000004-3DE4-41C8-A71E-63B4B84221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E4-41C8-A71E-63B4B84221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E4-41C8-A71E-63B4B84221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582</c:v>
                </c:pt>
                <c:pt idx="3">
                  <c:v>609</c:v>
                </c:pt>
                <c:pt idx="6">
                  <c:v>664</c:v>
                </c:pt>
                <c:pt idx="9">
                  <c:v>695</c:v>
                </c:pt>
                <c:pt idx="12">
                  <c:v>722</c:v>
                </c:pt>
              </c:numCache>
            </c:numRef>
          </c:val>
          <c:extLst>
            <c:ext xmlns:c16="http://schemas.microsoft.com/office/drawing/2014/chart" uri="{C3380CC4-5D6E-409C-BE32-E72D297353CC}">
              <c16:uniqueId val="{00000007-3DE4-41C8-A71E-63B4B84221F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117</c:v>
                </c:pt>
                <c:pt idx="2">
                  <c:v>#N/A</c:v>
                </c:pt>
                <c:pt idx="3">
                  <c:v>#N/A</c:v>
                </c:pt>
                <c:pt idx="4">
                  <c:v>155</c:v>
                </c:pt>
                <c:pt idx="5">
                  <c:v>#N/A</c:v>
                </c:pt>
                <c:pt idx="6">
                  <c:v>#N/A</c:v>
                </c:pt>
                <c:pt idx="7">
                  <c:v>229</c:v>
                </c:pt>
                <c:pt idx="8">
                  <c:v>#N/A</c:v>
                </c:pt>
                <c:pt idx="9">
                  <c:v>#N/A</c:v>
                </c:pt>
                <c:pt idx="10">
                  <c:v>248</c:v>
                </c:pt>
                <c:pt idx="11">
                  <c:v>#N/A</c:v>
                </c:pt>
                <c:pt idx="12">
                  <c:v>#N/A</c:v>
                </c:pt>
                <c:pt idx="13">
                  <c:v>243</c:v>
                </c:pt>
                <c:pt idx="14">
                  <c:v>#N/A</c:v>
                </c:pt>
              </c:numCache>
            </c:numRef>
          </c:val>
          <c:smooth val="0"/>
          <c:extLst>
            <c:ext xmlns:c16="http://schemas.microsoft.com/office/drawing/2014/chart" uri="{C3380CC4-5D6E-409C-BE32-E72D297353CC}">
              <c16:uniqueId val="{00000008-3DE4-41C8-A71E-63B4B84221F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9255</c:v>
                </c:pt>
                <c:pt idx="5">
                  <c:v>9131</c:v>
                </c:pt>
                <c:pt idx="8">
                  <c:v>8776</c:v>
                </c:pt>
                <c:pt idx="11">
                  <c:v>8429</c:v>
                </c:pt>
                <c:pt idx="14">
                  <c:v>8111</c:v>
                </c:pt>
              </c:numCache>
            </c:numRef>
          </c:val>
          <c:extLst>
            <c:ext xmlns:c16="http://schemas.microsoft.com/office/drawing/2014/chart" uri="{C3380CC4-5D6E-409C-BE32-E72D297353CC}">
              <c16:uniqueId val="{00000000-B161-4721-AF52-C467E9EBF3E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112</c:v>
                </c:pt>
                <c:pt idx="5">
                  <c:v>87</c:v>
                </c:pt>
                <c:pt idx="8">
                  <c:v>54</c:v>
                </c:pt>
                <c:pt idx="11">
                  <c:v>33</c:v>
                </c:pt>
                <c:pt idx="14">
                  <c:v>30</c:v>
                </c:pt>
              </c:numCache>
            </c:numRef>
          </c:val>
          <c:extLst>
            <c:ext xmlns:c16="http://schemas.microsoft.com/office/drawing/2014/chart" uri="{C3380CC4-5D6E-409C-BE32-E72D297353CC}">
              <c16:uniqueId val="{00000001-B161-4721-AF52-C467E9EBF3E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2198</c:v>
                </c:pt>
                <c:pt idx="5">
                  <c:v>2315</c:v>
                </c:pt>
                <c:pt idx="8">
                  <c:v>2454</c:v>
                </c:pt>
                <c:pt idx="11">
                  <c:v>2244</c:v>
                </c:pt>
                <c:pt idx="14">
                  <c:v>2323</c:v>
                </c:pt>
              </c:numCache>
            </c:numRef>
          </c:val>
          <c:extLst>
            <c:ext xmlns:c16="http://schemas.microsoft.com/office/drawing/2014/chart" uri="{C3380CC4-5D6E-409C-BE32-E72D297353CC}">
              <c16:uniqueId val="{00000002-B161-4721-AF52-C467E9EBF3E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61-4721-AF52-C467E9EBF3E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61-4721-AF52-C467E9EBF3E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61-4721-AF52-C467E9EBF3E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474</c:v>
                </c:pt>
                <c:pt idx="3">
                  <c:v>427</c:v>
                </c:pt>
                <c:pt idx="6">
                  <c:v>416</c:v>
                </c:pt>
                <c:pt idx="9">
                  <c:v>428</c:v>
                </c:pt>
                <c:pt idx="12">
                  <c:v>359</c:v>
                </c:pt>
              </c:numCache>
            </c:numRef>
          </c:val>
          <c:extLst>
            <c:ext xmlns:c16="http://schemas.microsoft.com/office/drawing/2014/chart" uri="{C3380CC4-5D6E-409C-BE32-E72D297353CC}">
              <c16:uniqueId val="{00000006-B161-4721-AF52-C467E9EBF3E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256</c:v>
                </c:pt>
                <c:pt idx="3">
                  <c:v>210</c:v>
                </c:pt>
                <c:pt idx="6">
                  <c:v>167</c:v>
                </c:pt>
                <c:pt idx="9">
                  <c:v>163</c:v>
                </c:pt>
                <c:pt idx="12">
                  <c:v>163</c:v>
                </c:pt>
              </c:numCache>
            </c:numRef>
          </c:val>
          <c:extLst>
            <c:ext xmlns:c16="http://schemas.microsoft.com/office/drawing/2014/chart" uri="{C3380CC4-5D6E-409C-BE32-E72D297353CC}">
              <c16:uniqueId val="{00000007-B161-4721-AF52-C467E9EBF3E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3246</c:v>
                </c:pt>
                <c:pt idx="3">
                  <c:v>3126</c:v>
                </c:pt>
                <c:pt idx="6">
                  <c:v>3027</c:v>
                </c:pt>
                <c:pt idx="9">
                  <c:v>3001</c:v>
                </c:pt>
                <c:pt idx="12">
                  <c:v>2963</c:v>
                </c:pt>
              </c:numCache>
            </c:numRef>
          </c:val>
          <c:extLst>
            <c:ext xmlns:c16="http://schemas.microsoft.com/office/drawing/2014/chart" uri="{C3380CC4-5D6E-409C-BE32-E72D297353CC}">
              <c16:uniqueId val="{00000008-B161-4721-AF52-C467E9EBF3E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161-4721-AF52-C467E9EBF3E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9956</c:v>
                </c:pt>
                <c:pt idx="3">
                  <c:v>9831</c:v>
                </c:pt>
                <c:pt idx="6">
                  <c:v>9595</c:v>
                </c:pt>
                <c:pt idx="9">
                  <c:v>9479</c:v>
                </c:pt>
                <c:pt idx="12">
                  <c:v>9809</c:v>
                </c:pt>
              </c:numCache>
            </c:numRef>
          </c:val>
          <c:extLst>
            <c:ext xmlns:c16="http://schemas.microsoft.com/office/drawing/2014/chart" uri="{C3380CC4-5D6E-409C-BE32-E72D297353CC}">
              <c16:uniqueId val="{0000000A-B161-4721-AF52-C467E9EBF3E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2367</c:v>
                </c:pt>
                <c:pt idx="2">
                  <c:v>#N/A</c:v>
                </c:pt>
                <c:pt idx="3">
                  <c:v>#N/A</c:v>
                </c:pt>
                <c:pt idx="4">
                  <c:v>2061</c:v>
                </c:pt>
                <c:pt idx="5">
                  <c:v>#N/A</c:v>
                </c:pt>
                <c:pt idx="6">
                  <c:v>#N/A</c:v>
                </c:pt>
                <c:pt idx="7">
                  <c:v>1923</c:v>
                </c:pt>
                <c:pt idx="8">
                  <c:v>#N/A</c:v>
                </c:pt>
                <c:pt idx="9">
                  <c:v>#N/A</c:v>
                </c:pt>
                <c:pt idx="10">
                  <c:v>2367</c:v>
                </c:pt>
                <c:pt idx="11">
                  <c:v>#N/A</c:v>
                </c:pt>
                <c:pt idx="12">
                  <c:v>#N/A</c:v>
                </c:pt>
                <c:pt idx="13">
                  <c:v>2831</c:v>
                </c:pt>
                <c:pt idx="14">
                  <c:v>#N/A</c:v>
                </c:pt>
              </c:numCache>
            </c:numRef>
          </c:val>
          <c:smooth val="0"/>
          <c:extLst>
            <c:ext xmlns:c16="http://schemas.microsoft.com/office/drawing/2014/chart" uri="{C3380CC4-5D6E-409C-BE32-E72D297353CC}">
              <c16:uniqueId val="{0000000B-B161-4721-AF52-C467E9EBF3E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1356</c:v>
                </c:pt>
                <c:pt idx="1">
                  <c:v>1157</c:v>
                </c:pt>
                <c:pt idx="2">
                  <c:v>1272</c:v>
                </c:pt>
              </c:numCache>
            </c:numRef>
          </c:val>
          <c:extLst>
            <c:ext xmlns:c16="http://schemas.microsoft.com/office/drawing/2014/chart" uri="{C3380CC4-5D6E-409C-BE32-E72D297353CC}">
              <c16:uniqueId val="{00000000-CB5A-4D40-B24C-0A3C92E1564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33</c:v>
                </c:pt>
              </c:numCache>
            </c:numRef>
          </c:val>
          <c:extLst>
            <c:ext xmlns:c16="http://schemas.microsoft.com/office/drawing/2014/chart" uri="{C3380CC4-5D6E-409C-BE32-E72D297353CC}">
              <c16:uniqueId val="{00000001-CB5A-4D40-B24C-0A3C92E1564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795</c:v>
                </c:pt>
                <c:pt idx="1">
                  <c:v>709</c:v>
                </c:pt>
                <c:pt idx="2">
                  <c:v>579</c:v>
                </c:pt>
              </c:numCache>
            </c:numRef>
          </c:val>
          <c:extLst>
            <c:ext xmlns:c16="http://schemas.microsoft.com/office/drawing/2014/chart" uri="{C3380CC4-5D6E-409C-BE32-E72D297353CC}">
              <c16:uniqueId val="{00000002-CB5A-4D40-B24C-0A3C92E1564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元利償還金が年々増加傾向にあり、前年度より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百万円増加しているのに対し、算入公債費等も</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百万円増加しており、結果として、実質公債費比率の分子は前年度より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元利償還金の増加の主な要因は、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元金償還を据置していた</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中央公民館大規模改修や総合福祉センター建設にかかる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合併特例事業債等</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、据置期間の終了に伴い元金償還</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が開始されたことによるものである。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高尾田地区雨水排水施設建設や文化会館舞台機構改修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大規模事業が予定されているほか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来年度から松山南高等学校砥部分校教育寮建設事業の償還が始まるため、元利償還金</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の上昇</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は避けられない</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公共施設等総合管理計画を基に、施設の統廃合など公共施設再編に取り組むことで公債費の抑制に努める。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該当なし。</a:t>
          </a:r>
          <a:endParaRPr kumimoji="1" lang="ja-JP" altLang="en-US"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将来負担額となる地方債現在高が前年度より</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330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百万円増加しているほか、充当可能財源等となる基準財需要額算入見込額が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318</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百万円減少しており、結果として、将来負担比率の分子は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464</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主な要因は、松山南高等学校砥部分校教育寮建設事業における地方債の借入である。多額の地方債の発行を要したこと、また、交付税措置のない地方債の発行となったため、将来負担比率の悪化の要因となっ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高尾田地区雨水排水施設建設や文化会館舞台機構改修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大規模事業が予定されており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地方債現在高</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の上昇が懸念され</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、連動して将来負担比率も悪化していく見込みである。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将来にわたっての建設事業計画の見直し</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を行い起債を抑制するほか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、経費削減等により基金の取崩しに頼らない財政運営に努める。</a:t>
          </a:r>
          <a:endPar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愛媛県砥部町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1,885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百万円となった。主な要因は、前年度に積立を行わなかった令和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年度決算剰余金について、令和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年度決算剰余金と合わせて財政調整基金へ積み立てたことによるものである。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％程度の維持を目標として運用する。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公共施設更新準備基金は、将来の公共施設更新等に備えるため、今後計画的に積立に取り組む方針。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その他の目的基金も目的に沿って適切に運用する。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社会福祉施設整備基金：民間事業者が行う社会福祉施設整備を支援し、高齢者及び障害者への福祉の向上や子育て環境の整備を</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推進するための事業。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ふるさと創生基金　　：個性と魅力あるふるさとづくりを推進するための事業。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災害対策基金　　　　：災害予防、災害応急対策、災害普及、被災地への支援活動等の災害対策にかかる経費。</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とべの館運営基金　　：とべの館の管理運営経費及び砥部町の観光及び地場産業の振興にかかる経費。</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公共施設更新準備基金：公共施設の整備に要する経費。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ふるさと創生基金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アンテナショップ運営事業、砥部焼陶芸塾運営事業、砥部焼まつり運営負担金などに充当し、減少。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とべの館運営基金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収益金の積立を行ったが、砥部焼振興費に充当するための取崩が上回ったため、増加。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公共施設更新準備基金：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松山南高等学校砥部分校教育寮建設事業に充当し、減少。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ふるさと創生基金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観光振興事業を中心に、個性と魅力あるふるさとづくりを推進するための事業に充当するため、取り崩す予定。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1,272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百万円となった。主な要因は、前年度に積立を行わなかった令和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年度決算剰余金について、令和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年度決算剰余金と合わせて財政調整基金へ積み立てたことによるものである。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％程度の維持を目標として運用する。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普通交付税の再算定により「臨時財政対策債償還基金費」が創設され、交付された臨時財政対策債償還基金費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百万円について、減債基金に積み立てたものである。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積み立てた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百万円については、令和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年度及び</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20,190
20,090
101.59
12,081,011
11,392,602
664,249
5,861,471
9,809,446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前年度と同じ</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となった。愛媛県平均と同水準となっており、類似団体と比較すると大きく下回る結果となった。年々、徐々に低下傾向である。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本町は、企業や商業の集積地域が少なく、法人関係の収入も乏しいうえに、人口も減少傾向にある。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企業誘致や子育て支援等の施策を充実させることで、企業立地による固定資産税や法人税の増加、子育て世代の流入による住民税の維持を図りながら、自主財源の維持・確保と税負担の公平性を保つため適正・公正な徴収に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71261</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150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57855</xdr:rowOff>
    </xdr:from>
    <xdr:to>
      <xdr:col>15</xdr:col>
      <xdr:colOff>82550</xdr:colOff>
      <xdr:row>44</xdr:row>
      <xdr:rowOff>71261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0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57855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882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20461</xdr:rowOff>
    </xdr:from>
    <xdr:to>
      <xdr:col>15</xdr:col>
      <xdr:colOff>133350</xdr:colOff>
      <xdr:row>44</xdr:row>
      <xdr:rowOff>122061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106838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7055</xdr:rowOff>
    </xdr:from>
    <xdr:to>
      <xdr:col>11</xdr:col>
      <xdr:colOff>82550</xdr:colOff>
      <xdr:row>44</xdr:row>
      <xdr:rowOff>108655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93432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となった。愛媛県平均・類似団体平均のどちらも下回る結果となった。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上昇の主な要因は、普通交付税や地方消費税交付金など、歳入の経常一般財源が増加したものの、物価高騰等の影響により、人件費や物件費など、歳出の経常一般財源が増加したことによるものである。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の大規模建設事業により公債費が増加傾向であり、今後も高尾田地区雨水排水施設建設や文化会館舞台機構改修など大規模事業が予定されていることから、公債費の更なる増加が懸念される。公共施設等総合管理計画を基に、施設の統廃合など公共施設再編に取り組むことで公債費の抑制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5715</xdr:rowOff>
    </xdr:from>
    <xdr:to>
      <xdr:col>23</xdr:col>
      <xdr:colOff>133350</xdr:colOff>
      <xdr:row>63</xdr:row>
      <xdr:rowOff>60007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07065"/>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63</xdr:row>
      <xdr:rowOff>5715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2261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62</xdr:row>
      <xdr:rowOff>92710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5718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142557</xdr:rowOff>
    </xdr:from>
    <xdr:to>
      <xdr:col>11</xdr:col>
      <xdr:colOff>31750</xdr:colOff>
      <xdr:row>60</xdr:row>
      <xdr:rowOff>170180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258107"/>
          <a:ext cx="8890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25734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126365</xdr:rowOff>
    </xdr:from>
    <xdr:to>
      <xdr:col>19</xdr:col>
      <xdr:colOff>184150</xdr:colOff>
      <xdr:row>63</xdr:row>
      <xdr:rowOff>56515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66692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59707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91757</xdr:rowOff>
    </xdr:from>
    <xdr:to>
      <xdr:col>7</xdr:col>
      <xdr:colOff>31750</xdr:colOff>
      <xdr:row>60</xdr:row>
      <xdr:rowOff>21907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20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32084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9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9,451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176,636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円となった。愛媛県平均・類似団体平均のどちらも上回る結果となった。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増加の主な要因は、物価高騰等の影響による人件費・物件費の増加である。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今後、人口減少が懸念される一方で、人件費・物件費については増加傾向が続く見込みである。職員の定員管理の適正化や、事業検証による既存事業の見直しや廃止を検討し、経費削減に努める。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5243</xdr:rowOff>
    </xdr:from>
    <xdr:to>
      <xdr:col>23</xdr:col>
      <xdr:colOff>133350</xdr:colOff>
      <xdr:row>84</xdr:row>
      <xdr:rowOff>62257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407043"/>
          <a:ext cx="838200" cy="5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5243</xdr:rowOff>
    </xdr:from>
    <xdr:to>
      <xdr:col>19</xdr:col>
      <xdr:colOff>133350</xdr:colOff>
      <xdr:row>84</xdr:row>
      <xdr:rowOff>16331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407043"/>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128253</xdr:rowOff>
    </xdr:from>
    <xdr:to>
      <xdr:col>15</xdr:col>
      <xdr:colOff>82550</xdr:colOff>
      <xdr:row>84</xdr:row>
      <xdr:rowOff>16331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358603"/>
          <a:ext cx="889000" cy="5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116929</xdr:rowOff>
    </xdr:from>
    <xdr:to>
      <xdr:col>11</xdr:col>
      <xdr:colOff>31750</xdr:colOff>
      <xdr:row>83</xdr:row>
      <xdr:rowOff>128253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347279"/>
          <a:ext cx="889000" cy="1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11457</xdr:rowOff>
    </xdr:from>
    <xdr:to>
      <xdr:col>23</xdr:col>
      <xdr:colOff>184150</xdr:colOff>
      <xdr:row>84</xdr:row>
      <xdr:rowOff>113057</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41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154984</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38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125893</xdr:rowOff>
    </xdr:from>
    <xdr:to>
      <xdr:col>19</xdr:col>
      <xdr:colOff>184150</xdr:colOff>
      <xdr:row>84</xdr:row>
      <xdr:rowOff>56043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35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40820</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44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136981</xdr:rowOff>
    </xdr:from>
    <xdr:to>
      <xdr:col>15</xdr:col>
      <xdr:colOff>133350</xdr:colOff>
      <xdr:row>84</xdr:row>
      <xdr:rowOff>67131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36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51908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4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77453</xdr:rowOff>
    </xdr:from>
    <xdr:to>
      <xdr:col>11</xdr:col>
      <xdr:colOff>82550</xdr:colOff>
      <xdr:row>84</xdr:row>
      <xdr:rowOff>7603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30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163830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39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66129</xdr:rowOff>
    </xdr:from>
    <xdr:to>
      <xdr:col>7</xdr:col>
      <xdr:colOff>31750</xdr:colOff>
      <xdr:row>83</xdr:row>
      <xdr:rowOff>167729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29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152506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382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職員の退職及び新規採用、経験年数階層の変動などにより前年度から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となった。全国町村平均や類似団体平均と比較して低い状況であるため、今後も業務に相応した給与水準の維持に努める。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29029</xdr:rowOff>
    </xdr:from>
    <xdr:to>
      <xdr:col>81</xdr:col>
      <xdr:colOff>44450</xdr:colOff>
      <xdr:row>83</xdr:row>
      <xdr:rowOff>98879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087929"/>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83</xdr:row>
      <xdr:rowOff>98879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2258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80736</xdr:rowOff>
    </xdr:from>
    <xdr:to>
      <xdr:col>72</xdr:col>
      <xdr:colOff>203200</xdr:colOff>
      <xdr:row>82</xdr:row>
      <xdr:rowOff>166914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1396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80736</xdr:rowOff>
    </xdr:from>
    <xdr:to>
      <xdr:col>68</xdr:col>
      <xdr:colOff>152400</xdr:colOff>
      <xdr:row>82</xdr:row>
      <xdr:rowOff>80736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139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149679</xdr:rowOff>
    </xdr:from>
    <xdr:to>
      <xdr:col>81</xdr:col>
      <xdr:colOff>95250</xdr:colOff>
      <xdr:row>82</xdr:row>
      <xdr:rowOff>79829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166206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88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116114</xdr:rowOff>
    </xdr:from>
    <xdr:to>
      <xdr:col>73</xdr:col>
      <xdr:colOff>44450</xdr:colOff>
      <xdr:row>83</xdr:row>
      <xdr:rowOff>46264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56441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29936</xdr:rowOff>
    </xdr:from>
    <xdr:to>
      <xdr:col>68</xdr:col>
      <xdr:colOff>203200</xdr:colOff>
      <xdr:row>82</xdr:row>
      <xdr:rowOff>131536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141713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29936</xdr:rowOff>
    </xdr:from>
    <xdr:to>
      <xdr:col>64</xdr:col>
      <xdr:colOff>152400</xdr:colOff>
      <xdr:row>82</xdr:row>
      <xdr:rowOff>131536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141713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人増加し、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人となった。愛媛県平均・類似団体平均どちらも上回る結果となった。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増加の要因は、人口の減少及び職員の増加によるものである。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本町は他団体と同様に人員削減を実施していたが、平成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年度以降から定員の適正化に努めながら定員適正化計画に基づき、住民サービスの維持向上を図るための専門員の確保や、職員の年齢構成を考慮した新規採用を行っている。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今後も定年延長を考慮した適正な定員管理を行いながら、効率的な行政運営体制の確保に努める。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83326</xdr:rowOff>
    </xdr:from>
    <xdr:to>
      <xdr:col>81</xdr:col>
      <xdr:colOff>44450</xdr:colOff>
      <xdr:row>62</xdr:row>
      <xdr:rowOff>114159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713226"/>
          <a:ext cx="8382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69921</xdr:rowOff>
    </xdr:from>
    <xdr:to>
      <xdr:col>77</xdr:col>
      <xdr:colOff>44450</xdr:colOff>
      <xdr:row>62</xdr:row>
      <xdr:rowOff>83326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69982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69921</xdr:rowOff>
    </xdr:from>
    <xdr:to>
      <xdr:col>72</xdr:col>
      <xdr:colOff>203200</xdr:colOff>
      <xdr:row>62</xdr:row>
      <xdr:rowOff>76623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699821"/>
          <a:ext cx="889000" cy="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65899</xdr:rowOff>
    </xdr:from>
    <xdr:to>
      <xdr:col>68</xdr:col>
      <xdr:colOff>152400</xdr:colOff>
      <xdr:row>62</xdr:row>
      <xdr:rowOff>76623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695799"/>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63359</xdr:rowOff>
    </xdr:from>
    <xdr:to>
      <xdr:col>81</xdr:col>
      <xdr:colOff>95250</xdr:colOff>
      <xdr:row>62</xdr:row>
      <xdr:rowOff>164959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69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35436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66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32526</xdr:rowOff>
    </xdr:from>
    <xdr:to>
      <xdr:col>77</xdr:col>
      <xdr:colOff>95250</xdr:colOff>
      <xdr:row>62</xdr:row>
      <xdr:rowOff>134126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66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118903</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74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19121</xdr:rowOff>
    </xdr:from>
    <xdr:to>
      <xdr:col>73</xdr:col>
      <xdr:colOff>44450</xdr:colOff>
      <xdr:row>62</xdr:row>
      <xdr:rowOff>120721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64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105498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73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25823</xdr:rowOff>
    </xdr:from>
    <xdr:to>
      <xdr:col>68</xdr:col>
      <xdr:colOff>203200</xdr:colOff>
      <xdr:row>62</xdr:row>
      <xdr:rowOff>127423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112200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15099</xdr:rowOff>
    </xdr:from>
    <xdr:to>
      <xdr:col>64</xdr:col>
      <xdr:colOff>152400</xdr:colOff>
      <xdr:row>62</xdr:row>
      <xdr:rowOff>116699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64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101476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73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となった。愛媛県平均・類似団体平均どちらも下回っており、良好な数値となっている。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上昇の主な要因は、元金償還を据え置きしていた中央公民館大規模改修や総合福祉センター建設にかかる令和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年度合併特例債臨時財政対策債等について、据置期間の終了に伴い元金償還が開始され、公債費が増加したことによるものである。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年々上昇傾向にあり、今後も高尾田地区雨水排水施設建設や文化会館舞台機構改修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大規模事業が予定されていることから悪化が見込まれる。公共施設等総合管理計画を基に、施設の統廃合など公共施設再編に取り組むことで公債費の抑制に努める。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102870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91261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40</xdr:row>
      <xdr:rowOff>54610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8482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89323</xdr:rowOff>
    </xdr:from>
    <xdr:to>
      <xdr:col>72</xdr:col>
      <xdr:colOff>203200</xdr:colOff>
      <xdr:row>39</xdr:row>
      <xdr:rowOff>161713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77587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89323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7437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110913</xdr:rowOff>
    </xdr:from>
    <xdr:to>
      <xdr:col>73</xdr:col>
      <xdr:colOff>44450</xdr:colOff>
      <xdr:row>40</xdr:row>
      <xdr:rowOff>41063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51240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38523</xdr:rowOff>
    </xdr:from>
    <xdr:to>
      <xdr:col>68</xdr:col>
      <xdr:colOff>203200</xdr:colOff>
      <xdr:row>39</xdr:row>
      <xdr:rowOff>140123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150300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となった。愛媛県平均・類似団体平均どちらも大きく上回る結果となった。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上昇の主な要因は、松山南高等学校砥部分校教育寮建設により地方債現在高が増加したこと、また、当該地方債には交付税措置がなく、</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基準財需要額算入見込額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が減少したことによるものである。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高尾田地区雨水排水施設建設や文化会館舞台機構改修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など大規模事業が予定されており、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の上昇が懸念され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る。将来にわたっての建設事業計画の見直しのほか、経費削減等により実質単年度収支の改善を図り、将来負担に備えた基金積立に努める。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28575</xdr:rowOff>
    </xdr:from>
    <xdr:to>
      <xdr:col>81</xdr:col>
      <xdr:colOff>44450</xdr:colOff>
      <xdr:row>18</xdr:row>
      <xdr:rowOff>159566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3114675"/>
          <a:ext cx="8382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62139</xdr:rowOff>
    </xdr:from>
    <xdr:to>
      <xdr:col>77</xdr:col>
      <xdr:colOff>44450</xdr:colOff>
      <xdr:row>18</xdr:row>
      <xdr:rowOff>28575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976789"/>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62139</xdr:rowOff>
    </xdr:from>
    <xdr:to>
      <xdr:col>72</xdr:col>
      <xdr:colOff>203200</xdr:colOff>
      <xdr:row>17</xdr:row>
      <xdr:rowOff>89716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97678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89716</xdr:rowOff>
    </xdr:from>
    <xdr:to>
      <xdr:col>68</xdr:col>
      <xdr:colOff>152400</xdr:colOff>
      <xdr:row>18</xdr:row>
      <xdr:rowOff>64770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004366"/>
          <a:ext cx="889000" cy="1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108766</xdr:rowOff>
    </xdr:from>
    <xdr:to>
      <xdr:col>81</xdr:col>
      <xdr:colOff>95250</xdr:colOff>
      <xdr:row>19</xdr:row>
      <xdr:rowOff>38916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19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80843</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16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149225</xdr:rowOff>
    </xdr:from>
    <xdr:to>
      <xdr:col>77</xdr:col>
      <xdr:colOff>95250</xdr:colOff>
      <xdr:row>18</xdr:row>
      <xdr:rowOff>79375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06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64152</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15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11339</xdr:rowOff>
    </xdr:from>
    <xdr:to>
      <xdr:col>73</xdr:col>
      <xdr:colOff>44450</xdr:colOff>
      <xdr:row>17</xdr:row>
      <xdr:rowOff>112939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92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97716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01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38916</xdr:rowOff>
    </xdr:from>
    <xdr:to>
      <xdr:col>68</xdr:col>
      <xdr:colOff>203200</xdr:colOff>
      <xdr:row>17</xdr:row>
      <xdr:rowOff>140516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95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125293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03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13970</xdr:rowOff>
    </xdr:from>
    <xdr:to>
      <xdr:col>64</xdr:col>
      <xdr:colOff>152400</xdr:colOff>
      <xdr:row>18</xdr:row>
      <xdr:rowOff>115570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1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100347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18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20,190
20,090
101.59
12,081,011
11,392,602
664,249
5,861,471
9,809,446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となった。愛媛県平均・類似団体平均どちらも上回る結果となった。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給与改定により職員及び会計年度任用職員の人件費が増加したが、普通交付税や地方消費税交付金など、歳入の経常一般財源も増加したため、結果として若干の低下となった。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今後も定年延長を考慮した定員適正化計画に基づき、定員管理の適正化及び効率的で効果的な執行体制の確立を推進する。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113284</xdr:rowOff>
    </xdr:from>
    <xdr:to>
      <xdr:col>24</xdr:col>
      <xdr:colOff>25400</xdr:colOff>
      <xdr:row>38</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283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108712</xdr:rowOff>
    </xdr:from>
    <xdr:to>
      <xdr:col>19</xdr:col>
      <xdr:colOff>187325</xdr:colOff>
      <xdr:row>38</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238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72136</xdr:rowOff>
    </xdr:from>
    <xdr:to>
      <xdr:col>15</xdr:col>
      <xdr:colOff>98425</xdr:colOff>
      <xdr:row>38</xdr:row>
      <xdr:rowOff>108712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872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37846</xdr:rowOff>
    </xdr:from>
    <xdr:to>
      <xdr:col>11</xdr:col>
      <xdr:colOff>9525</xdr:colOff>
      <xdr:row>38</xdr:row>
      <xdr:rowOff>72136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81496"/>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62484</xdr:rowOff>
    </xdr:from>
    <xdr:to>
      <xdr:col>24</xdr:col>
      <xdr:colOff>76200</xdr:colOff>
      <xdr:row>38</xdr:row>
      <xdr:rowOff>164084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34561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57912</xdr:rowOff>
    </xdr:from>
    <xdr:to>
      <xdr:col>15</xdr:col>
      <xdr:colOff>149225</xdr:colOff>
      <xdr:row>38</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144289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21336</xdr:rowOff>
    </xdr:from>
    <xdr:to>
      <xdr:col>11</xdr:col>
      <xdr:colOff>60325</xdr:colOff>
      <xdr:row>38</xdr:row>
      <xdr:rowOff>122936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107713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となった。愛媛県平均は上回り、類似団体平均と同水準となった。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物価高騰の影響により物件費は増加したが、普通交付税や地方消費税交付金など、歳入の経常一般財源も増加したため、結果として若干の低下となった。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今後は増加傾向が続くと考えられる。現状況をさらに悪化させることのないように、経費削減に努める。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75565</xdr:rowOff>
    </xdr:from>
    <xdr:to>
      <xdr:col>82</xdr:col>
      <xdr:colOff>107950</xdr:colOff>
      <xdr:row>16</xdr:row>
      <xdr:rowOff>86995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81876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52705</xdr:rowOff>
    </xdr:from>
    <xdr:to>
      <xdr:col>78</xdr:col>
      <xdr:colOff>69850</xdr:colOff>
      <xdr:row>16</xdr:row>
      <xdr:rowOff>86995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959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144145</xdr:rowOff>
    </xdr:from>
    <xdr:to>
      <xdr:col>73</xdr:col>
      <xdr:colOff>180975</xdr:colOff>
      <xdr:row>16</xdr:row>
      <xdr:rowOff>52705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1589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81280</xdr:rowOff>
    </xdr:from>
    <xdr:to>
      <xdr:col>69</xdr:col>
      <xdr:colOff>92075</xdr:colOff>
      <xdr:row>15</xdr:row>
      <xdr:rowOff>144145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6530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24765</xdr:rowOff>
    </xdr:from>
    <xdr:to>
      <xdr:col>82</xdr:col>
      <xdr:colOff>158750</xdr:colOff>
      <xdr:row>16</xdr:row>
      <xdr:rowOff>126365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41292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1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36195</xdr:rowOff>
    </xdr:from>
    <xdr:to>
      <xdr:col>78</xdr:col>
      <xdr:colOff>120650</xdr:colOff>
      <xdr:row>16</xdr:row>
      <xdr:rowOff>137795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1905</xdr:rowOff>
    </xdr:from>
    <xdr:to>
      <xdr:col>74</xdr:col>
      <xdr:colOff>31750</xdr:colOff>
      <xdr:row>16</xdr:row>
      <xdr:rowOff>103505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113682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51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93345</xdr:rowOff>
    </xdr:from>
    <xdr:to>
      <xdr:col>69</xdr:col>
      <xdr:colOff>142875</xdr:colOff>
      <xdr:row>16</xdr:row>
      <xdr:rowOff>23495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33672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43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30480</xdr:rowOff>
    </xdr:from>
    <xdr:to>
      <xdr:col>65</xdr:col>
      <xdr:colOff>53975</xdr:colOff>
      <xdr:row>15</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142257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37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となったが、愛媛県平均・類似団体平均どちらも下回る結果となった。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上昇の主な要因は、児童手当法の改正に伴う抜本的な拡充により児童手当が増加したこと、また、障害者自立支援給付事業などの各種給付金支給事業費が増加したためである。各種給付金支給事業費の増加傾向は今後も続くと考え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厳しい財政状況の中でも、住民が求めるサービスの提供を継続できるよう努めていく。</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152146</xdr:rowOff>
    </xdr:from>
    <xdr:to>
      <xdr:col>24</xdr:col>
      <xdr:colOff>25400</xdr:colOff>
      <xdr:row>54</xdr:row>
      <xdr:rowOff>99568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23899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115570</xdr:rowOff>
    </xdr:from>
    <xdr:to>
      <xdr:col>19</xdr:col>
      <xdr:colOff>187325</xdr:colOff>
      <xdr:row>53</xdr:row>
      <xdr:rowOff>152146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2024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97282</xdr:rowOff>
    </xdr:from>
    <xdr:to>
      <xdr:col>15</xdr:col>
      <xdr:colOff>98425</xdr:colOff>
      <xdr:row>53</xdr:row>
      <xdr:rowOff>115570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1841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88138</xdr:rowOff>
    </xdr:from>
    <xdr:to>
      <xdr:col>11</xdr:col>
      <xdr:colOff>9525</xdr:colOff>
      <xdr:row>53</xdr:row>
      <xdr:rowOff>97282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1749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48768</xdr:rowOff>
    </xdr:from>
    <xdr:to>
      <xdr:col>24</xdr:col>
      <xdr:colOff>76200</xdr:colOff>
      <xdr:row>54</xdr:row>
      <xdr:rowOff>150368</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30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65295</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15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101346</xdr:rowOff>
    </xdr:from>
    <xdr:to>
      <xdr:col>20</xdr:col>
      <xdr:colOff>38100</xdr:colOff>
      <xdr:row>54</xdr:row>
      <xdr:rowOff>31496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18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41673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895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64770</xdr:rowOff>
    </xdr:from>
    <xdr:to>
      <xdr:col>15</xdr:col>
      <xdr:colOff>149225</xdr:colOff>
      <xdr:row>53</xdr:row>
      <xdr:rowOff>166370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5097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46482</xdr:rowOff>
    </xdr:from>
    <xdr:to>
      <xdr:col>11</xdr:col>
      <xdr:colOff>60325</xdr:colOff>
      <xdr:row>53</xdr:row>
      <xdr:rowOff>148082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13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158259</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890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37338</xdr:rowOff>
    </xdr:from>
    <xdr:to>
      <xdr:col>6</xdr:col>
      <xdr:colOff>171450</xdr:colOff>
      <xdr:row>53</xdr:row>
      <xdr:rowOff>138938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12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149115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889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となった。愛媛県平均は下回り、類似団体平均と同水準となった。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上昇の主な要因は、高齢化に伴う医療費増により国民健康保険特別会計や後期高齢者医療特別会計への繰出金が増加したためである。高齢化に伴う医療費や介護給付費などの増加傾向は今後も続くと考え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保険税等の収納確保や、医療・介護事業費の適正化対策に努める。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82550</xdr:rowOff>
    </xdr:from>
    <xdr:to>
      <xdr:col>82</xdr:col>
      <xdr:colOff>107950</xdr:colOff>
      <xdr:row>57</xdr:row>
      <xdr:rowOff>146050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855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82550</xdr:rowOff>
    </xdr:from>
    <xdr:to>
      <xdr:col>78</xdr:col>
      <xdr:colOff>69850</xdr:colOff>
      <xdr:row>57</xdr:row>
      <xdr:rowOff>95250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855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58</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867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59</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956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31750</xdr:rowOff>
    </xdr:from>
    <xdr:to>
      <xdr:col>78</xdr:col>
      <xdr:colOff>120650</xdr:colOff>
      <xdr:row>57</xdr:row>
      <xdr:rowOff>133350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143527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44450</xdr:rowOff>
    </xdr:from>
    <xdr:to>
      <xdr:col>74</xdr:col>
      <xdr:colOff>31750</xdr:colOff>
      <xdr:row>57</xdr:row>
      <xdr:rowOff>146050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となった。愛媛県平均より高いが、類似団体平均よりは低い結果となった。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民間認定こども園の新設に伴う、認定こども園施設型給付費負担金の増により補助費等は増加したが、歳入の経常一般財源も増加したため、結果として若干の低下となった。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今後も補助事業の効果検証を行い、効果を高められていないものや、効果の低いものについて、縮小や廃止を検討することで事業費削減に努める。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81280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30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104140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25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168910</xdr:rowOff>
    </xdr:from>
    <xdr:to>
      <xdr:col>73</xdr:col>
      <xdr:colOff>180975</xdr:colOff>
      <xdr:row>36</xdr:row>
      <xdr:rowOff>104140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69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168910</xdr:rowOff>
    </xdr:from>
    <xdr:to>
      <xdr:col>69</xdr:col>
      <xdr:colOff>92075</xdr:colOff>
      <xdr:row>36</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69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118110</xdr:rowOff>
    </xdr:from>
    <xdr:to>
      <xdr:col>69</xdr:col>
      <xdr:colOff>142875</xdr:colOff>
      <xdr:row>36</xdr:row>
      <xdr:rowOff>48260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58437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となった。愛媛県平均・類似団体平均どちらも下回る結果となった。</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元金償還を据置していた令和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合併特例事業債等</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について、据置期間の終了に伴い元金償還</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が開始</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され公債費</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が、普通交付税や地方消費税交付金など、歳入の経常一般財源も増加したため、結果として若干の低下となった。</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現状は良好な数字だが、</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年々上昇傾向にあり、今後も</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高尾田地区雨水排水施設建設や文化会館舞台機構改修など大規模事業が予定されている</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ことから悪化が見込まれる。</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公共施設等総合管理計画を基に、施設の統廃合など公共施設再編に取り組むことで公債費の抑制に努める。</a:t>
          </a:r>
          <a:endPar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104139</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297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85852</xdr:rowOff>
    </xdr:from>
    <xdr:to>
      <xdr:col>19</xdr:col>
      <xdr:colOff>187325</xdr:colOff>
      <xdr:row>76</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160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26415</xdr:rowOff>
    </xdr:from>
    <xdr:to>
      <xdr:col>15</xdr:col>
      <xdr:colOff>98425</xdr:colOff>
      <xdr:row>76</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5661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26415</xdr:rowOff>
    </xdr:from>
    <xdr:to>
      <xdr:col>11</xdr:col>
      <xdr:colOff>9525</xdr:colOff>
      <xdr:row>76</xdr:row>
      <xdr:rowOff>26415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056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35052</xdr:rowOff>
    </xdr:from>
    <xdr:to>
      <xdr:col>15</xdr:col>
      <xdr:colOff>149225</xdr:colOff>
      <xdr:row>76</xdr:row>
      <xdr:rowOff>136652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146829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147065</xdr:rowOff>
    </xdr:from>
    <xdr:to>
      <xdr:col>11</xdr:col>
      <xdr:colOff>60325</xdr:colOff>
      <xdr:row>76</xdr:row>
      <xdr:rowOff>77215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87393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147065</xdr:rowOff>
    </xdr:from>
    <xdr:to>
      <xdr:col>6</xdr:col>
      <xdr:colOff>171450</xdr:colOff>
      <xdr:row>76</xdr:row>
      <xdr:rowOff>77215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87393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となった。愛媛県平均・類似団体平均どちらも上回る結果となった。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上昇の主な要因は、障害者自立支援給付事業などの各種給付金支給事業費の増による扶助費の増加、高齢化に伴う医療費増による繰出金の増加によるものである。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今後も経常的経費の増加が懸念される。財政の硬直化を抑制するためにも、不必要な支出を削減するよう努める。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39370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029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134620</xdr:rowOff>
    </xdr:from>
    <xdr:to>
      <xdr:col>78</xdr:col>
      <xdr:colOff>69850</xdr:colOff>
      <xdr:row>77</xdr:row>
      <xdr:rowOff>1270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64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16511</xdr:rowOff>
    </xdr:from>
    <xdr:to>
      <xdr:col>73</xdr:col>
      <xdr:colOff>180975</xdr:colOff>
      <xdr:row>76</xdr:row>
      <xdr:rowOff>134620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4671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62230</xdr:rowOff>
    </xdr:from>
    <xdr:to>
      <xdr:col>69</xdr:col>
      <xdr:colOff>92075</xdr:colOff>
      <xdr:row>76</xdr:row>
      <xdr:rowOff>16511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292098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132097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83820</xdr:rowOff>
    </xdr:from>
    <xdr:to>
      <xdr:col>74</xdr:col>
      <xdr:colOff>31750</xdr:colOff>
      <xdr:row>77</xdr:row>
      <xdr:rowOff>13970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137160</xdr:rowOff>
    </xdr:from>
    <xdr:to>
      <xdr:col>69</xdr:col>
      <xdr:colOff>142875</xdr:colOff>
      <xdr:row>76</xdr:row>
      <xdr:rowOff>67311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52088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11430</xdr:rowOff>
    </xdr:from>
    <xdr:to>
      <xdr:col>65</xdr:col>
      <xdr:colOff>53975</xdr:colOff>
      <xdr:row>75</xdr:row>
      <xdr:rowOff>113030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123207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2959</xdr:rowOff>
    </xdr:from>
    <xdr:to>
      <xdr:col>29</xdr:col>
      <xdr:colOff>127000</xdr:colOff>
      <xdr:row>16</xdr:row>
      <xdr:rowOff>73127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93784"/>
          <a:ext cx="647700" cy="70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73127</xdr:rowOff>
    </xdr:from>
    <xdr:to>
      <xdr:col>26</xdr:col>
      <xdr:colOff>50800</xdr:colOff>
      <xdr:row>16</xdr:row>
      <xdr:rowOff>122174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63952"/>
          <a:ext cx="698500" cy="49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122174</xdr:rowOff>
    </xdr:from>
    <xdr:to>
      <xdr:col>22</xdr:col>
      <xdr:colOff>114300</xdr:colOff>
      <xdr:row>16</xdr:row>
      <xdr:rowOff>165557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12999"/>
          <a:ext cx="698500" cy="43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165557</xdr:rowOff>
    </xdr:from>
    <xdr:to>
      <xdr:col>18</xdr:col>
      <xdr:colOff>177800</xdr:colOff>
      <xdr:row>17</xdr:row>
      <xdr:rowOff>9423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56382"/>
          <a:ext cx="698500" cy="1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123609</xdr:rowOff>
    </xdr:from>
    <xdr:to>
      <xdr:col>29</xdr:col>
      <xdr:colOff>177800</xdr:colOff>
      <xdr:row>16</xdr:row>
      <xdr:rowOff>53759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42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140136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88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22327</xdr:rowOff>
    </xdr:from>
    <xdr:to>
      <xdr:col>26</xdr:col>
      <xdr:colOff>101600</xdr:colOff>
      <xdr:row>16</xdr:row>
      <xdr:rowOff>123927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13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134104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82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71374</xdr:rowOff>
    </xdr:from>
    <xdr:to>
      <xdr:col>22</xdr:col>
      <xdr:colOff>165100</xdr:colOff>
      <xdr:row>17</xdr:row>
      <xdr:rowOff>1524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62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3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114757</xdr:rowOff>
    </xdr:from>
    <xdr:to>
      <xdr:col>19</xdr:col>
      <xdr:colOff>38100</xdr:colOff>
      <xdr:row>17</xdr:row>
      <xdr:rowOff>44907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05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55084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7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130073</xdr:rowOff>
    </xdr:from>
    <xdr:to>
      <xdr:col>15</xdr:col>
      <xdr:colOff>101600</xdr:colOff>
      <xdr:row>17</xdr:row>
      <xdr:rowOff>60223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20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70400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8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135024</xdr:rowOff>
    </xdr:from>
    <xdr:to>
      <xdr:col>29</xdr:col>
      <xdr:colOff>127000</xdr:colOff>
      <xdr:row>35</xdr:row>
      <xdr:rowOff>136624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45374"/>
          <a:ext cx="647700" cy="1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135024</xdr:rowOff>
    </xdr:from>
    <xdr:to>
      <xdr:col>26</xdr:col>
      <xdr:colOff>50800</xdr:colOff>
      <xdr:row>35</xdr:row>
      <xdr:rowOff>157061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45374"/>
          <a:ext cx="698500" cy="22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157061</xdr:rowOff>
    </xdr:from>
    <xdr:to>
      <xdr:col>22</xdr:col>
      <xdr:colOff>114300</xdr:colOff>
      <xdr:row>35</xdr:row>
      <xdr:rowOff>238762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67411"/>
          <a:ext cx="698500" cy="81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238762</xdr:rowOff>
    </xdr:from>
    <xdr:to>
      <xdr:col>18</xdr:col>
      <xdr:colOff>177800</xdr:colOff>
      <xdr:row>35</xdr:row>
      <xdr:rowOff>283134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49112"/>
          <a:ext cx="698500" cy="44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85824</xdr:rowOff>
    </xdr:from>
    <xdr:to>
      <xdr:col>29</xdr:col>
      <xdr:colOff>177800</xdr:colOff>
      <xdr:row>35</xdr:row>
      <xdr:rowOff>187424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96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57901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6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84224</xdr:rowOff>
    </xdr:from>
    <xdr:to>
      <xdr:col>26</xdr:col>
      <xdr:colOff>101600</xdr:colOff>
      <xdr:row>35</xdr:row>
      <xdr:rowOff>185824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94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170601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80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106261</xdr:rowOff>
    </xdr:from>
    <xdr:to>
      <xdr:col>22</xdr:col>
      <xdr:colOff>165100</xdr:colOff>
      <xdr:row>35</xdr:row>
      <xdr:rowOff>207861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16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192638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0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187962</xdr:rowOff>
    </xdr:from>
    <xdr:to>
      <xdr:col>19</xdr:col>
      <xdr:colOff>38100</xdr:colOff>
      <xdr:row>35</xdr:row>
      <xdr:rowOff>289562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98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274339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232334</xdr:rowOff>
    </xdr:from>
    <xdr:to>
      <xdr:col>15</xdr:col>
      <xdr:colOff>101600</xdr:colOff>
      <xdr:row>35</xdr:row>
      <xdr:rowOff>333934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42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318711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2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20,190
20,090
101.59
12,081,011
11,392,602
664,249
5,861,471
9,809,446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13856</xdr:rowOff>
    </xdr:from>
    <xdr:to>
      <xdr:col>24</xdr:col>
      <xdr:colOff>63500</xdr:colOff>
      <xdr:row>34</xdr:row>
      <xdr:rowOff>86795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43156"/>
          <a:ext cx="838200" cy="7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86795</xdr:rowOff>
    </xdr:from>
    <xdr:to>
      <xdr:col>19</xdr:col>
      <xdr:colOff>177800</xdr:colOff>
      <xdr:row>34</xdr:row>
      <xdr:rowOff>121984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16095"/>
          <a:ext cx="889000" cy="3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121984</xdr:rowOff>
    </xdr:from>
    <xdr:to>
      <xdr:col>15</xdr:col>
      <xdr:colOff>50800</xdr:colOff>
      <xdr:row>34</xdr:row>
      <xdr:rowOff>136859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51284"/>
          <a:ext cx="889000" cy="1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136859</xdr:rowOff>
    </xdr:from>
    <xdr:to>
      <xdr:col>10</xdr:col>
      <xdr:colOff>114300</xdr:colOff>
      <xdr:row>34</xdr:row>
      <xdr:rowOff>154918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66159"/>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134506</xdr:rowOff>
    </xdr:from>
    <xdr:to>
      <xdr:col>24</xdr:col>
      <xdr:colOff>114300</xdr:colOff>
      <xdr:row>34</xdr:row>
      <xdr:rowOff>64656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157383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4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35995</xdr:rowOff>
    </xdr:from>
    <xdr:to>
      <xdr:col>20</xdr:col>
      <xdr:colOff>38100</xdr:colOff>
      <xdr:row>34</xdr:row>
      <xdr:rowOff>137595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6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154122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4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71184</xdr:rowOff>
    </xdr:from>
    <xdr:to>
      <xdr:col>15</xdr:col>
      <xdr:colOff>101600</xdr:colOff>
      <xdr:row>35</xdr:row>
      <xdr:rowOff>1334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0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17861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7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86059</xdr:rowOff>
    </xdr:from>
    <xdr:to>
      <xdr:col>10</xdr:col>
      <xdr:colOff>165100</xdr:colOff>
      <xdr:row>35</xdr:row>
      <xdr:rowOff>16209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1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32736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9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104118</xdr:rowOff>
    </xdr:from>
    <xdr:to>
      <xdr:col>6</xdr:col>
      <xdr:colOff>38100</xdr:colOff>
      <xdr:row>35</xdr:row>
      <xdr:rowOff>34268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3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50795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0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23837</xdr:rowOff>
    </xdr:from>
    <xdr:to>
      <xdr:col>24</xdr:col>
      <xdr:colOff>63500</xdr:colOff>
      <xdr:row>57</xdr:row>
      <xdr:rowOff>71641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96487"/>
          <a:ext cx="838200" cy="4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33502</xdr:rowOff>
    </xdr:from>
    <xdr:to>
      <xdr:col>19</xdr:col>
      <xdr:colOff>177800</xdr:colOff>
      <xdr:row>57</xdr:row>
      <xdr:rowOff>71641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06152"/>
          <a:ext cx="889000" cy="3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33502</xdr:rowOff>
    </xdr:from>
    <xdr:to>
      <xdr:col>15</xdr:col>
      <xdr:colOff>50800</xdr:colOff>
      <xdr:row>57</xdr:row>
      <xdr:rowOff>114837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06152"/>
          <a:ext cx="889000" cy="8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114837</xdr:rowOff>
    </xdr:from>
    <xdr:to>
      <xdr:col>10</xdr:col>
      <xdr:colOff>114300</xdr:colOff>
      <xdr:row>57</xdr:row>
      <xdr:rowOff>138868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87487"/>
          <a:ext cx="889000" cy="2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144487</xdr:rowOff>
    </xdr:from>
    <xdr:to>
      <xdr:col>24</xdr:col>
      <xdr:colOff>114300</xdr:colOff>
      <xdr:row>57</xdr:row>
      <xdr:rowOff>74637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4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167364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9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20841</xdr:rowOff>
    </xdr:from>
    <xdr:to>
      <xdr:col>20</xdr:col>
      <xdr:colOff>38100</xdr:colOff>
      <xdr:row>57</xdr:row>
      <xdr:rowOff>122441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9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138968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6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154152</xdr:rowOff>
    </xdr:from>
    <xdr:to>
      <xdr:col>15</xdr:col>
      <xdr:colOff>101600</xdr:colOff>
      <xdr:row>57</xdr:row>
      <xdr:rowOff>84302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5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100829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3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64037</xdr:rowOff>
    </xdr:from>
    <xdr:to>
      <xdr:col>10</xdr:col>
      <xdr:colOff>165100</xdr:colOff>
      <xdr:row>57</xdr:row>
      <xdr:rowOff>165637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10714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1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88068</xdr:rowOff>
    </xdr:from>
    <xdr:to>
      <xdr:col>6</xdr:col>
      <xdr:colOff>38100</xdr:colOff>
      <xdr:row>58</xdr:row>
      <xdr:rowOff>18218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34745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3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79212</xdr:rowOff>
    </xdr:from>
    <xdr:to>
      <xdr:col>24</xdr:col>
      <xdr:colOff>63500</xdr:colOff>
      <xdr:row>78</xdr:row>
      <xdr:rowOff>90734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52312"/>
          <a:ext cx="8382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79121</xdr:rowOff>
    </xdr:from>
    <xdr:to>
      <xdr:col>19</xdr:col>
      <xdr:colOff>177800</xdr:colOff>
      <xdr:row>78</xdr:row>
      <xdr:rowOff>79212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52221"/>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79121</xdr:rowOff>
    </xdr:from>
    <xdr:to>
      <xdr:col>15</xdr:col>
      <xdr:colOff>50800</xdr:colOff>
      <xdr:row>78</xdr:row>
      <xdr:rowOff>84058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52221"/>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1122</xdr:rowOff>
    </xdr:from>
    <xdr:to>
      <xdr:col>10</xdr:col>
      <xdr:colOff>114300</xdr:colOff>
      <xdr:row>78</xdr:row>
      <xdr:rowOff>84058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74222"/>
          <a:ext cx="889000" cy="8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39934</xdr:rowOff>
    </xdr:from>
    <xdr:to>
      <xdr:col>24</xdr:col>
      <xdr:colOff>114300</xdr:colOff>
      <xdr:row>78</xdr:row>
      <xdr:rowOff>141534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1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126311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2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28412</xdr:rowOff>
    </xdr:from>
    <xdr:to>
      <xdr:col>20</xdr:col>
      <xdr:colOff>38100</xdr:colOff>
      <xdr:row>78</xdr:row>
      <xdr:rowOff>130012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121139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28321</xdr:rowOff>
    </xdr:from>
    <xdr:to>
      <xdr:col>15</xdr:col>
      <xdr:colOff>101600</xdr:colOff>
      <xdr:row>78</xdr:row>
      <xdr:rowOff>129921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121048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9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33258</xdr:rowOff>
    </xdr:from>
    <xdr:to>
      <xdr:col>10</xdr:col>
      <xdr:colOff>165100</xdr:colOff>
      <xdr:row>78</xdr:row>
      <xdr:rowOff>134858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0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125985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9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121772</xdr:rowOff>
    </xdr:from>
    <xdr:to>
      <xdr:col>6</xdr:col>
      <xdr:colOff>38100</xdr:colOff>
      <xdr:row>78</xdr:row>
      <xdr:rowOff>51922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43049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1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168066</xdr:rowOff>
    </xdr:from>
    <xdr:to>
      <xdr:col>24</xdr:col>
      <xdr:colOff>62865</xdr:colOff>
      <xdr:row>98</xdr:row>
      <xdr:rowOff>65243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8566"/>
          <a:ext cx="1270" cy="1268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69070</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7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65243</xdr:rowOff>
    </xdr:from>
    <xdr:to>
      <xdr:col>24</xdr:col>
      <xdr:colOff>152400</xdr:colOff>
      <xdr:row>98</xdr:row>
      <xdr:rowOff>65243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114743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168066</xdr:rowOff>
    </xdr:from>
    <xdr:to>
      <xdr:col>24</xdr:col>
      <xdr:colOff>152400</xdr:colOff>
      <xdr:row>90</xdr:row>
      <xdr:rowOff>168066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171419</xdr:rowOff>
    </xdr:from>
    <xdr:to>
      <xdr:col>24</xdr:col>
      <xdr:colOff>63500</xdr:colOff>
      <xdr:row>97</xdr:row>
      <xdr:rowOff>90636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30619"/>
          <a:ext cx="838200" cy="9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50483</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66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27606</xdr:rowOff>
    </xdr:from>
    <xdr:to>
      <xdr:col>24</xdr:col>
      <xdr:colOff>114300</xdr:colOff>
      <xdr:row>95</xdr:row>
      <xdr:rowOff>129206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1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90636</xdr:rowOff>
    </xdr:from>
    <xdr:to>
      <xdr:col>19</xdr:col>
      <xdr:colOff>177800</xdr:colOff>
      <xdr:row>97</xdr:row>
      <xdr:rowOff>151073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21286"/>
          <a:ext cx="889000" cy="6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132525</xdr:rowOff>
    </xdr:from>
    <xdr:to>
      <xdr:col>20</xdr:col>
      <xdr:colOff>38100</xdr:colOff>
      <xdr:row>96</xdr:row>
      <xdr:rowOff>62675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79202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9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26885</xdr:rowOff>
    </xdr:from>
    <xdr:to>
      <xdr:col>15</xdr:col>
      <xdr:colOff>50800</xdr:colOff>
      <xdr:row>97</xdr:row>
      <xdr:rowOff>151073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57535"/>
          <a:ext cx="889000" cy="12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43990</xdr:rowOff>
    </xdr:from>
    <xdr:to>
      <xdr:col>15</xdr:col>
      <xdr:colOff>101600</xdr:colOff>
      <xdr:row>96</xdr:row>
      <xdr:rowOff>145590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162117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27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26885</xdr:rowOff>
    </xdr:from>
    <xdr:to>
      <xdr:col>10</xdr:col>
      <xdr:colOff>114300</xdr:colOff>
      <xdr:row>98</xdr:row>
      <xdr:rowOff>113612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57535"/>
          <a:ext cx="889000" cy="25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99977</xdr:rowOff>
    </xdr:from>
    <xdr:to>
      <xdr:col>10</xdr:col>
      <xdr:colOff>165100</xdr:colOff>
      <xdr:row>96</xdr:row>
      <xdr:rowOff>30127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38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46654</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16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166139</xdr:rowOff>
    </xdr:from>
    <xdr:to>
      <xdr:col>6</xdr:col>
      <xdr:colOff>38100</xdr:colOff>
      <xdr:row>97</xdr:row>
      <xdr:rowOff>96289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112816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120619</xdr:rowOff>
    </xdr:from>
    <xdr:to>
      <xdr:col>24</xdr:col>
      <xdr:colOff>114300</xdr:colOff>
      <xdr:row>97</xdr:row>
      <xdr:rowOff>50769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99046</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5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39836</xdr:rowOff>
    </xdr:from>
    <xdr:to>
      <xdr:col>20</xdr:col>
      <xdr:colOff>38100</xdr:colOff>
      <xdr:row>97</xdr:row>
      <xdr:rowOff>141436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7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132563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6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100273</xdr:rowOff>
    </xdr:from>
    <xdr:to>
      <xdr:col>15</xdr:col>
      <xdr:colOff>101600</xdr:colOff>
      <xdr:row>98</xdr:row>
      <xdr:rowOff>30423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21550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2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147535</xdr:rowOff>
    </xdr:from>
    <xdr:to>
      <xdr:col>10</xdr:col>
      <xdr:colOff>165100</xdr:colOff>
      <xdr:row>97</xdr:row>
      <xdr:rowOff>77685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68812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69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62812</xdr:rowOff>
    </xdr:from>
    <xdr:to>
      <xdr:col>6</xdr:col>
      <xdr:colOff>38100</xdr:colOff>
      <xdr:row>98</xdr:row>
      <xdr:rowOff>164412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6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155539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5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89310</xdr:rowOff>
    </xdr:from>
    <xdr:to>
      <xdr:col>55</xdr:col>
      <xdr:colOff>0</xdr:colOff>
      <xdr:row>37</xdr:row>
      <xdr:rowOff>38136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61510"/>
          <a:ext cx="838200" cy="12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76051</xdr:rowOff>
    </xdr:from>
    <xdr:to>
      <xdr:col>50</xdr:col>
      <xdr:colOff>114300</xdr:colOff>
      <xdr:row>37</xdr:row>
      <xdr:rowOff>38136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48251"/>
          <a:ext cx="889000" cy="13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76051</xdr:rowOff>
    </xdr:from>
    <xdr:to>
      <xdr:col>45</xdr:col>
      <xdr:colOff>177800</xdr:colOff>
      <xdr:row>37</xdr:row>
      <xdr:rowOff>106607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48251"/>
          <a:ext cx="889000" cy="20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24475</xdr:rowOff>
    </xdr:from>
    <xdr:to>
      <xdr:col>41</xdr:col>
      <xdr:colOff>50800</xdr:colOff>
      <xdr:row>37</xdr:row>
      <xdr:rowOff>106607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339425"/>
          <a:ext cx="889000" cy="111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38510</xdr:rowOff>
    </xdr:from>
    <xdr:to>
      <xdr:col>55</xdr:col>
      <xdr:colOff>50800</xdr:colOff>
      <xdr:row>36</xdr:row>
      <xdr:rowOff>140110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1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61387</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6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158786</xdr:rowOff>
    </xdr:from>
    <xdr:to>
      <xdr:col>50</xdr:col>
      <xdr:colOff>165100</xdr:colOff>
      <xdr:row>37</xdr:row>
      <xdr:rowOff>88936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105463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10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25251</xdr:rowOff>
    </xdr:from>
    <xdr:to>
      <xdr:col>46</xdr:col>
      <xdr:colOff>38100</xdr:colOff>
      <xdr:row>36</xdr:row>
      <xdr:rowOff>126851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9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143378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55807</xdr:rowOff>
    </xdr:from>
    <xdr:to>
      <xdr:col>41</xdr:col>
      <xdr:colOff>101600</xdr:colOff>
      <xdr:row>37</xdr:row>
      <xdr:rowOff>157407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9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2484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17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145125</xdr:rowOff>
    </xdr:from>
    <xdr:to>
      <xdr:col>36</xdr:col>
      <xdr:colOff>165100</xdr:colOff>
      <xdr:row>31</xdr:row>
      <xdr:rowOff>75275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2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91802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06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89768</xdr:rowOff>
    </xdr:from>
    <xdr:to>
      <xdr:col>55</xdr:col>
      <xdr:colOff>0</xdr:colOff>
      <xdr:row>56</xdr:row>
      <xdr:rowOff>29023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519518"/>
          <a:ext cx="838200" cy="11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29023</xdr:rowOff>
    </xdr:from>
    <xdr:to>
      <xdr:col>50</xdr:col>
      <xdr:colOff>114300</xdr:colOff>
      <xdr:row>56</xdr:row>
      <xdr:rowOff>145015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630223"/>
          <a:ext cx="889000" cy="11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142243</xdr:rowOff>
    </xdr:from>
    <xdr:to>
      <xdr:col>45</xdr:col>
      <xdr:colOff>177800</xdr:colOff>
      <xdr:row>56</xdr:row>
      <xdr:rowOff>145015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743443"/>
          <a:ext cx="889000" cy="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2408</xdr:rowOff>
    </xdr:from>
    <xdr:to>
      <xdr:col>41</xdr:col>
      <xdr:colOff>50800</xdr:colOff>
      <xdr:row>56</xdr:row>
      <xdr:rowOff>142243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603608"/>
          <a:ext cx="889000" cy="13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38968</xdr:rowOff>
    </xdr:from>
    <xdr:to>
      <xdr:col>55</xdr:col>
      <xdr:colOff>50800</xdr:colOff>
      <xdr:row>55</xdr:row>
      <xdr:rowOff>140568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46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61845</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32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149673</xdr:rowOff>
    </xdr:from>
    <xdr:to>
      <xdr:col>50</xdr:col>
      <xdr:colOff>165100</xdr:colOff>
      <xdr:row>56</xdr:row>
      <xdr:rowOff>79823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57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96350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35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94215</xdr:rowOff>
    </xdr:from>
    <xdr:to>
      <xdr:col>46</xdr:col>
      <xdr:colOff>38100</xdr:colOff>
      <xdr:row>57</xdr:row>
      <xdr:rowOff>24365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15492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78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91443</xdr:rowOff>
    </xdr:from>
    <xdr:to>
      <xdr:col>41</xdr:col>
      <xdr:colOff>101600</xdr:colOff>
      <xdr:row>57</xdr:row>
      <xdr:rowOff>21593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12720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7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123058</xdr:rowOff>
    </xdr:from>
    <xdr:to>
      <xdr:col>36</xdr:col>
      <xdr:colOff>165100</xdr:colOff>
      <xdr:row>56</xdr:row>
      <xdr:rowOff>53208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55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69735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32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93961</xdr:rowOff>
    </xdr:from>
    <xdr:to>
      <xdr:col>55</xdr:col>
      <xdr:colOff>0</xdr:colOff>
      <xdr:row>78</xdr:row>
      <xdr:rowOff>149910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609811"/>
          <a:ext cx="838200" cy="91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146462</xdr:rowOff>
    </xdr:from>
    <xdr:to>
      <xdr:col>50</xdr:col>
      <xdr:colOff>114300</xdr:colOff>
      <xdr:row>78</xdr:row>
      <xdr:rowOff>149910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19562"/>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146462</xdr:rowOff>
    </xdr:from>
    <xdr:to>
      <xdr:col>45</xdr:col>
      <xdr:colOff>177800</xdr:colOff>
      <xdr:row>79</xdr:row>
      <xdr:rowOff>37497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19562"/>
          <a:ext cx="889000" cy="6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55442</xdr:rowOff>
    </xdr:from>
    <xdr:to>
      <xdr:col>41</xdr:col>
      <xdr:colOff>50800</xdr:colOff>
      <xdr:row>79</xdr:row>
      <xdr:rowOff>37497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28542"/>
          <a:ext cx="889000" cy="15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43161</xdr:rowOff>
    </xdr:from>
    <xdr:to>
      <xdr:col>55</xdr:col>
      <xdr:colOff>50800</xdr:colOff>
      <xdr:row>73</xdr:row>
      <xdr:rowOff>144761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55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66038</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4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99110</xdr:rowOff>
    </xdr:from>
    <xdr:to>
      <xdr:col>50</xdr:col>
      <xdr:colOff>165100</xdr:colOff>
      <xdr:row>79</xdr:row>
      <xdr:rowOff>29260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20387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6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95662</xdr:rowOff>
    </xdr:from>
    <xdr:to>
      <xdr:col>46</xdr:col>
      <xdr:colOff>38100</xdr:colOff>
      <xdr:row>79</xdr:row>
      <xdr:rowOff>25812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6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16939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61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158147</xdr:rowOff>
    </xdr:from>
    <xdr:to>
      <xdr:col>41</xdr:col>
      <xdr:colOff>101600</xdr:colOff>
      <xdr:row>79</xdr:row>
      <xdr:rowOff>88297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3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79424</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2017" y="13623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4642</xdr:rowOff>
    </xdr:from>
    <xdr:to>
      <xdr:col>36</xdr:col>
      <xdr:colOff>165100</xdr:colOff>
      <xdr:row>78</xdr:row>
      <xdr:rowOff>106242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7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97369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470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151076</xdr:rowOff>
    </xdr:from>
    <xdr:to>
      <xdr:col>55</xdr:col>
      <xdr:colOff>0</xdr:colOff>
      <xdr:row>98</xdr:row>
      <xdr:rowOff>43049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781726"/>
          <a:ext cx="838200" cy="6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151076</xdr:rowOff>
    </xdr:from>
    <xdr:to>
      <xdr:col>50</xdr:col>
      <xdr:colOff>114300</xdr:colOff>
      <xdr:row>98</xdr:row>
      <xdr:rowOff>62258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781726"/>
          <a:ext cx="889000" cy="8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157393</xdr:rowOff>
    </xdr:from>
    <xdr:to>
      <xdr:col>45</xdr:col>
      <xdr:colOff>177800</xdr:colOff>
      <xdr:row>98</xdr:row>
      <xdr:rowOff>62258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788043"/>
          <a:ext cx="889000" cy="7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81300</xdr:rowOff>
    </xdr:from>
    <xdr:to>
      <xdr:col>41</xdr:col>
      <xdr:colOff>50800</xdr:colOff>
      <xdr:row>97</xdr:row>
      <xdr:rowOff>157393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711950"/>
          <a:ext cx="889000" cy="7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163699</xdr:rowOff>
    </xdr:from>
    <xdr:to>
      <xdr:col>55</xdr:col>
      <xdr:colOff>50800</xdr:colOff>
      <xdr:row>98</xdr:row>
      <xdr:rowOff>93849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78626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0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100276</xdr:rowOff>
    </xdr:from>
    <xdr:to>
      <xdr:col>50</xdr:col>
      <xdr:colOff>165100</xdr:colOff>
      <xdr:row>98</xdr:row>
      <xdr:rowOff>30426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3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46953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50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11458</xdr:rowOff>
    </xdr:from>
    <xdr:to>
      <xdr:col>46</xdr:col>
      <xdr:colOff>38100</xdr:colOff>
      <xdr:row>98</xdr:row>
      <xdr:rowOff>113058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1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104185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0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106593</xdr:rowOff>
    </xdr:from>
    <xdr:to>
      <xdr:col>41</xdr:col>
      <xdr:colOff>101600</xdr:colOff>
      <xdr:row>98</xdr:row>
      <xdr:rowOff>36743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3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53270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1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30500</xdr:rowOff>
    </xdr:from>
    <xdr:to>
      <xdr:col>36</xdr:col>
      <xdr:colOff>165100</xdr:colOff>
      <xdr:row>97</xdr:row>
      <xdr:rowOff>132100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148627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43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63439</xdr:rowOff>
    </xdr:from>
    <xdr:to>
      <xdr:col>85</xdr:col>
      <xdr:colOff>127000</xdr:colOff>
      <xdr:row>38</xdr:row>
      <xdr:rowOff>97546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407089"/>
          <a:ext cx="838200" cy="20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32305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47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76012</xdr:rowOff>
    </xdr:from>
    <xdr:to>
      <xdr:col>81</xdr:col>
      <xdr:colOff>50800</xdr:colOff>
      <xdr:row>38</xdr:row>
      <xdr:rowOff>97546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591112"/>
          <a:ext cx="8890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157304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67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115354</xdr:rowOff>
    </xdr:from>
    <xdr:to>
      <xdr:col>76</xdr:col>
      <xdr:colOff>114300</xdr:colOff>
      <xdr:row>38</xdr:row>
      <xdr:rowOff>76012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459004"/>
          <a:ext cx="889000" cy="13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141713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65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115354</xdr:rowOff>
    </xdr:from>
    <xdr:to>
      <xdr:col>71</xdr:col>
      <xdr:colOff>177800</xdr:colOff>
      <xdr:row>37</xdr:row>
      <xdr:rowOff>128636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459004"/>
          <a:ext cx="889000" cy="1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130970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64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12639</xdr:rowOff>
    </xdr:from>
    <xdr:to>
      <xdr:col>85</xdr:col>
      <xdr:colOff>177800</xdr:colOff>
      <xdr:row>37</xdr:row>
      <xdr:rowOff>114239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35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35516</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20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46746</xdr:rowOff>
    </xdr:from>
    <xdr:to>
      <xdr:col>81</xdr:col>
      <xdr:colOff>101600</xdr:colOff>
      <xdr:row>38</xdr:row>
      <xdr:rowOff>148346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6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164873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33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25212</xdr:rowOff>
    </xdr:from>
    <xdr:to>
      <xdr:col>76</xdr:col>
      <xdr:colOff>165100</xdr:colOff>
      <xdr:row>38</xdr:row>
      <xdr:rowOff>126812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4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143339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31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64554</xdr:rowOff>
    </xdr:from>
    <xdr:to>
      <xdr:col>72</xdr:col>
      <xdr:colOff>38100</xdr:colOff>
      <xdr:row>37</xdr:row>
      <xdr:rowOff>166154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11231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18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77836</xdr:rowOff>
    </xdr:from>
    <xdr:to>
      <xdr:col>67</xdr:col>
      <xdr:colOff>101600</xdr:colOff>
      <xdr:row>38</xdr:row>
      <xdr:rowOff>7986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24513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1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104711</xdr:rowOff>
    </xdr:from>
    <xdr:to>
      <xdr:col>85</xdr:col>
      <xdr:colOff>127000</xdr:colOff>
      <xdr:row>76</xdr:row>
      <xdr:rowOff>125743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134911"/>
          <a:ext cx="8382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125743</xdr:rowOff>
    </xdr:from>
    <xdr:to>
      <xdr:col>81</xdr:col>
      <xdr:colOff>50800</xdr:colOff>
      <xdr:row>76</xdr:row>
      <xdr:rowOff>147562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155943"/>
          <a:ext cx="889000" cy="2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147562</xdr:rowOff>
    </xdr:from>
    <xdr:to>
      <xdr:col>76</xdr:col>
      <xdr:colOff>114300</xdr:colOff>
      <xdr:row>77</xdr:row>
      <xdr:rowOff>9880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177762"/>
          <a:ext cx="889000" cy="3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9880</xdr:rowOff>
    </xdr:from>
    <xdr:to>
      <xdr:col>71</xdr:col>
      <xdr:colOff>177800</xdr:colOff>
      <xdr:row>77</xdr:row>
      <xdr:rowOff>29096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211530"/>
          <a:ext cx="889000" cy="1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53911</xdr:rowOff>
    </xdr:from>
    <xdr:to>
      <xdr:col>85</xdr:col>
      <xdr:colOff>177800</xdr:colOff>
      <xdr:row>76</xdr:row>
      <xdr:rowOff>155511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08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76788</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93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74943</xdr:rowOff>
    </xdr:from>
    <xdr:to>
      <xdr:col>81</xdr:col>
      <xdr:colOff>101600</xdr:colOff>
      <xdr:row>77</xdr:row>
      <xdr:rowOff>5093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167670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19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96762</xdr:rowOff>
    </xdr:from>
    <xdr:to>
      <xdr:col>76</xdr:col>
      <xdr:colOff>165100</xdr:colOff>
      <xdr:row>77</xdr:row>
      <xdr:rowOff>26912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18039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21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130530</xdr:rowOff>
    </xdr:from>
    <xdr:to>
      <xdr:col>72</xdr:col>
      <xdr:colOff>38100</xdr:colOff>
      <xdr:row>77</xdr:row>
      <xdr:rowOff>60680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1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51807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25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149746</xdr:rowOff>
    </xdr:from>
    <xdr:to>
      <xdr:col>67</xdr:col>
      <xdr:colOff>101600</xdr:colOff>
      <xdr:row>77</xdr:row>
      <xdr:rowOff>79896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71023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7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94337</xdr:rowOff>
    </xdr:from>
    <xdr:to>
      <xdr:col>85</xdr:col>
      <xdr:colOff>127000</xdr:colOff>
      <xdr:row>98</xdr:row>
      <xdr:rowOff>136944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724987"/>
          <a:ext cx="838200" cy="21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136944</xdr:rowOff>
    </xdr:from>
    <xdr:to>
      <xdr:col>81</xdr:col>
      <xdr:colOff>50800</xdr:colOff>
      <xdr:row>98</xdr:row>
      <xdr:rowOff>137249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39044"/>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137249</xdr:rowOff>
    </xdr:from>
    <xdr:to>
      <xdr:col>76</xdr:col>
      <xdr:colOff>114300</xdr:colOff>
      <xdr:row>98</xdr:row>
      <xdr:rowOff>137575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39349"/>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133395</xdr:rowOff>
    </xdr:from>
    <xdr:to>
      <xdr:col>71</xdr:col>
      <xdr:colOff>177800</xdr:colOff>
      <xdr:row>98</xdr:row>
      <xdr:rowOff>137575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935495"/>
          <a:ext cx="8890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43537</xdr:rowOff>
    </xdr:from>
    <xdr:to>
      <xdr:col>85</xdr:col>
      <xdr:colOff>177800</xdr:colOff>
      <xdr:row>97</xdr:row>
      <xdr:rowOff>145137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66414</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5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86144</xdr:rowOff>
    </xdr:from>
    <xdr:to>
      <xdr:col>81</xdr:col>
      <xdr:colOff>101600</xdr:colOff>
      <xdr:row>99</xdr:row>
      <xdr:rowOff>16294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7421</xdr:rowOff>
    </xdr:from>
    <xdr:ext cx="378565"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2017" y="16980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86449</xdr:rowOff>
    </xdr:from>
    <xdr:to>
      <xdr:col>76</xdr:col>
      <xdr:colOff>165100</xdr:colOff>
      <xdr:row>99</xdr:row>
      <xdr:rowOff>16599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8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7726</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3017" y="16981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86775</xdr:rowOff>
    </xdr:from>
    <xdr:to>
      <xdr:col>72</xdr:col>
      <xdr:colOff>38100</xdr:colOff>
      <xdr:row>99</xdr:row>
      <xdr:rowOff>16925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8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8052</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4017" y="16981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82595</xdr:rowOff>
    </xdr:from>
    <xdr:to>
      <xdr:col>67</xdr:col>
      <xdr:colOff>101600</xdr:colOff>
      <xdr:row>99</xdr:row>
      <xdr:rowOff>12745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8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3872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7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94391</xdr:rowOff>
    </xdr:from>
    <xdr:to>
      <xdr:col>116</xdr:col>
      <xdr:colOff>63500</xdr:colOff>
      <xdr:row>38</xdr:row>
      <xdr:rowOff>94803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609491"/>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126121</xdr:rowOff>
    </xdr:from>
    <xdr:to>
      <xdr:col>111</xdr:col>
      <xdr:colOff>177800</xdr:colOff>
      <xdr:row>38</xdr:row>
      <xdr:rowOff>94803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469771"/>
          <a:ext cx="889000" cy="1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126121</xdr:rowOff>
    </xdr:from>
    <xdr:to>
      <xdr:col>107</xdr:col>
      <xdr:colOff>50800</xdr:colOff>
      <xdr:row>38</xdr:row>
      <xdr:rowOff>95077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469771"/>
          <a:ext cx="889000" cy="14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95077</xdr:rowOff>
    </xdr:from>
    <xdr:to>
      <xdr:col>102</xdr:col>
      <xdr:colOff>114300</xdr:colOff>
      <xdr:row>38</xdr:row>
      <xdr:rowOff>95534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61017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43591</xdr:rowOff>
    </xdr:from>
    <xdr:to>
      <xdr:col>116</xdr:col>
      <xdr:colOff>114300</xdr:colOff>
      <xdr:row>38</xdr:row>
      <xdr:rowOff>145191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55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130603</xdr:rowOff>
    </xdr:from>
    <xdr:ext cx="378565"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4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44003</xdr:rowOff>
    </xdr:from>
    <xdr:to>
      <xdr:col>112</xdr:col>
      <xdr:colOff>38100</xdr:colOff>
      <xdr:row>38</xdr:row>
      <xdr:rowOff>145603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55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136730</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4017" y="6651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75321</xdr:rowOff>
    </xdr:from>
    <xdr:to>
      <xdr:col>107</xdr:col>
      <xdr:colOff>101600</xdr:colOff>
      <xdr:row>38</xdr:row>
      <xdr:rowOff>5471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41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21998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19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44277</xdr:rowOff>
    </xdr:from>
    <xdr:to>
      <xdr:col>102</xdr:col>
      <xdr:colOff>165100</xdr:colOff>
      <xdr:row>38</xdr:row>
      <xdr:rowOff>145877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55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137004</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6652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44734</xdr:rowOff>
    </xdr:from>
    <xdr:to>
      <xdr:col>98</xdr:col>
      <xdr:colOff>38100</xdr:colOff>
      <xdr:row>38</xdr:row>
      <xdr:rowOff>146334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55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137461</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7017" y="6652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105776</xdr:rowOff>
    </xdr:from>
    <xdr:to>
      <xdr:col>116</xdr:col>
      <xdr:colOff>63500</xdr:colOff>
      <xdr:row>58</xdr:row>
      <xdr:rowOff>106050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49876"/>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106050</xdr:rowOff>
    </xdr:from>
    <xdr:to>
      <xdr:col>111</xdr:col>
      <xdr:colOff>177800</xdr:colOff>
      <xdr:row>58</xdr:row>
      <xdr:rowOff>106233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5015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106233</xdr:rowOff>
    </xdr:from>
    <xdr:to>
      <xdr:col>107</xdr:col>
      <xdr:colOff>50800</xdr:colOff>
      <xdr:row>58</xdr:row>
      <xdr:rowOff>106233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050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106233</xdr:rowOff>
    </xdr:from>
    <xdr:to>
      <xdr:col>102</xdr:col>
      <xdr:colOff>114300</xdr:colOff>
      <xdr:row>58</xdr:row>
      <xdr:rowOff>106599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50333"/>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54976</xdr:rowOff>
    </xdr:from>
    <xdr:to>
      <xdr:col>116</xdr:col>
      <xdr:colOff>114300</xdr:colOff>
      <xdr:row>58</xdr:row>
      <xdr:rowOff>156576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9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156115</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2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55250</xdr:rowOff>
    </xdr:from>
    <xdr:to>
      <xdr:col>112</xdr:col>
      <xdr:colOff>38100</xdr:colOff>
      <xdr:row>58</xdr:row>
      <xdr:rowOff>156850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99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147977</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092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55433</xdr:rowOff>
    </xdr:from>
    <xdr:to>
      <xdr:col>107</xdr:col>
      <xdr:colOff>101600</xdr:colOff>
      <xdr:row>58</xdr:row>
      <xdr:rowOff>157033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99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148160</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09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55433</xdr:rowOff>
    </xdr:from>
    <xdr:to>
      <xdr:col>102</xdr:col>
      <xdr:colOff>165100</xdr:colOff>
      <xdr:row>58</xdr:row>
      <xdr:rowOff>157033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99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148160</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09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55799</xdr:rowOff>
    </xdr:from>
    <xdr:to>
      <xdr:col>98</xdr:col>
      <xdr:colOff>38100</xdr:colOff>
      <xdr:row>58</xdr:row>
      <xdr:rowOff>157399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99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148526</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092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110048</xdr:rowOff>
    </xdr:from>
    <xdr:to>
      <xdr:col>116</xdr:col>
      <xdr:colOff>63500</xdr:colOff>
      <xdr:row>73</xdr:row>
      <xdr:rowOff>156192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625898"/>
          <a:ext cx="838200" cy="4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156192</xdr:rowOff>
    </xdr:from>
    <xdr:to>
      <xdr:col>111</xdr:col>
      <xdr:colOff>177800</xdr:colOff>
      <xdr:row>74</xdr:row>
      <xdr:rowOff>33336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672042"/>
          <a:ext cx="889000" cy="4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10965</xdr:rowOff>
    </xdr:from>
    <xdr:to>
      <xdr:col>107</xdr:col>
      <xdr:colOff>50800</xdr:colOff>
      <xdr:row>74</xdr:row>
      <xdr:rowOff>33336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698265"/>
          <a:ext cx="889000" cy="2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10965</xdr:rowOff>
    </xdr:from>
    <xdr:to>
      <xdr:col>102</xdr:col>
      <xdr:colOff>114300</xdr:colOff>
      <xdr:row>74</xdr:row>
      <xdr:rowOff>72263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698265"/>
          <a:ext cx="889000" cy="6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59248</xdr:rowOff>
    </xdr:from>
    <xdr:to>
      <xdr:col>116</xdr:col>
      <xdr:colOff>114300</xdr:colOff>
      <xdr:row>73</xdr:row>
      <xdr:rowOff>160848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57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82125</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42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105392</xdr:rowOff>
    </xdr:from>
    <xdr:to>
      <xdr:col>112</xdr:col>
      <xdr:colOff>38100</xdr:colOff>
      <xdr:row>74</xdr:row>
      <xdr:rowOff>35542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62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52069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39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153986</xdr:rowOff>
    </xdr:from>
    <xdr:to>
      <xdr:col>107</xdr:col>
      <xdr:colOff>101600</xdr:colOff>
      <xdr:row>74</xdr:row>
      <xdr:rowOff>84136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66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100663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44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131615</xdr:rowOff>
    </xdr:from>
    <xdr:to>
      <xdr:col>102</xdr:col>
      <xdr:colOff>165100</xdr:colOff>
      <xdr:row>74</xdr:row>
      <xdr:rowOff>61765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64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78292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42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21463</xdr:rowOff>
    </xdr:from>
    <xdr:to>
      <xdr:col>98</xdr:col>
      <xdr:colOff>38100</xdr:colOff>
      <xdr:row>74</xdr:row>
      <xdr:rowOff>123063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70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139590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48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人件費の住民一人当たりコストが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97,707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愛媛県平均・類似団体平均と比較して高い状況となっている。令和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年度から一部保育所等について民間事業者に移行することで、一部削減効果があったが、給与改定による職員及び会計年度任用職員の人件費増加の影響が強く、結果として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4,467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円増加、伸び率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普通建設事業費のうち新規整備については、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47,937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51,401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円となり、伸び率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1,383.9%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大幅に上昇している。主な要因は、松山南高等学校砥部分校教育寮建設による事業費の増加によるものである。今後、各種施設の老朽化が進行しているほか、高尾田地区雨水排水施設建設や文化会館舞台機構改修など大規模事業が予定されていることから、普通建設事業費は新規整備・更新整備共に増加が懸念される。また、公債費についても、現状は比較的低い水準となっているが、普通建設事業費の増加と連動して今後増加が見込まれることから、公共施設等総合管理計画を基に、施設の統廃合など公共施設再編に取り組むことで、普通建設事業費や公債費の抑制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80,670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円となり、伸び率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大幅に上昇している。上昇の主な要因は、児童手当法の改正に伴う児童手当の増や、物価高騰対応地方創生臨時交付金を活用した低所得世帯等給付事業の実施など国策によるもののほか、障害者自立支援給付事業などの各種給付金支給事業費の増加が挙げられる。臨時交付金活用事業は一過性の影響だが、各種給付金支給事業費の増加傾向は今後も続くと考えられる。厳しい財政状況の中でも、住民が求めるサービスの提供を継続できるよう努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積立金が大幅に増加しているのは、財政調整基金について、令和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年度及び</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年度の決算剰余金を令和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年度に積み立てたことによるものである。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20,190
20,090
101.59
12,081,011
11,392,602
664,249
5,861,471
9,809,446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107696</xdr:rowOff>
    </xdr:from>
    <xdr:to>
      <xdr:col>24</xdr:col>
      <xdr:colOff>63500</xdr:colOff>
      <xdr:row>32</xdr:row>
      <xdr:rowOff>138557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94096"/>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138557</xdr:rowOff>
    </xdr:from>
    <xdr:to>
      <xdr:col>19</xdr:col>
      <xdr:colOff>177800</xdr:colOff>
      <xdr:row>32</xdr:row>
      <xdr:rowOff>148844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24957"/>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141224</xdr:rowOff>
    </xdr:from>
    <xdr:to>
      <xdr:col>15</xdr:col>
      <xdr:colOff>50800</xdr:colOff>
      <xdr:row>32</xdr:row>
      <xdr:rowOff>148844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2762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107315</xdr:rowOff>
    </xdr:from>
    <xdr:to>
      <xdr:col>10</xdr:col>
      <xdr:colOff>114300</xdr:colOff>
      <xdr:row>32</xdr:row>
      <xdr:rowOff>141224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93715"/>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56896</xdr:rowOff>
    </xdr:from>
    <xdr:to>
      <xdr:col>24</xdr:col>
      <xdr:colOff>114300</xdr:colOff>
      <xdr:row>32</xdr:row>
      <xdr:rowOff>158496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79773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9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87757</xdr:rowOff>
    </xdr:from>
    <xdr:to>
      <xdr:col>20</xdr:col>
      <xdr:colOff>38100</xdr:colOff>
      <xdr:row>33</xdr:row>
      <xdr:rowOff>17907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7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34434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4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98044</xdr:rowOff>
    </xdr:from>
    <xdr:to>
      <xdr:col>15</xdr:col>
      <xdr:colOff>101600</xdr:colOff>
      <xdr:row>33</xdr:row>
      <xdr:rowOff>28194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44721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90424</xdr:rowOff>
    </xdr:from>
    <xdr:to>
      <xdr:col>10</xdr:col>
      <xdr:colOff>165100</xdr:colOff>
      <xdr:row>33</xdr:row>
      <xdr:rowOff>20574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37101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56515</xdr:rowOff>
    </xdr:from>
    <xdr:to>
      <xdr:col>6</xdr:col>
      <xdr:colOff>38100</xdr:colOff>
      <xdr:row>32</xdr:row>
      <xdr:rowOff>158115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3192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1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12529</xdr:rowOff>
    </xdr:from>
    <xdr:to>
      <xdr:col>24</xdr:col>
      <xdr:colOff>63500</xdr:colOff>
      <xdr:row>58</xdr:row>
      <xdr:rowOff>708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13729"/>
          <a:ext cx="838200" cy="33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708</xdr:rowOff>
    </xdr:from>
    <xdr:to>
      <xdr:col>19</xdr:col>
      <xdr:colOff>177800</xdr:colOff>
      <xdr:row>58</xdr:row>
      <xdr:rowOff>23038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44808"/>
          <a:ext cx="889000" cy="2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23038</xdr:rowOff>
    </xdr:from>
    <xdr:to>
      <xdr:col>15</xdr:col>
      <xdr:colOff>50800</xdr:colOff>
      <xdr:row>58</xdr:row>
      <xdr:rowOff>35134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67138"/>
          <a:ext cx="889000" cy="1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142752</xdr:rowOff>
    </xdr:from>
    <xdr:to>
      <xdr:col>10</xdr:col>
      <xdr:colOff>114300</xdr:colOff>
      <xdr:row>58</xdr:row>
      <xdr:rowOff>35134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72502"/>
          <a:ext cx="889000" cy="40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133179</xdr:rowOff>
    </xdr:from>
    <xdr:to>
      <xdr:col>24</xdr:col>
      <xdr:colOff>114300</xdr:colOff>
      <xdr:row>56</xdr:row>
      <xdr:rowOff>63329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156056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1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121358</xdr:rowOff>
    </xdr:from>
    <xdr:to>
      <xdr:col>20</xdr:col>
      <xdr:colOff>38100</xdr:colOff>
      <xdr:row>58</xdr:row>
      <xdr:rowOff>51508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42635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143688</xdr:rowOff>
    </xdr:from>
    <xdr:to>
      <xdr:col>15</xdr:col>
      <xdr:colOff>101600</xdr:colOff>
      <xdr:row>58</xdr:row>
      <xdr:rowOff>73838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64965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155784</xdr:rowOff>
    </xdr:from>
    <xdr:to>
      <xdr:col>10</xdr:col>
      <xdr:colOff>165100</xdr:colOff>
      <xdr:row>58</xdr:row>
      <xdr:rowOff>85934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77061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91952</xdr:rowOff>
    </xdr:from>
    <xdr:to>
      <xdr:col>6</xdr:col>
      <xdr:colOff>38100</xdr:colOff>
      <xdr:row>56</xdr:row>
      <xdr:rowOff>22102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2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13229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1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78961</xdr:rowOff>
    </xdr:from>
    <xdr:to>
      <xdr:col>24</xdr:col>
      <xdr:colOff>63500</xdr:colOff>
      <xdr:row>75</xdr:row>
      <xdr:rowOff>102507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37711"/>
          <a:ext cx="8382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102507</xdr:rowOff>
    </xdr:from>
    <xdr:to>
      <xdr:col>19</xdr:col>
      <xdr:colOff>177800</xdr:colOff>
      <xdr:row>75</xdr:row>
      <xdr:rowOff>136706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61257"/>
          <a:ext cx="889000" cy="3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136706</xdr:rowOff>
    </xdr:from>
    <xdr:to>
      <xdr:col>15</xdr:col>
      <xdr:colOff>50800</xdr:colOff>
      <xdr:row>76</xdr:row>
      <xdr:rowOff>15562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95456"/>
          <a:ext cx="889000" cy="5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15562</xdr:rowOff>
    </xdr:from>
    <xdr:to>
      <xdr:col>10</xdr:col>
      <xdr:colOff>114300</xdr:colOff>
      <xdr:row>77</xdr:row>
      <xdr:rowOff>33804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45762"/>
          <a:ext cx="889000" cy="18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28161</xdr:rowOff>
    </xdr:from>
    <xdr:to>
      <xdr:col>24</xdr:col>
      <xdr:colOff>114300</xdr:colOff>
      <xdr:row>75</xdr:row>
      <xdr:rowOff>129761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8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51038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3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51707</xdr:rowOff>
    </xdr:from>
    <xdr:to>
      <xdr:col>20</xdr:col>
      <xdr:colOff>38100</xdr:colOff>
      <xdr:row>75</xdr:row>
      <xdr:rowOff>153307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169834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8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85906</xdr:rowOff>
    </xdr:from>
    <xdr:to>
      <xdr:col>15</xdr:col>
      <xdr:colOff>101600</xdr:colOff>
      <xdr:row>76</xdr:row>
      <xdr:rowOff>16055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446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32583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19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136213</xdr:rowOff>
    </xdr:from>
    <xdr:to>
      <xdr:col>10</xdr:col>
      <xdr:colOff>165100</xdr:colOff>
      <xdr:row>76</xdr:row>
      <xdr:rowOff>66362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949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82890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7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154454</xdr:rowOff>
    </xdr:from>
    <xdr:to>
      <xdr:col>6</xdr:col>
      <xdr:colOff>38100</xdr:colOff>
      <xdr:row>77</xdr:row>
      <xdr:rowOff>84604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101132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5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91024</xdr:rowOff>
    </xdr:from>
    <xdr:to>
      <xdr:col>24</xdr:col>
      <xdr:colOff>63500</xdr:colOff>
      <xdr:row>97</xdr:row>
      <xdr:rowOff>171307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21674"/>
          <a:ext cx="838200" cy="8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19320</xdr:rowOff>
    </xdr:from>
    <xdr:to>
      <xdr:col>19</xdr:col>
      <xdr:colOff>177800</xdr:colOff>
      <xdr:row>97</xdr:row>
      <xdr:rowOff>91024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49970"/>
          <a:ext cx="889000" cy="7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19320</xdr:rowOff>
    </xdr:from>
    <xdr:to>
      <xdr:col>15</xdr:col>
      <xdr:colOff>50800</xdr:colOff>
      <xdr:row>97</xdr:row>
      <xdr:rowOff>139075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49970"/>
          <a:ext cx="889000" cy="1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139075</xdr:rowOff>
    </xdr:from>
    <xdr:to>
      <xdr:col>10</xdr:col>
      <xdr:colOff>114300</xdr:colOff>
      <xdr:row>98</xdr:row>
      <xdr:rowOff>61320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69725"/>
          <a:ext cx="889000" cy="9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120507</xdr:rowOff>
    </xdr:from>
    <xdr:to>
      <xdr:col>24</xdr:col>
      <xdr:colOff>114300</xdr:colOff>
      <xdr:row>98</xdr:row>
      <xdr:rowOff>50657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5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98934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2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40224</xdr:rowOff>
    </xdr:from>
    <xdr:to>
      <xdr:col>20</xdr:col>
      <xdr:colOff>38100</xdr:colOff>
      <xdr:row>97</xdr:row>
      <xdr:rowOff>141824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7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158351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44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139970</xdr:rowOff>
    </xdr:from>
    <xdr:to>
      <xdr:col>15</xdr:col>
      <xdr:colOff>101600</xdr:colOff>
      <xdr:row>97</xdr:row>
      <xdr:rowOff>70120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9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86647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7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88275</xdr:rowOff>
    </xdr:from>
    <xdr:to>
      <xdr:col>10</xdr:col>
      <xdr:colOff>165100</xdr:colOff>
      <xdr:row>98</xdr:row>
      <xdr:rowOff>18425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1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9552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1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10520</xdr:rowOff>
    </xdr:from>
    <xdr:to>
      <xdr:col>6</xdr:col>
      <xdr:colOff>38100</xdr:colOff>
      <xdr:row>98</xdr:row>
      <xdr:rowOff>112120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128647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8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113582</xdr:rowOff>
    </xdr:from>
    <xdr:to>
      <xdr:col>55</xdr:col>
      <xdr:colOff>0</xdr:colOff>
      <xdr:row>57</xdr:row>
      <xdr:rowOff>160922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86232"/>
          <a:ext cx="838200" cy="4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113582</xdr:rowOff>
    </xdr:from>
    <xdr:to>
      <xdr:col>50</xdr:col>
      <xdr:colOff>114300</xdr:colOff>
      <xdr:row>57</xdr:row>
      <xdr:rowOff>151187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86232"/>
          <a:ext cx="889000" cy="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151187</xdr:rowOff>
    </xdr:from>
    <xdr:to>
      <xdr:col>45</xdr:col>
      <xdr:colOff>177800</xdr:colOff>
      <xdr:row>57</xdr:row>
      <xdr:rowOff>171266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23837"/>
          <a:ext cx="889000" cy="2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171266</xdr:rowOff>
    </xdr:from>
    <xdr:to>
      <xdr:col>41</xdr:col>
      <xdr:colOff>50800</xdr:colOff>
      <xdr:row>58</xdr:row>
      <xdr:rowOff>15513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43916"/>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110122</xdr:rowOff>
    </xdr:from>
    <xdr:to>
      <xdr:col>55</xdr:col>
      <xdr:colOff>50800</xdr:colOff>
      <xdr:row>58</xdr:row>
      <xdr:rowOff>40272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8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132999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3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62782</xdr:rowOff>
    </xdr:from>
    <xdr:to>
      <xdr:col>50</xdr:col>
      <xdr:colOff>165100</xdr:colOff>
      <xdr:row>57</xdr:row>
      <xdr:rowOff>164382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3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9459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61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100387</xdr:rowOff>
    </xdr:from>
    <xdr:to>
      <xdr:col>46</xdr:col>
      <xdr:colOff>38100</xdr:colOff>
      <xdr:row>58</xdr:row>
      <xdr:rowOff>30537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7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47064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64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120466</xdr:rowOff>
    </xdr:from>
    <xdr:to>
      <xdr:col>41</xdr:col>
      <xdr:colOff>101600</xdr:colOff>
      <xdr:row>58</xdr:row>
      <xdr:rowOff>50616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67143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6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136163</xdr:rowOff>
    </xdr:from>
    <xdr:to>
      <xdr:col>36</xdr:col>
      <xdr:colOff>165100</xdr:colOff>
      <xdr:row>58</xdr:row>
      <xdr:rowOff>66313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0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57440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122441</xdr:rowOff>
    </xdr:from>
    <xdr:to>
      <xdr:col>55</xdr:col>
      <xdr:colOff>0</xdr:colOff>
      <xdr:row>77</xdr:row>
      <xdr:rowOff>127336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24091"/>
          <a:ext cx="838200" cy="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9816</xdr:rowOff>
    </xdr:from>
    <xdr:to>
      <xdr:col>50</xdr:col>
      <xdr:colOff>114300</xdr:colOff>
      <xdr:row>77</xdr:row>
      <xdr:rowOff>122441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11466"/>
          <a:ext cx="889000" cy="11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9816</xdr:rowOff>
    </xdr:from>
    <xdr:to>
      <xdr:col>45</xdr:col>
      <xdr:colOff>177800</xdr:colOff>
      <xdr:row>77</xdr:row>
      <xdr:rowOff>35554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11466"/>
          <a:ext cx="8890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2026</xdr:rowOff>
    </xdr:from>
    <xdr:to>
      <xdr:col>41</xdr:col>
      <xdr:colOff>50800</xdr:colOff>
      <xdr:row>77</xdr:row>
      <xdr:rowOff>35554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03676"/>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76536</xdr:rowOff>
    </xdr:from>
    <xdr:to>
      <xdr:col>55</xdr:col>
      <xdr:colOff>50800</xdr:colOff>
      <xdr:row>78</xdr:row>
      <xdr:rowOff>6686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7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99413</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2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71641</xdr:rowOff>
    </xdr:from>
    <xdr:to>
      <xdr:col>50</xdr:col>
      <xdr:colOff>165100</xdr:colOff>
      <xdr:row>78</xdr:row>
      <xdr:rowOff>1791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7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18318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4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130466</xdr:rowOff>
    </xdr:from>
    <xdr:to>
      <xdr:col>46</xdr:col>
      <xdr:colOff>38100</xdr:colOff>
      <xdr:row>77</xdr:row>
      <xdr:rowOff>60616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6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77144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93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156204</xdr:rowOff>
    </xdr:from>
    <xdr:to>
      <xdr:col>41</xdr:col>
      <xdr:colOff>101600</xdr:colOff>
      <xdr:row>77</xdr:row>
      <xdr:rowOff>86354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8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102881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96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122676</xdr:rowOff>
    </xdr:from>
    <xdr:to>
      <xdr:col>36</xdr:col>
      <xdr:colOff>165100</xdr:colOff>
      <xdr:row>77</xdr:row>
      <xdr:rowOff>52826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5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69352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92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168618</xdr:rowOff>
    </xdr:from>
    <xdr:to>
      <xdr:col>55</xdr:col>
      <xdr:colOff>0</xdr:colOff>
      <xdr:row>97</xdr:row>
      <xdr:rowOff>2451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27818"/>
          <a:ext cx="838200" cy="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166472</xdr:rowOff>
    </xdr:from>
    <xdr:to>
      <xdr:col>50</xdr:col>
      <xdr:colOff>114300</xdr:colOff>
      <xdr:row>97</xdr:row>
      <xdr:rowOff>2451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25672"/>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166472</xdr:rowOff>
    </xdr:from>
    <xdr:to>
      <xdr:col>45</xdr:col>
      <xdr:colOff>177800</xdr:colOff>
      <xdr:row>97</xdr:row>
      <xdr:rowOff>55384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25672"/>
          <a:ext cx="889000" cy="6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17895</xdr:rowOff>
    </xdr:from>
    <xdr:to>
      <xdr:col>41</xdr:col>
      <xdr:colOff>50800</xdr:colOff>
      <xdr:row>97</xdr:row>
      <xdr:rowOff>55384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48545"/>
          <a:ext cx="889000" cy="3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117818</xdr:rowOff>
    </xdr:from>
    <xdr:to>
      <xdr:col>55</xdr:col>
      <xdr:colOff>50800</xdr:colOff>
      <xdr:row>97</xdr:row>
      <xdr:rowOff>47968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7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96245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5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123101</xdr:rowOff>
    </xdr:from>
    <xdr:to>
      <xdr:col>50</xdr:col>
      <xdr:colOff>165100</xdr:colOff>
      <xdr:row>97</xdr:row>
      <xdr:rowOff>53251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8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44378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7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115672</xdr:rowOff>
    </xdr:from>
    <xdr:to>
      <xdr:col>46</xdr:col>
      <xdr:colOff>38100</xdr:colOff>
      <xdr:row>97</xdr:row>
      <xdr:rowOff>45822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36949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6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4584</xdr:rowOff>
    </xdr:from>
    <xdr:to>
      <xdr:col>41</xdr:col>
      <xdr:colOff>101600</xdr:colOff>
      <xdr:row>97</xdr:row>
      <xdr:rowOff>106184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3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97311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2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138545</xdr:rowOff>
    </xdr:from>
    <xdr:to>
      <xdr:col>36</xdr:col>
      <xdr:colOff>165100</xdr:colOff>
      <xdr:row>97</xdr:row>
      <xdr:rowOff>68695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9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59822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54432</xdr:rowOff>
    </xdr:from>
    <xdr:to>
      <xdr:col>85</xdr:col>
      <xdr:colOff>127000</xdr:colOff>
      <xdr:row>36</xdr:row>
      <xdr:rowOff>110603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055182"/>
          <a:ext cx="838200" cy="22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110603</xdr:rowOff>
    </xdr:from>
    <xdr:to>
      <xdr:col>81</xdr:col>
      <xdr:colOff>50800</xdr:colOff>
      <xdr:row>37</xdr:row>
      <xdr:rowOff>44472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82803"/>
          <a:ext cx="889000" cy="10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44472</xdr:rowOff>
    </xdr:from>
    <xdr:to>
      <xdr:col>76</xdr:col>
      <xdr:colOff>114300</xdr:colOff>
      <xdr:row>37</xdr:row>
      <xdr:rowOff>49011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88122"/>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137643</xdr:rowOff>
    </xdr:from>
    <xdr:to>
      <xdr:col>71</xdr:col>
      <xdr:colOff>177800</xdr:colOff>
      <xdr:row>37</xdr:row>
      <xdr:rowOff>49011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138393"/>
          <a:ext cx="889000" cy="25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3632</xdr:rowOff>
    </xdr:from>
    <xdr:to>
      <xdr:col>85</xdr:col>
      <xdr:colOff>177800</xdr:colOff>
      <xdr:row>35</xdr:row>
      <xdr:rowOff>105232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0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26509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5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59803</xdr:rowOff>
    </xdr:from>
    <xdr:to>
      <xdr:col>81</xdr:col>
      <xdr:colOff>101600</xdr:colOff>
      <xdr:row>36</xdr:row>
      <xdr:rowOff>161403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6480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165122</xdr:rowOff>
    </xdr:from>
    <xdr:to>
      <xdr:col>76</xdr:col>
      <xdr:colOff>165100</xdr:colOff>
      <xdr:row>37</xdr:row>
      <xdr:rowOff>95272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3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111799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1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169661</xdr:rowOff>
    </xdr:from>
    <xdr:to>
      <xdr:col>72</xdr:col>
      <xdr:colOff>38100</xdr:colOff>
      <xdr:row>37</xdr:row>
      <xdr:rowOff>99811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4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116338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1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86843</xdr:rowOff>
    </xdr:from>
    <xdr:to>
      <xdr:col>67</xdr:col>
      <xdr:colOff>101600</xdr:colOff>
      <xdr:row>36</xdr:row>
      <xdr:rowOff>16993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8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33520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6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54890</xdr:rowOff>
    </xdr:from>
    <xdr:to>
      <xdr:col>85</xdr:col>
      <xdr:colOff>127000</xdr:colOff>
      <xdr:row>57</xdr:row>
      <xdr:rowOff>92302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27540"/>
          <a:ext cx="838200" cy="3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92302</xdr:rowOff>
    </xdr:from>
    <xdr:to>
      <xdr:col>81</xdr:col>
      <xdr:colOff>50800</xdr:colOff>
      <xdr:row>57</xdr:row>
      <xdr:rowOff>121906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64952"/>
          <a:ext cx="8890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87593</xdr:rowOff>
    </xdr:from>
    <xdr:to>
      <xdr:col>76</xdr:col>
      <xdr:colOff>114300</xdr:colOff>
      <xdr:row>57</xdr:row>
      <xdr:rowOff>121906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60243"/>
          <a:ext cx="889000" cy="3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46275</xdr:rowOff>
    </xdr:from>
    <xdr:to>
      <xdr:col>71</xdr:col>
      <xdr:colOff>177800</xdr:colOff>
      <xdr:row>57</xdr:row>
      <xdr:rowOff>87593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18925"/>
          <a:ext cx="889000" cy="4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4090</xdr:rowOff>
    </xdr:from>
    <xdr:to>
      <xdr:col>85</xdr:col>
      <xdr:colOff>177800</xdr:colOff>
      <xdr:row>57</xdr:row>
      <xdr:rowOff>105690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41502</xdr:rowOff>
    </xdr:from>
    <xdr:to>
      <xdr:col>81</xdr:col>
      <xdr:colOff>101600</xdr:colOff>
      <xdr:row>57</xdr:row>
      <xdr:rowOff>143102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1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134229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0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71106</xdr:rowOff>
    </xdr:from>
    <xdr:to>
      <xdr:col>76</xdr:col>
      <xdr:colOff>165100</xdr:colOff>
      <xdr:row>58</xdr:row>
      <xdr:rowOff>1256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4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163833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3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36793</xdr:rowOff>
    </xdr:from>
    <xdr:to>
      <xdr:col>72</xdr:col>
      <xdr:colOff>38100</xdr:colOff>
      <xdr:row>57</xdr:row>
      <xdr:rowOff>138393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129520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0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166925</xdr:rowOff>
    </xdr:from>
    <xdr:to>
      <xdr:col>67</xdr:col>
      <xdr:colOff>101600</xdr:colOff>
      <xdr:row>57</xdr:row>
      <xdr:rowOff>97075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6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113602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4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63440</xdr:rowOff>
    </xdr:from>
    <xdr:to>
      <xdr:col>85</xdr:col>
      <xdr:colOff>127000</xdr:colOff>
      <xdr:row>78</xdr:row>
      <xdr:rowOff>97546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265090"/>
          <a:ext cx="838200" cy="20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05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76012</xdr:rowOff>
    </xdr:from>
    <xdr:to>
      <xdr:col>81</xdr:col>
      <xdr:colOff>50800</xdr:colOff>
      <xdr:row>78</xdr:row>
      <xdr:rowOff>97546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49112"/>
          <a:ext cx="8890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157304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5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115354</xdr:rowOff>
    </xdr:from>
    <xdr:to>
      <xdr:col>76</xdr:col>
      <xdr:colOff>114300</xdr:colOff>
      <xdr:row>78</xdr:row>
      <xdr:rowOff>76012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317004"/>
          <a:ext cx="889000" cy="13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141713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1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115354</xdr:rowOff>
    </xdr:from>
    <xdr:to>
      <xdr:col>71</xdr:col>
      <xdr:colOff>177800</xdr:colOff>
      <xdr:row>77</xdr:row>
      <xdr:rowOff>128636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317004"/>
          <a:ext cx="889000" cy="1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130855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5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12640</xdr:rowOff>
    </xdr:from>
    <xdr:to>
      <xdr:col>85</xdr:col>
      <xdr:colOff>177800</xdr:colOff>
      <xdr:row>77</xdr:row>
      <xdr:rowOff>114240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2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35517</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0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46746</xdr:rowOff>
    </xdr:from>
    <xdr:to>
      <xdr:col>81</xdr:col>
      <xdr:colOff>101600</xdr:colOff>
      <xdr:row>78</xdr:row>
      <xdr:rowOff>148346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1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164873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19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25212</xdr:rowOff>
    </xdr:from>
    <xdr:to>
      <xdr:col>76</xdr:col>
      <xdr:colOff>165100</xdr:colOff>
      <xdr:row>78</xdr:row>
      <xdr:rowOff>126812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9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143339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17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64554</xdr:rowOff>
    </xdr:from>
    <xdr:to>
      <xdr:col>72</xdr:col>
      <xdr:colOff>38100</xdr:colOff>
      <xdr:row>77</xdr:row>
      <xdr:rowOff>166154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2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11231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0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77836</xdr:rowOff>
    </xdr:from>
    <xdr:to>
      <xdr:col>67</xdr:col>
      <xdr:colOff>101600</xdr:colOff>
      <xdr:row>78</xdr:row>
      <xdr:rowOff>7986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2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24513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05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104711</xdr:rowOff>
    </xdr:from>
    <xdr:to>
      <xdr:col>85</xdr:col>
      <xdr:colOff>127000</xdr:colOff>
      <xdr:row>96</xdr:row>
      <xdr:rowOff>125743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563911"/>
          <a:ext cx="8382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125743</xdr:rowOff>
    </xdr:from>
    <xdr:to>
      <xdr:col>81</xdr:col>
      <xdr:colOff>50800</xdr:colOff>
      <xdr:row>96</xdr:row>
      <xdr:rowOff>147562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84943"/>
          <a:ext cx="889000" cy="2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147562</xdr:rowOff>
    </xdr:from>
    <xdr:to>
      <xdr:col>76</xdr:col>
      <xdr:colOff>114300</xdr:colOff>
      <xdr:row>97</xdr:row>
      <xdr:rowOff>9880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06762"/>
          <a:ext cx="889000" cy="3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9880</xdr:rowOff>
    </xdr:from>
    <xdr:to>
      <xdr:col>71</xdr:col>
      <xdr:colOff>177800</xdr:colOff>
      <xdr:row>97</xdr:row>
      <xdr:rowOff>29096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40530"/>
          <a:ext cx="889000" cy="1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53911</xdr:rowOff>
    </xdr:from>
    <xdr:to>
      <xdr:col>85</xdr:col>
      <xdr:colOff>177800</xdr:colOff>
      <xdr:row>96</xdr:row>
      <xdr:rowOff>155511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1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76788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6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74943</xdr:rowOff>
    </xdr:from>
    <xdr:to>
      <xdr:col>81</xdr:col>
      <xdr:colOff>101600</xdr:colOff>
      <xdr:row>97</xdr:row>
      <xdr:rowOff>5093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3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167670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2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96762</xdr:rowOff>
    </xdr:from>
    <xdr:to>
      <xdr:col>76</xdr:col>
      <xdr:colOff>165100</xdr:colOff>
      <xdr:row>97</xdr:row>
      <xdr:rowOff>26912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5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18039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4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130530</xdr:rowOff>
    </xdr:from>
    <xdr:to>
      <xdr:col>72</xdr:col>
      <xdr:colOff>38100</xdr:colOff>
      <xdr:row>97</xdr:row>
      <xdr:rowOff>60680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8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51807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149746</xdr:rowOff>
    </xdr:from>
    <xdr:to>
      <xdr:col>67</xdr:col>
      <xdr:colOff>101600</xdr:colOff>
      <xdr:row>97</xdr:row>
      <xdr:rowOff>79896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0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71023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0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前年度からの比較として、消防費が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6,970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32,361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円となり、伸率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と大幅に上昇している。愛媛県平均や類似団体平均を大きく上回る結果となった。主な要因は、砥部消防署広田出張所や消防第</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分団詰所の整備など、建設事業の実施によるものである。砥部消防署広田出張所整備事業は令和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継続する事業のため、来年度も大幅な減少は見込めない。消防費は防災行政無線の更新など建設事業が続いていることから、近年は他団体と比較して高い水準が継続している。今後の投資的支出につい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慎重に検討していく必要がある。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86,897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143,378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円となり、伸び率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153.9%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大幅に上昇している。愛媛県平均や類似団体平均を大きく上回る結果となった。主な要因は、松山南高等学校砥部分校教育寮の建設事業の実施によるものである。来年度は建設事業完了のため減額が見込まれる一方、施設の維持管理費や運営にかかる人件費等は経常的に必要となるため、例年と比較すると増額となる見込み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農林水産業費は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2,485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11,886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円となり、伸び率△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5,268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39,176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円となり、伸び率△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大幅に低下している。低下の主な要因は、農林水産業費は新型コロナ感染症対策関係補助金の完了、衛生費は保健センター改修事業や広田地域簡易給水施設等改良事業等の普通建設事業の完了による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議会費については、年度による金額の変化は少ないが、愛媛県平均・類似団体平均と比較して高い水準で推移している。今後、必要に応じて、議員報酬や議員定数等について検討を行っていく必要がある。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財政調整基金は、標準財政規模の</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％の維持を目標としている。令和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802,000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千円を取り崩したが、令和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年度及び令和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年度決算剰余金を含めた合計</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917,759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千円を積み立てたため、残高は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21.71%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ポイント上昇し、目標水準を維持できている。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実質単年度収支については、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年連続の赤字決算となった。近年、基金の取崩が常態化しており、今後も財源不足による取崩が続けば、財政調整基金の</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維持は困難となる。国県等の補助金や交付税、交付税措置率の高い地方債等の財源確保に努めるとともに、既存事業や将来に渡る計画の見直し（縮小や廃止、効率化等）によるコスト削減を徹底し、財政余剰の捻出に努め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一般会計の黒字が最も大きく、次いで水道事業会計が大きい。昨年度と比較して、下水道事業会計（公共下水道事業）は黒字額が大きく減少している。公共下水道の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PR</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と接続率を高め収入の増加を図り、安定した事業経営を目指す。</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12081011</v>
      </c>
      <c r="BO4" s="436"/>
      <c r="BP4" s="436"/>
      <c r="BQ4" s="436"/>
      <c r="BR4" s="436"/>
      <c r="BS4" s="436"/>
      <c r="BT4" s="436"/>
      <c r="BU4" s="437"/>
      <c r="BV4" s="435">
        <v>10370625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11.3</v>
      </c>
      <c r="CU4" s="576"/>
      <c r="CV4" s="576"/>
      <c r="CW4" s="576"/>
      <c r="CX4" s="576"/>
      <c r="CY4" s="576"/>
      <c r="CZ4" s="576"/>
      <c r="DA4" s="577"/>
      <c r="DB4" s="575">
        <v>17.600000000000001</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11392602</v>
      </c>
      <c r="BO5" s="407"/>
      <c r="BP5" s="407"/>
      <c r="BQ5" s="407"/>
      <c r="BR5" s="407"/>
      <c r="BS5" s="407"/>
      <c r="BT5" s="407"/>
      <c r="BU5" s="408"/>
      <c r="BV5" s="406">
        <v>9290858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91.1</v>
      </c>
      <c r="CU5" s="404"/>
      <c r="CV5" s="404"/>
      <c r="CW5" s="404"/>
      <c r="CX5" s="404"/>
      <c r="CY5" s="404"/>
      <c r="CZ5" s="404"/>
      <c r="DA5" s="405"/>
      <c r="DB5" s="403">
        <v>90.2</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688409</v>
      </c>
      <c r="BO6" s="407"/>
      <c r="BP6" s="407"/>
      <c r="BQ6" s="407"/>
      <c r="BR6" s="407"/>
      <c r="BS6" s="407"/>
      <c r="BT6" s="407"/>
      <c r="BU6" s="408"/>
      <c r="BV6" s="406">
        <v>1079767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91.4</v>
      </c>
      <c r="CU6" s="550"/>
      <c r="CV6" s="550"/>
      <c r="CW6" s="550"/>
      <c r="CX6" s="550"/>
      <c r="CY6" s="550"/>
      <c r="CZ6" s="550"/>
      <c r="DA6" s="551"/>
      <c r="DB6" s="549">
        <v>90.8</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24160</v>
      </c>
      <c r="BO7" s="407"/>
      <c r="BP7" s="407"/>
      <c r="BQ7" s="407"/>
      <c r="BR7" s="407"/>
      <c r="BS7" s="407"/>
      <c r="BT7" s="407"/>
      <c r="BU7" s="408"/>
      <c r="BV7" s="406">
        <v>78134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5861471</v>
      </c>
      <c r="CU7" s="407"/>
      <c r="CV7" s="407"/>
      <c r="CW7" s="407"/>
      <c r="CX7" s="407"/>
      <c r="CY7" s="407"/>
      <c r="CZ7" s="407"/>
      <c r="DA7" s="408"/>
      <c r="DB7" s="406">
        <v>5693524</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664249</v>
      </c>
      <c r="BO8" s="407"/>
      <c r="BP8" s="407"/>
      <c r="BQ8" s="407"/>
      <c r="BR8" s="407"/>
      <c r="BS8" s="407"/>
      <c r="BT8" s="407"/>
      <c r="BU8" s="408"/>
      <c r="BV8" s="406">
        <v>1001633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0.42</v>
      </c>
      <c r="CU8" s="510"/>
      <c r="CV8" s="510"/>
      <c r="CW8" s="510"/>
      <c r="CX8" s="510"/>
      <c r="CY8" s="510"/>
      <c r="CZ8" s="510"/>
      <c r="DA8" s="511"/>
      <c r="DB8" s="509">
        <v>0.42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20480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-337384</v>
      </c>
      <c r="BO9" s="407"/>
      <c r="BP9" s="407"/>
      <c r="BQ9" s="407"/>
      <c r="BR9" s="407"/>
      <c r="BS9" s="407"/>
      <c r="BT9" s="407"/>
      <c r="BU9" s="408"/>
      <c r="BV9" s="406">
        <v>121895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8.1999999999999993</v>
      </c>
      <c r="CU9" s="404"/>
      <c r="CV9" s="404"/>
      <c r="CW9" s="404"/>
      <c r="CX9" s="404"/>
      <c r="CY9" s="404"/>
      <c r="CZ9" s="404"/>
      <c r="DA9" s="405"/>
      <c r="DB9" s="403">
        <v>9.1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21239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917759</v>
      </c>
      <c r="BO10" s="407"/>
      <c r="BP10" s="407"/>
      <c r="BQ10" s="407"/>
      <c r="BR10" s="407"/>
      <c r="BS10" s="407"/>
      <c r="BT10" s="407"/>
      <c r="BU10" s="408"/>
      <c r="BV10" s="406">
        <v>236</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20190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802000</v>
      </c>
      <c r="BO12" s="407"/>
      <c r="BP12" s="407"/>
      <c r="BQ12" s="407"/>
      <c r="BR12" s="407"/>
      <c r="BS12" s="407"/>
      <c r="BT12" s="407"/>
      <c r="BU12" s="408"/>
      <c r="BV12" s="406">
        <v>200000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20090</v>
      </c>
      <c r="S13" s="494"/>
      <c r="T13" s="494"/>
      <c r="U13" s="494"/>
      <c r="V13" s="495"/>
      <c r="W13" s="496" t="s">
        <v>131</v>
      </c>
      <c r="X13" s="392"/>
      <c r="Y13" s="392"/>
      <c r="Z13" s="392"/>
      <c r="AA13" s="392"/>
      <c r="AB13" s="393"/>
      <c r="AC13" s="359">
        <v>877</v>
      </c>
      <c r="AD13" s="360"/>
      <c r="AE13" s="360"/>
      <c r="AF13" s="360"/>
      <c r="AG13" s="361"/>
      <c r="AH13" s="359">
        <v>953</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-221625</v>
      </c>
      <c r="BO13" s="407"/>
      <c r="BP13" s="407"/>
      <c r="BQ13" s="407"/>
      <c r="BR13" s="407"/>
      <c r="BS13" s="407"/>
      <c r="BT13" s="407"/>
      <c r="BU13" s="408"/>
      <c r="BV13" s="406">
        <v>-77869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4.7</v>
      </c>
      <c r="CU13" s="404"/>
      <c r="CV13" s="404"/>
      <c r="CW13" s="404"/>
      <c r="CX13" s="404"/>
      <c r="CY13" s="404"/>
      <c r="CZ13" s="404"/>
      <c r="DA13" s="405"/>
      <c r="DB13" s="403">
        <v>4.0999999999999996</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20375</v>
      </c>
      <c r="S14" s="494"/>
      <c r="T14" s="494"/>
      <c r="U14" s="494"/>
      <c r="V14" s="495"/>
      <c r="W14" s="497"/>
      <c r="X14" s="395"/>
      <c r="Y14" s="395"/>
      <c r="Z14" s="395"/>
      <c r="AA14" s="395"/>
      <c r="AB14" s="396"/>
      <c r="AC14" s="486">
        <v>9.1</v>
      </c>
      <c r="AD14" s="487"/>
      <c r="AE14" s="487"/>
      <c r="AF14" s="487"/>
      <c r="AG14" s="488"/>
      <c r="AH14" s="486">
        <v>9.3000000000000007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54.1</v>
      </c>
      <c r="CU14" s="504"/>
      <c r="CV14" s="504"/>
      <c r="CW14" s="504"/>
      <c r="CX14" s="504"/>
      <c r="CY14" s="504"/>
      <c r="CZ14" s="504"/>
      <c r="DA14" s="505"/>
      <c r="DB14" s="503">
        <v>46.5</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20302</v>
      </c>
      <c r="S15" s="494"/>
      <c r="T15" s="494"/>
      <c r="U15" s="494"/>
      <c r="V15" s="495"/>
      <c r="W15" s="496" t="s">
        <v>137</v>
      </c>
      <c r="X15" s="392"/>
      <c r="Y15" s="392"/>
      <c r="Z15" s="392"/>
      <c r="AA15" s="392"/>
      <c r="AB15" s="393"/>
      <c r="AC15" s="359">
        <v>2126</v>
      </c>
      <c r="AD15" s="360"/>
      <c r="AE15" s="360"/>
      <c r="AF15" s="360"/>
      <c r="AG15" s="361"/>
      <c r="AH15" s="359">
        <v>2317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2194659</v>
      </c>
      <c r="BO15" s="436"/>
      <c r="BP15" s="436"/>
      <c r="BQ15" s="436"/>
      <c r="BR15" s="436"/>
      <c r="BS15" s="436"/>
      <c r="BT15" s="436"/>
      <c r="BU15" s="437"/>
      <c r="BV15" s="435">
        <v>2153311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22.1</v>
      </c>
      <c r="AD16" s="487"/>
      <c r="AE16" s="487"/>
      <c r="AF16" s="487"/>
      <c r="AG16" s="488"/>
      <c r="AH16" s="486">
        <v>22.7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5302858</v>
      </c>
      <c r="BO16" s="407"/>
      <c r="BP16" s="407"/>
      <c r="BQ16" s="407"/>
      <c r="BR16" s="407"/>
      <c r="BS16" s="407"/>
      <c r="BT16" s="407"/>
      <c r="BU16" s="408"/>
      <c r="BV16" s="406">
        <v>5131826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6597</v>
      </c>
      <c r="AD17" s="360"/>
      <c r="AE17" s="360"/>
      <c r="AF17" s="360"/>
      <c r="AG17" s="361"/>
      <c r="AH17" s="359">
        <v>6930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2725798</v>
      </c>
      <c r="BO17" s="407"/>
      <c r="BP17" s="407"/>
      <c r="BQ17" s="407"/>
      <c r="BR17" s="407"/>
      <c r="BS17" s="407"/>
      <c r="BT17" s="407"/>
      <c r="BU17" s="408"/>
      <c r="BV17" s="406">
        <v>2678035</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101.59</v>
      </c>
      <c r="M18" s="459"/>
      <c r="N18" s="459"/>
      <c r="O18" s="459"/>
      <c r="P18" s="459"/>
      <c r="Q18" s="459"/>
      <c r="R18" s="460"/>
      <c r="S18" s="460"/>
      <c r="T18" s="460"/>
      <c r="U18" s="460"/>
      <c r="V18" s="461"/>
      <c r="W18" s="477"/>
      <c r="X18" s="478"/>
      <c r="Y18" s="478"/>
      <c r="Z18" s="478"/>
      <c r="AA18" s="478"/>
      <c r="AB18" s="502"/>
      <c r="AC18" s="376">
        <v>68.7</v>
      </c>
      <c r="AD18" s="377"/>
      <c r="AE18" s="377"/>
      <c r="AF18" s="377"/>
      <c r="AG18" s="462"/>
      <c r="AH18" s="376">
        <v>67.900000000000006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5439866</v>
      </c>
      <c r="BO18" s="407"/>
      <c r="BP18" s="407"/>
      <c r="BQ18" s="407"/>
      <c r="BR18" s="407"/>
      <c r="BS18" s="407"/>
      <c r="BT18" s="407"/>
      <c r="BU18" s="408"/>
      <c r="BV18" s="406">
        <v>5181573</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202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8640870</v>
      </c>
      <c r="BO19" s="407"/>
      <c r="BP19" s="407"/>
      <c r="BQ19" s="407"/>
      <c r="BR19" s="407"/>
      <c r="BS19" s="407"/>
      <c r="BT19" s="407"/>
      <c r="BU19" s="408"/>
      <c r="BV19" s="406">
        <v>7546353</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8477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9809446</v>
      </c>
      <c r="BO22" s="436"/>
      <c r="BP22" s="436"/>
      <c r="BQ22" s="436"/>
      <c r="BR22" s="436"/>
      <c r="BS22" s="436"/>
      <c r="BT22" s="436"/>
      <c r="BU22" s="437"/>
      <c r="BV22" s="435">
        <v>9479305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7589620</v>
      </c>
      <c r="BO23" s="407"/>
      <c r="BP23" s="407"/>
      <c r="BQ23" s="407"/>
      <c r="BR23" s="407"/>
      <c r="BS23" s="407"/>
      <c r="BT23" s="407"/>
      <c r="BU23" s="408"/>
      <c r="BV23" s="406">
        <v>7691199</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7840</v>
      </c>
      <c r="R24" s="360"/>
      <c r="S24" s="360"/>
      <c r="T24" s="360"/>
      <c r="U24" s="360"/>
      <c r="V24" s="361"/>
      <c r="W24" s="449"/>
      <c r="X24" s="386"/>
      <c r="Y24" s="387"/>
      <c r="Z24" s="362" t="s">
        <v>162</v>
      </c>
      <c r="AA24" s="363"/>
      <c r="AB24" s="363"/>
      <c r="AC24" s="363"/>
      <c r="AD24" s="363"/>
      <c r="AE24" s="363"/>
      <c r="AF24" s="363"/>
      <c r="AG24" s="364"/>
      <c r="AH24" s="359">
        <v>159</v>
      </c>
      <c r="AI24" s="360"/>
      <c r="AJ24" s="360"/>
      <c r="AK24" s="360"/>
      <c r="AL24" s="361"/>
      <c r="AM24" s="359">
        <v>468255</v>
      </c>
      <c r="AN24" s="360"/>
      <c r="AO24" s="360"/>
      <c r="AP24" s="360"/>
      <c r="AQ24" s="360"/>
      <c r="AR24" s="361"/>
      <c r="AS24" s="359">
        <v>2945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7664079</v>
      </c>
      <c r="BO24" s="407"/>
      <c r="BP24" s="407"/>
      <c r="BQ24" s="407"/>
      <c r="BR24" s="407"/>
      <c r="BS24" s="407"/>
      <c r="BT24" s="407"/>
      <c r="BU24" s="408"/>
      <c r="BV24" s="406">
        <v>7121325</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6320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1148087</v>
      </c>
      <c r="BO25" s="436"/>
      <c r="BP25" s="436"/>
      <c r="BQ25" s="436"/>
      <c r="BR25" s="436"/>
      <c r="BS25" s="436"/>
      <c r="BT25" s="436"/>
      <c r="BU25" s="437"/>
      <c r="BV25" s="435">
        <v>632011</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5700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3190</v>
      </c>
      <c r="R27" s="360"/>
      <c r="S27" s="360"/>
      <c r="T27" s="360"/>
      <c r="U27" s="360"/>
      <c r="V27" s="361"/>
      <c r="W27" s="449"/>
      <c r="X27" s="386"/>
      <c r="Y27" s="387"/>
      <c r="Z27" s="362" t="s">
        <v>172</v>
      </c>
      <c r="AA27" s="363"/>
      <c r="AB27" s="363"/>
      <c r="AC27" s="363"/>
      <c r="AD27" s="363"/>
      <c r="AE27" s="363"/>
      <c r="AF27" s="363"/>
      <c r="AG27" s="364"/>
      <c r="AH27" s="359">
        <v>15</v>
      </c>
      <c r="AI27" s="360"/>
      <c r="AJ27" s="360"/>
      <c r="AK27" s="360"/>
      <c r="AL27" s="361"/>
      <c r="AM27" s="359">
        <v>42570</v>
      </c>
      <c r="AN27" s="360"/>
      <c r="AO27" s="360"/>
      <c r="AP27" s="360"/>
      <c r="AQ27" s="360"/>
      <c r="AR27" s="361"/>
      <c r="AS27" s="359">
        <v>2838</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2600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1272355</v>
      </c>
      <c r="BO28" s="436"/>
      <c r="BP28" s="436"/>
      <c r="BQ28" s="436"/>
      <c r="BR28" s="436"/>
      <c r="BS28" s="436"/>
      <c r="BT28" s="436"/>
      <c r="BU28" s="437"/>
      <c r="BV28" s="435">
        <v>1156595</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14</v>
      </c>
      <c r="M29" s="360"/>
      <c r="N29" s="360"/>
      <c r="O29" s="360"/>
      <c r="P29" s="361"/>
      <c r="Q29" s="359">
        <v>2390</v>
      </c>
      <c r="R29" s="360"/>
      <c r="S29" s="360"/>
      <c r="T29" s="360"/>
      <c r="U29" s="360"/>
      <c r="V29" s="361"/>
      <c r="W29" s="450"/>
      <c r="X29" s="451"/>
      <c r="Y29" s="452"/>
      <c r="Z29" s="362" t="s">
        <v>178</v>
      </c>
      <c r="AA29" s="363"/>
      <c r="AB29" s="363"/>
      <c r="AC29" s="363"/>
      <c r="AD29" s="363"/>
      <c r="AE29" s="363"/>
      <c r="AF29" s="363"/>
      <c r="AG29" s="364"/>
      <c r="AH29" s="359">
        <v>174</v>
      </c>
      <c r="AI29" s="360"/>
      <c r="AJ29" s="360"/>
      <c r="AK29" s="360"/>
      <c r="AL29" s="361"/>
      <c r="AM29" s="359">
        <v>510825</v>
      </c>
      <c r="AN29" s="360"/>
      <c r="AO29" s="360"/>
      <c r="AP29" s="360"/>
      <c r="AQ29" s="360"/>
      <c r="AR29" s="361"/>
      <c r="AS29" s="359">
        <v>2936</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32836</v>
      </c>
      <c r="BO29" s="407"/>
      <c r="BP29" s="407"/>
      <c r="BQ29" s="407"/>
      <c r="BR29" s="407"/>
      <c r="BS29" s="407"/>
      <c r="BT29" s="407"/>
      <c r="BU29" s="408"/>
      <c r="BV29" s="406" t="s">
        <v>122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579438</v>
      </c>
      <c r="BO30" s="441"/>
      <c r="BP30" s="441"/>
      <c r="BQ30" s="441"/>
      <c r="BR30" s="441"/>
      <c r="BS30" s="441"/>
      <c r="BT30" s="441"/>
      <c r="BU30" s="442"/>
      <c r="BV30" s="440">
        <v>709037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国民健康保険事業特別会計（事業勘定）</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12</v>
      </c>
      <c r="BX34" s="354"/>
      <c r="BY34" s="355" t="str">
        <f>IF('各会計、関係団体の財政状況及び健全化判断比率'!B68="","",'各会計、関係団体の財政状況及び健全化判断比率'!B68)</f>
        <v>松山衛生事務組合（一般会計）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22</v>
      </c>
      <c r="CP34" s="354"/>
      <c r="CQ34" s="355" t="str">
        <f>IF('各会計、関係団体の財政状況及び健全化判断比率'!BS7="","",'各会計、関係団体の財政状況及び健全化判断比率'!BS7)</f>
        <v>（株）グリーンキーパー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とべの館特別会計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国民健康保険事業特別会計（直営診療施設勘定）</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IF('各会計、関係団体の財政状況及び健全化判断比率'!B34="","",'各会計、関係団体の財政状況及び健全化判断比率'!B34)</f>
        <v>下水道事業会計（公共下水道事業）</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13</v>
      </c>
      <c r="BX35" s="354"/>
      <c r="BY35" s="355" t="str">
        <f>IF('各会計、関係団体の財政状況及び健全化判断比率'!B69="","",'各会計、関係団体の財政状況及び健全化判断比率'!B69)</f>
        <v>愛媛県市町総合事務組合（退職手当事業特別会計）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介護保険事業特別会計（保険事業勘定）</v>
      </c>
      <c r="X36" s="355"/>
      <c r="Y36" s="355"/>
      <c r="Z36" s="355"/>
      <c r="AA36" s="355"/>
      <c r="AB36" s="355"/>
      <c r="AC36" s="355"/>
      <c r="AD36" s="355"/>
      <c r="AE36" s="355"/>
      <c r="AF36" s="355"/>
      <c r="AG36" s="355"/>
      <c r="AH36" s="355"/>
      <c r="AI36" s="355"/>
      <c r="AJ36" s="355"/>
      <c r="AK36" s="355"/>
      <c r="AL36" s="163"/>
      <c r="AM36" s="354">
        <f t="shared" si="0"/>
        <v>10</v>
      </c>
      <c r="AN36" s="354"/>
      <c r="AO36" s="355" t="str">
        <f>IF('各会計、関係団体の財政状況及び健全化判断比率'!B35="","",'各会計、関係団体の財政状況及び健全化判断比率'!B35)</f>
        <v>下水道事業会計（農業集落排水事業）</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14</v>
      </c>
      <c r="BX36" s="354"/>
      <c r="BY36" s="355" t="str">
        <f>IF('各会計、関係団体の財政状況及び健全化判断比率'!B70="","",'各会計、関係団体の財政状況及び健全化判断比率'!B70)</f>
        <v>愛媛県市町総合事務組合（消防補償事業特別会計）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介護保険事業特別会計（介護サービス事業勘定）</v>
      </c>
      <c r="X37" s="355"/>
      <c r="Y37" s="355"/>
      <c r="Z37" s="355"/>
      <c r="AA37" s="355"/>
      <c r="AB37" s="355"/>
      <c r="AC37" s="355"/>
      <c r="AD37" s="355"/>
      <c r="AE37" s="355"/>
      <c r="AF37" s="355"/>
      <c r="AG37" s="355"/>
      <c r="AH37" s="355"/>
      <c r="AI37" s="355"/>
      <c r="AJ37" s="355"/>
      <c r="AK37" s="355"/>
      <c r="AL37" s="163"/>
      <c r="AM37" s="354">
        <f t="shared" si="0"/>
        <v>11</v>
      </c>
      <c r="AN37" s="354"/>
      <c r="AO37" s="355" t="str">
        <f>IF('各会計、関係団体の財政状況及び健全化判断比率'!B36="","",'各会計、関係団体の財政状況及び健全化判断比率'!B36)</f>
        <v>下水道事業会計（浄化槽事業）</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15</v>
      </c>
      <c r="BX37" s="354"/>
      <c r="BY37" s="355" t="str">
        <f>IF('各会計、関係団体の財政状況及び健全化判断比率'!B71="","",'各会計、関係団体の財政状況及び健全化判断比率'!B71)</f>
        <v>愛媛県市町総合事務組合（交通災害事業特別会計）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7</v>
      </c>
      <c r="V38" s="354"/>
      <c r="W38" s="355" t="str">
        <f>IF('各会計、関係団体の財政状況及び健全化判断比率'!B32="","",'各会計、関係団体の財政状況及び健全化判断比率'!B32)</f>
        <v>後期高齢者医療特別会計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16</v>
      </c>
      <c r="BX38" s="354"/>
      <c r="BY38" s="355" t="str">
        <f>IF('各会計、関係団体の財政状況及び健全化判断比率'!B72="","",'各会計、関係団体の財政状況及び健全化判断比率'!B72)</f>
        <v>愛媛県市町総合事務組合（自治会館事業分）</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17</v>
      </c>
      <c r="BX39" s="354"/>
      <c r="BY39" s="355" t="str">
        <f>IF('各会計、関係団体の財政状況及び健全化判断比率'!B73="","",'各会計、関係団体の財政状況及び健全化判断比率'!B73)</f>
        <v>愛媛県市町総合事務組合（議員公務災害事業特別会計）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18</v>
      </c>
      <c r="BX40" s="354"/>
      <c r="BY40" s="355" t="str">
        <f>IF('各会計、関係団体の財政状況及び健全化判断比率'!B74="","",'各会計、関係団体の財政状況及び健全化判断比率'!B74)</f>
        <v>愛媛県市町総合事務組合（共通経費分）</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19</v>
      </c>
      <c r="BX41" s="354"/>
      <c r="BY41" s="355" t="str">
        <f>IF('各会計、関係団体の財政状況及び健全化判断比率'!B75="","",'各会計、関係団体の財政状況及び健全化判断比率'!B75)</f>
        <v>伊予市・伊予郡養護老人ホーム組合（一般会計）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20</v>
      </c>
      <c r="BX42" s="354"/>
      <c r="BY42" s="355" t="str">
        <f>IF('各会計、関係団体の財政状況及び健全化判断比率'!B76="","",'各会計、関係団体の財政状況及び健全化判断比率'!B76)</f>
        <v>大洲・喜多衛生事務組合（一般会計）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21</v>
      </c>
      <c r="BX43" s="354"/>
      <c r="BY43" s="355" t="str">
        <f>IF('各会計、関係団体の財政状況及び健全化判断比率'!B77="","",'各会計、関係団体の財政状況及び健全化判断比率'!B77)</f>
        <v>伊予消防等事務組合（一般会計）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cWjjVxDoHIZyVg3AmORZ942xJZQitDp4/l7/fCxCoDHlFVPDyO9IS0jXNkFDBEygkoqEyeRCq5XHuMjlmYoS3w==" saltValue="bh0n6S55CgwRPX2c6sI6I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36" t="s">
        <v>538</v>
      </c>
      <c r="D34" s="1136"/>
      <c r="E34" s="1137"/>
      <c r="F34" s="32">
        <v>19.079999999999998</v>
      </c>
      <c r="G34" s="33">
        <v>19.95</v>
      </c>
      <c r="H34" s="33">
        <v>15.23</v>
      </c>
      <c r="I34" s="33">
        <v>17.22</v>
      </c>
      <c r="J34" s="34">
        <v>11.01</v>
      </c>
      <c r="K34" s="22"/>
      <c r="L34" s="22"/>
      <c r="M34" s="22"/>
      <c r="N34" s="22"/>
      <c r="O34" s="22"/>
      <c r="P34" s="22"/>
    </row>
    <row r="35" spans="1:16" ht="39" customHeight="1" x14ac:dyDescent="0.15">
      <c r="A35" s="22"/>
      <c r="B35" s="35"/>
      <c r="C35" s="1132" t="s">
        <v>539</v>
      </c>
      <c r="D35" s="1132"/>
      <c r="E35" s="1133"/>
      <c r="F35" s="36">
        <v>6.29</v>
      </c>
      <c r="G35" s="37">
        <v>5.0599999999999996</v>
      </c>
      <c r="H35" s="37">
        <v>4.79</v>
      </c>
      <c r="I35" s="37">
        <v>4.4000000000000004</v>
      </c>
      <c r="J35" s="38">
        <v>4.05</v>
      </c>
      <c r="K35" s="22"/>
      <c r="L35" s="22"/>
      <c r="M35" s="22"/>
      <c r="N35" s="22"/>
      <c r="O35" s="22"/>
      <c r="P35" s="22"/>
    </row>
    <row r="36" spans="1:16" ht="39" customHeight="1" x14ac:dyDescent="0.15">
      <c r="A36" s="22"/>
      <c r="B36" s="35"/>
      <c r="C36" s="1132" t="s">
        <v>540</v>
      </c>
      <c r="D36" s="1132"/>
      <c r="E36" s="1133"/>
      <c r="F36" s="36">
        <v>6.06</v>
      </c>
      <c r="G36" s="37">
        <v>5.79</v>
      </c>
      <c r="H36" s="37">
        <v>5.22</v>
      </c>
      <c r="I36" s="37">
        <v>4.1900000000000004</v>
      </c>
      <c r="J36" s="38">
        <v>3.81</v>
      </c>
      <c r="K36" s="22"/>
      <c r="L36" s="22"/>
      <c r="M36" s="22"/>
      <c r="N36" s="22"/>
      <c r="O36" s="22"/>
      <c r="P36" s="22"/>
    </row>
    <row r="37" spans="1:16" ht="39" customHeight="1" x14ac:dyDescent="0.15">
      <c r="A37" s="22"/>
      <c r="B37" s="35"/>
      <c r="C37" s="1132" t="s">
        <v>541</v>
      </c>
      <c r="D37" s="1132"/>
      <c r="E37" s="1133"/>
      <c r="F37" s="36" t="s">
        <v>506</v>
      </c>
      <c r="G37" s="37" t="s">
        <v>506</v>
      </c>
      <c r="H37" s="37">
        <v>4.21</v>
      </c>
      <c r="I37" s="37">
        <v>4.03</v>
      </c>
      <c r="J37" s="38">
        <v>3.27</v>
      </c>
      <c r="K37" s="22"/>
      <c r="L37" s="22"/>
      <c r="M37" s="22"/>
      <c r="N37" s="22"/>
      <c r="O37" s="22"/>
      <c r="P37" s="22"/>
    </row>
    <row r="38" spans="1:16" ht="39" customHeight="1" x14ac:dyDescent="0.15">
      <c r="A38" s="22"/>
      <c r="B38" s="35"/>
      <c r="C38" s="1132" t="s">
        <v>542</v>
      </c>
      <c r="D38" s="1132"/>
      <c r="E38" s="1133"/>
      <c r="F38" s="36" t="s">
        <v>506</v>
      </c>
      <c r="G38" s="37" t="s">
        <v>506</v>
      </c>
      <c r="H38" s="37">
        <v>0.81</v>
      </c>
      <c r="I38" s="37">
        <v>0.94</v>
      </c>
      <c r="J38" s="38">
        <v>1.19</v>
      </c>
      <c r="K38" s="22"/>
      <c r="L38" s="22"/>
      <c r="M38" s="22"/>
      <c r="N38" s="22"/>
      <c r="O38" s="22"/>
      <c r="P38" s="22"/>
    </row>
    <row r="39" spans="1:16" ht="39" customHeight="1" x14ac:dyDescent="0.15">
      <c r="A39" s="22"/>
      <c r="B39" s="35"/>
      <c r="C39" s="1132" t="s">
        <v>543</v>
      </c>
      <c r="D39" s="1132"/>
      <c r="E39" s="1133"/>
      <c r="F39" s="36">
        <v>1.03</v>
      </c>
      <c r="G39" s="37">
        <v>1.18</v>
      </c>
      <c r="H39" s="37">
        <v>1.6</v>
      </c>
      <c r="I39" s="37">
        <v>1.61</v>
      </c>
      <c r="J39" s="38">
        <v>1.1299999999999999</v>
      </c>
      <c r="K39" s="22"/>
      <c r="L39" s="22"/>
      <c r="M39" s="22"/>
      <c r="N39" s="22"/>
      <c r="O39" s="22"/>
      <c r="P39" s="22"/>
    </row>
    <row r="40" spans="1:16" ht="39" customHeight="1" x14ac:dyDescent="0.15">
      <c r="A40" s="22"/>
      <c r="B40" s="35"/>
      <c r="C40" s="1132" t="s">
        <v>544</v>
      </c>
      <c r="D40" s="1132"/>
      <c r="E40" s="1133"/>
      <c r="F40" s="36">
        <v>0.12</v>
      </c>
      <c r="G40" s="37">
        <v>0.18</v>
      </c>
      <c r="H40" s="37">
        <v>0.38</v>
      </c>
      <c r="I40" s="37">
        <v>0.34</v>
      </c>
      <c r="J40" s="38">
        <v>0.32</v>
      </c>
      <c r="K40" s="22"/>
      <c r="L40" s="22"/>
      <c r="M40" s="22"/>
      <c r="N40" s="22"/>
      <c r="O40" s="22"/>
      <c r="P40" s="22"/>
    </row>
    <row r="41" spans="1:16" ht="39" customHeight="1" x14ac:dyDescent="0.15">
      <c r="A41" s="22"/>
      <c r="B41" s="35"/>
      <c r="C41" s="1132" t="s">
        <v>545</v>
      </c>
      <c r="D41" s="1132"/>
      <c r="E41" s="1133"/>
      <c r="F41" s="36">
        <v>0.23</v>
      </c>
      <c r="G41" s="37">
        <v>0.14000000000000001</v>
      </c>
      <c r="H41" s="37">
        <v>0.15</v>
      </c>
      <c r="I41" s="37">
        <v>0.15</v>
      </c>
      <c r="J41" s="38">
        <v>0.2</v>
      </c>
      <c r="K41" s="22"/>
      <c r="L41" s="22"/>
      <c r="M41" s="22"/>
      <c r="N41" s="22"/>
      <c r="O41" s="22"/>
      <c r="P41" s="22"/>
    </row>
    <row r="42" spans="1:16" ht="39" customHeight="1" x14ac:dyDescent="0.15">
      <c r="A42" s="22"/>
      <c r="B42" s="39"/>
      <c r="C42" s="1132" t="s">
        <v>546</v>
      </c>
      <c r="D42" s="1132"/>
      <c r="E42" s="1133"/>
      <c r="F42" s="36" t="s">
        <v>506</v>
      </c>
      <c r="G42" s="37" t="s">
        <v>506</v>
      </c>
      <c r="H42" s="37" t="s">
        <v>506</v>
      </c>
      <c r="I42" s="37" t="s">
        <v>506</v>
      </c>
      <c r="J42" s="38" t="s">
        <v>506</v>
      </c>
      <c r="K42" s="22"/>
      <c r="L42" s="22"/>
      <c r="M42" s="22"/>
      <c r="N42" s="22"/>
      <c r="O42" s="22"/>
      <c r="P42" s="22"/>
    </row>
    <row r="43" spans="1:16" ht="39" customHeight="1" thickBot="1" x14ac:dyDescent="0.2">
      <c r="A43" s="22"/>
      <c r="B43" s="40"/>
      <c r="C43" s="1134" t="s">
        <v>547</v>
      </c>
      <c r="D43" s="1134"/>
      <c r="E43" s="1135"/>
      <c r="F43" s="41">
        <v>6.15</v>
      </c>
      <c r="G43" s="42">
        <v>6.49</v>
      </c>
      <c r="H43" s="42">
        <v>0.14000000000000001</v>
      </c>
      <c r="I43" s="42">
        <v>0.09</v>
      </c>
      <c r="J43" s="43">
        <v>0.06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3lVF91Dfh3Q5ndK2x9dzWxHq4/PrAu68mw/V4gs+zcB589tXFiSqSgBpIuplG/hHvxW0eZ+8jz/ZFEl8Z4aJw==" saltValue="aaGDpdIjzVcZauUOXMfH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582</v>
      </c>
      <c r="L45" s="58">
        <v>609</v>
      </c>
      <c r="M45" s="58">
        <v>664</v>
      </c>
      <c r="N45" s="58">
        <v>695</v>
      </c>
      <c r="O45" s="59">
        <v>722</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506</v>
      </c>
      <c r="L46" s="62" t="s">
        <v>506</v>
      </c>
      <c r="M46" s="62" t="s">
        <v>506</v>
      </c>
      <c r="N46" s="62" t="s">
        <v>506</v>
      </c>
      <c r="O46" s="63" t="s">
        <v>506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506</v>
      </c>
      <c r="L47" s="62" t="s">
        <v>506</v>
      </c>
      <c r="M47" s="62" t="s">
        <v>506</v>
      </c>
      <c r="N47" s="62" t="s">
        <v>506</v>
      </c>
      <c r="O47" s="63" t="s">
        <v>506</v>
      </c>
      <c r="P47" s="46"/>
      <c r="Q47" s="46"/>
      <c r="R47" s="46"/>
      <c r="S47" s="46"/>
      <c r="T47" s="46"/>
      <c r="U47" s="46"/>
    </row>
    <row r="48" spans="1:21" ht="30.75" customHeight="1" x14ac:dyDescent="0.15">
      <c r="A48" s="46"/>
      <c r="B48" s="1163"/>
      <c r="C48" s="1164"/>
      <c r="D48" s="60"/>
      <c r="E48" s="1140" t="s">
        <v>13</v>
      </c>
      <c r="F48" s="1140"/>
      <c r="G48" s="1140"/>
      <c r="H48" s="1140"/>
      <c r="I48" s="1140"/>
      <c r="J48" s="1141"/>
      <c r="K48" s="61">
        <v>120</v>
      </c>
      <c r="L48" s="62">
        <v>120</v>
      </c>
      <c r="M48" s="62">
        <v>126</v>
      </c>
      <c r="N48" s="62">
        <v>129</v>
      </c>
      <c r="O48" s="63">
        <v>137</v>
      </c>
      <c r="P48" s="46"/>
      <c r="Q48" s="46"/>
      <c r="R48" s="46"/>
      <c r="S48" s="46"/>
      <c r="T48" s="46"/>
      <c r="U48" s="46"/>
    </row>
    <row r="49" spans="1:21" ht="30.75" customHeight="1" x14ac:dyDescent="0.15">
      <c r="A49" s="46"/>
      <c r="B49" s="1163"/>
      <c r="C49" s="1164"/>
      <c r="D49" s="60"/>
      <c r="E49" s="1140" t="s">
        <v>14</v>
      </c>
      <c r="F49" s="1140"/>
      <c r="G49" s="1140"/>
      <c r="H49" s="1140"/>
      <c r="I49" s="1140"/>
      <c r="J49" s="1141"/>
      <c r="K49" s="61">
        <v>34</v>
      </c>
      <c r="L49" s="62">
        <v>45</v>
      </c>
      <c r="M49" s="62">
        <v>61</v>
      </c>
      <c r="N49" s="62">
        <v>43</v>
      </c>
      <c r="O49" s="63">
        <v>23</v>
      </c>
      <c r="P49" s="46"/>
      <c r="Q49" s="46"/>
      <c r="R49" s="46"/>
      <c r="S49" s="46"/>
      <c r="T49" s="46"/>
      <c r="U49" s="46"/>
    </row>
    <row r="50" spans="1:21" ht="30.75" customHeight="1" x14ac:dyDescent="0.15">
      <c r="A50" s="46"/>
      <c r="B50" s="1163"/>
      <c r="C50" s="1164"/>
      <c r="D50" s="60"/>
      <c r="E50" s="1140" t="s">
        <v>15</v>
      </c>
      <c r="F50" s="1140"/>
      <c r="G50" s="1140"/>
      <c r="H50" s="1140"/>
      <c r="I50" s="1140"/>
      <c r="J50" s="1141"/>
      <c r="K50" s="61">
        <v>2</v>
      </c>
      <c r="L50" s="62">
        <v>1</v>
      </c>
      <c r="M50" s="62">
        <v>1</v>
      </c>
      <c r="N50" s="62">
        <v>1</v>
      </c>
      <c r="O50" s="63">
        <v>2</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506</v>
      </c>
      <c r="L51" s="62" t="s">
        <v>506</v>
      </c>
      <c r="M51" s="62" t="s">
        <v>506</v>
      </c>
      <c r="N51" s="62" t="s">
        <v>506</v>
      </c>
      <c r="O51" s="63" t="s">
        <v>506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621</v>
      </c>
      <c r="L52" s="62">
        <v>620</v>
      </c>
      <c r="M52" s="62">
        <v>623</v>
      </c>
      <c r="N52" s="62">
        <v>620</v>
      </c>
      <c r="O52" s="63">
        <v>641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117</v>
      </c>
      <c r="L53" s="67">
        <v>155</v>
      </c>
      <c r="M53" s="67">
        <v>229</v>
      </c>
      <c r="N53" s="67">
        <v>248</v>
      </c>
      <c r="O53" s="68">
        <v>243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6gTPRkZNs6/YQlCmm/RuO1ccnWAu1Sat9feeSVKyfw5MbDObZJNUX0yRlrVtNgtlTOCfyiq5f3xWmaBDghNGA==" saltValue="XGIBn6doQrF8lMflP4SiV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81" t="s">
        <v>30</v>
      </c>
      <c r="C41" s="1182"/>
      <c r="D41" s="103"/>
      <c r="E41" s="1183" t="s">
        <v>31</v>
      </c>
      <c r="F41" s="1183"/>
      <c r="G41" s="1183"/>
      <c r="H41" s="1184"/>
      <c r="I41" s="330">
        <v>9956</v>
      </c>
      <c r="J41" s="331">
        <v>9831</v>
      </c>
      <c r="K41" s="331">
        <v>9595</v>
      </c>
      <c r="L41" s="331">
        <v>9479</v>
      </c>
      <c r="M41" s="332">
        <v>9809</v>
      </c>
    </row>
    <row r="42" spans="2:13" ht="27.75" customHeight="1" x14ac:dyDescent="0.15">
      <c r="B42" s="1171"/>
      <c r="C42" s="1172"/>
      <c r="D42" s="104"/>
      <c r="E42" s="1175" t="s">
        <v>32</v>
      </c>
      <c r="F42" s="1175"/>
      <c r="G42" s="1175"/>
      <c r="H42" s="1176"/>
      <c r="I42" s="333" t="s">
        <v>506</v>
      </c>
      <c r="J42" s="334" t="s">
        <v>506</v>
      </c>
      <c r="K42" s="334" t="s">
        <v>506</v>
      </c>
      <c r="L42" s="334" t="s">
        <v>506</v>
      </c>
      <c r="M42" s="335" t="s">
        <v>506</v>
      </c>
    </row>
    <row r="43" spans="2:13" ht="27.75" customHeight="1" x14ac:dyDescent="0.15">
      <c r="B43" s="1171"/>
      <c r="C43" s="1172"/>
      <c r="D43" s="104"/>
      <c r="E43" s="1175" t="s">
        <v>33</v>
      </c>
      <c r="F43" s="1175"/>
      <c r="G43" s="1175"/>
      <c r="H43" s="1176"/>
      <c r="I43" s="333">
        <v>3246</v>
      </c>
      <c r="J43" s="334">
        <v>3126</v>
      </c>
      <c r="K43" s="334">
        <v>3027</v>
      </c>
      <c r="L43" s="334">
        <v>3001</v>
      </c>
      <c r="M43" s="335">
        <v>2963</v>
      </c>
    </row>
    <row r="44" spans="2:13" ht="27.75" customHeight="1" x14ac:dyDescent="0.15">
      <c r="B44" s="1171"/>
      <c r="C44" s="1172"/>
      <c r="D44" s="104"/>
      <c r="E44" s="1175" t="s">
        <v>34</v>
      </c>
      <c r="F44" s="1175"/>
      <c r="G44" s="1175"/>
      <c r="H44" s="1176"/>
      <c r="I44" s="333">
        <v>256</v>
      </c>
      <c r="J44" s="334">
        <v>210</v>
      </c>
      <c r="K44" s="334">
        <v>167</v>
      </c>
      <c r="L44" s="334">
        <v>163</v>
      </c>
      <c r="M44" s="335">
        <v>163</v>
      </c>
    </row>
    <row r="45" spans="2:13" ht="27.75" customHeight="1" x14ac:dyDescent="0.15">
      <c r="B45" s="1171"/>
      <c r="C45" s="1172"/>
      <c r="D45" s="104"/>
      <c r="E45" s="1175" t="s">
        <v>35</v>
      </c>
      <c r="F45" s="1175"/>
      <c r="G45" s="1175"/>
      <c r="H45" s="1176"/>
      <c r="I45" s="333">
        <v>474</v>
      </c>
      <c r="J45" s="334">
        <v>427</v>
      </c>
      <c r="K45" s="334">
        <v>416</v>
      </c>
      <c r="L45" s="334">
        <v>428</v>
      </c>
      <c r="M45" s="335">
        <v>359</v>
      </c>
    </row>
    <row r="46" spans="2:13" ht="27.75" customHeight="1" x14ac:dyDescent="0.15">
      <c r="B46" s="1171"/>
      <c r="C46" s="1172"/>
      <c r="D46" s="105"/>
      <c r="E46" s="1175" t="s">
        <v>36</v>
      </c>
      <c r="F46" s="1175"/>
      <c r="G46" s="1175"/>
      <c r="H46" s="1176"/>
      <c r="I46" s="333" t="s">
        <v>506</v>
      </c>
      <c r="J46" s="334" t="s">
        <v>506</v>
      </c>
      <c r="K46" s="334" t="s">
        <v>506</v>
      </c>
      <c r="L46" s="334" t="s">
        <v>506</v>
      </c>
      <c r="M46" s="335" t="s">
        <v>506</v>
      </c>
    </row>
    <row r="47" spans="2:13" ht="27.75" customHeight="1" x14ac:dyDescent="0.15">
      <c r="B47" s="1171"/>
      <c r="C47" s="1172"/>
      <c r="D47" s="106"/>
      <c r="E47" s="1185" t="s">
        <v>37</v>
      </c>
      <c r="F47" s="1186"/>
      <c r="G47" s="1186"/>
      <c r="H47" s="1187"/>
      <c r="I47" s="333" t="s">
        <v>506</v>
      </c>
      <c r="J47" s="334" t="s">
        <v>506</v>
      </c>
      <c r="K47" s="334" t="s">
        <v>506</v>
      </c>
      <c r="L47" s="334" t="s">
        <v>506</v>
      </c>
      <c r="M47" s="335" t="s">
        <v>506</v>
      </c>
    </row>
    <row r="48" spans="2:13" ht="27.75" customHeight="1" x14ac:dyDescent="0.15">
      <c r="B48" s="1171"/>
      <c r="C48" s="1172"/>
      <c r="D48" s="104"/>
      <c r="E48" s="1175" t="s">
        <v>38</v>
      </c>
      <c r="F48" s="1175"/>
      <c r="G48" s="1175"/>
      <c r="H48" s="1176"/>
      <c r="I48" s="333" t="s">
        <v>506</v>
      </c>
      <c r="J48" s="334" t="s">
        <v>506</v>
      </c>
      <c r="K48" s="334" t="s">
        <v>506</v>
      </c>
      <c r="L48" s="334" t="s">
        <v>506</v>
      </c>
      <c r="M48" s="335" t="s">
        <v>506</v>
      </c>
    </row>
    <row r="49" spans="2:13" ht="27.75" customHeight="1" x14ac:dyDescent="0.15">
      <c r="B49" s="1173"/>
      <c r="C49" s="1174"/>
      <c r="D49" s="104"/>
      <c r="E49" s="1175" t="s">
        <v>39</v>
      </c>
      <c r="F49" s="1175"/>
      <c r="G49" s="1175"/>
      <c r="H49" s="1176"/>
      <c r="I49" s="333" t="s">
        <v>506</v>
      </c>
      <c r="J49" s="334" t="s">
        <v>506</v>
      </c>
      <c r="K49" s="334" t="s">
        <v>506</v>
      </c>
      <c r="L49" s="334" t="s">
        <v>506</v>
      </c>
      <c r="M49" s="335" t="s">
        <v>506</v>
      </c>
    </row>
    <row r="50" spans="2:13" ht="27.75" customHeight="1" x14ac:dyDescent="0.15">
      <c r="B50" s="1169" t="s">
        <v>40</v>
      </c>
      <c r="C50" s="1170"/>
      <c r="D50" s="107"/>
      <c r="E50" s="1175" t="s">
        <v>41</v>
      </c>
      <c r="F50" s="1175"/>
      <c r="G50" s="1175"/>
      <c r="H50" s="1176"/>
      <c r="I50" s="333">
        <v>2198</v>
      </c>
      <c r="J50" s="334">
        <v>2315</v>
      </c>
      <c r="K50" s="334">
        <v>2454</v>
      </c>
      <c r="L50" s="334">
        <v>2244</v>
      </c>
      <c r="M50" s="335">
        <v>2323</v>
      </c>
    </row>
    <row r="51" spans="2:13" ht="27.75" customHeight="1" x14ac:dyDescent="0.15">
      <c r="B51" s="1171"/>
      <c r="C51" s="1172"/>
      <c r="D51" s="104"/>
      <c r="E51" s="1175" t="s">
        <v>42</v>
      </c>
      <c r="F51" s="1175"/>
      <c r="G51" s="1175"/>
      <c r="H51" s="1176"/>
      <c r="I51" s="333">
        <v>112</v>
      </c>
      <c r="J51" s="334">
        <v>87</v>
      </c>
      <c r="K51" s="334">
        <v>54</v>
      </c>
      <c r="L51" s="334">
        <v>33</v>
      </c>
      <c r="M51" s="335">
        <v>30</v>
      </c>
    </row>
    <row r="52" spans="2:13" ht="27.75" customHeight="1" x14ac:dyDescent="0.15">
      <c r="B52" s="1173"/>
      <c r="C52" s="1174"/>
      <c r="D52" s="104"/>
      <c r="E52" s="1175" t="s">
        <v>43</v>
      </c>
      <c r="F52" s="1175"/>
      <c r="G52" s="1175"/>
      <c r="H52" s="1176"/>
      <c r="I52" s="333">
        <v>9255</v>
      </c>
      <c r="J52" s="334">
        <v>9131</v>
      </c>
      <c r="K52" s="334">
        <v>8776</v>
      </c>
      <c r="L52" s="334">
        <v>8429</v>
      </c>
      <c r="M52" s="335">
        <v>8111</v>
      </c>
    </row>
    <row r="53" spans="2:13" ht="27.75" customHeight="1" thickBot="1" x14ac:dyDescent="0.2">
      <c r="B53" s="1177" t="s">
        <v>19</v>
      </c>
      <c r="C53" s="1178"/>
      <c r="D53" s="108"/>
      <c r="E53" s="1179" t="s">
        <v>44</v>
      </c>
      <c r="F53" s="1179"/>
      <c r="G53" s="1179"/>
      <c r="H53" s="1180"/>
      <c r="I53" s="336">
        <v>2367</v>
      </c>
      <c r="J53" s="337">
        <v>2061</v>
      </c>
      <c r="K53" s="337">
        <v>1923</v>
      </c>
      <c r="L53" s="337">
        <v>2367</v>
      </c>
      <c r="M53" s="338">
        <v>2831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WAdBnlkst2UcscjKxciVT4ZU5LVnVwFVDyNCcElkV774R0BhQG7ZWiciYnzhW0D5NsKg+NnFQjhkMZy+8Qmtrw==" saltValue="xO3Zo4+EoL5h3/G9yAwkr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196" t="s">
        <v>46</v>
      </c>
      <c r="D55" s="1196"/>
      <c r="E55" s="1197"/>
      <c r="F55" s="339">
        <v>1356</v>
      </c>
      <c r="G55" s="339">
        <v>1157</v>
      </c>
      <c r="H55" s="340">
        <v>1272</v>
      </c>
    </row>
    <row r="56" spans="2:8" ht="52.5" customHeight="1" x14ac:dyDescent="0.15">
      <c r="B56" s="120"/>
      <c r="C56" s="1198" t="s">
        <v>47</v>
      </c>
      <c r="D56" s="1198"/>
      <c r="E56" s="1199"/>
      <c r="F56" s="341" t="s">
        <v>506</v>
      </c>
      <c r="G56" s="341" t="s">
        <v>506</v>
      </c>
      <c r="H56" s="342">
        <v>33</v>
      </c>
    </row>
    <row r="57" spans="2:8" ht="53.25" customHeight="1" x14ac:dyDescent="0.15">
      <c r="B57" s="120"/>
      <c r="C57" s="1200" t="s">
        <v>48</v>
      </c>
      <c r="D57" s="1200"/>
      <c r="E57" s="1201"/>
      <c r="F57" s="343">
        <v>795</v>
      </c>
      <c r="G57" s="343">
        <v>709</v>
      </c>
      <c r="H57" s="344">
        <v>579</v>
      </c>
    </row>
    <row r="58" spans="2:8" ht="45.75" customHeight="1" x14ac:dyDescent="0.15">
      <c r="B58" s="121"/>
      <c r="C58" s="1188" t="s">
        <v>555</v>
      </c>
      <c r="D58" s="1189"/>
      <c r="E58" s="1190"/>
      <c r="F58" s="345">
        <v>237</v>
      </c>
      <c r="G58" s="345">
        <v>187</v>
      </c>
      <c r="H58" s="346">
        <v>187</v>
      </c>
    </row>
    <row r="59" spans="2:8" ht="45.75" customHeight="1" x14ac:dyDescent="0.15">
      <c r="B59" s="121"/>
      <c r="C59" s="1188" t="s">
        <v>554</v>
      </c>
      <c r="D59" s="1189"/>
      <c r="E59" s="1190"/>
      <c r="F59" s="345">
        <v>225</v>
      </c>
      <c r="G59" s="345">
        <v>201</v>
      </c>
      <c r="H59" s="346">
        <v>177</v>
      </c>
    </row>
    <row r="60" spans="2:8" ht="45.75" customHeight="1" x14ac:dyDescent="0.15">
      <c r="B60" s="121"/>
      <c r="C60" s="1188" t="s">
        <v>558</v>
      </c>
      <c r="D60" s="1189"/>
      <c r="E60" s="1190"/>
      <c r="F60" s="345">
        <v>74</v>
      </c>
      <c r="G60" s="345">
        <v>74</v>
      </c>
      <c r="H60" s="346">
        <v>74</v>
      </c>
    </row>
    <row r="61" spans="2:8" ht="45.75" customHeight="1" x14ac:dyDescent="0.15">
      <c r="B61" s="121"/>
      <c r="C61" s="1188" t="s">
        <v>557</v>
      </c>
      <c r="D61" s="1189"/>
      <c r="E61" s="1190"/>
      <c r="F61" s="345">
        <v>54</v>
      </c>
      <c r="G61" s="345">
        <v>59</v>
      </c>
      <c r="H61" s="346">
        <v>54</v>
      </c>
    </row>
    <row r="62" spans="2:8" ht="45.75" customHeight="1" thickBot="1" x14ac:dyDescent="0.2">
      <c r="B62" s="122"/>
      <c r="C62" s="1191" t="s">
        <v>556</v>
      </c>
      <c r="D62" s="1192"/>
      <c r="E62" s="1193"/>
      <c r="F62" s="347">
        <v>143</v>
      </c>
      <c r="G62" s="347">
        <v>143</v>
      </c>
      <c r="H62" s="348">
        <v>43</v>
      </c>
    </row>
    <row r="63" spans="2:8" ht="52.5" customHeight="1" thickBot="1" x14ac:dyDescent="0.2">
      <c r="B63" s="123"/>
      <c r="C63" s="1194" t="s">
        <v>49</v>
      </c>
      <c r="D63" s="1194"/>
      <c r="E63" s="1195"/>
      <c r="F63" s="349">
        <v>2152</v>
      </c>
      <c r="G63" s="349">
        <v>1866</v>
      </c>
      <c r="H63" s="350">
        <v>1885</v>
      </c>
    </row>
    <row r="64" spans="2:8" x14ac:dyDescent="0.15"/>
  </sheetData>
  <sheetProtection algorithmName="SHA-512" hashValue="L3XRlG8JcXJjX/Boy6RyBHhTF/v9Puz7vJz72v1wYquerkH3gUccQdcXK9CrEssUZb1/uihoqKDukOjh74+Y8g==" saltValue="DB0Pph4DgcoS5ETcwc+u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529</v>
      </c>
      <c r="G2" s="137"/>
      <c r="H2" s="138"/>
    </row>
    <row r="3" spans="1:8" x14ac:dyDescent="0.15">
      <c r="A3" s="134" t="s">
        <v>522</v>
      </c>
      <c r="B3" s="139"/>
      <c r="C3" s="140"/>
      <c r="D3" s="141">
        <v>64023</v>
      </c>
      <c r="E3" s="142"/>
      <c r="F3" s="143">
        <v>52068</v>
      </c>
      <c r="G3" s="144"/>
      <c r="H3" s="145"/>
    </row>
    <row r="4" spans="1:8" x14ac:dyDescent="0.15">
      <c r="A4" s="146"/>
      <c r="B4" s="147"/>
      <c r="C4" s="148"/>
      <c r="D4" s="149">
        <v>50773</v>
      </c>
      <c r="E4" s="150"/>
      <c r="F4" s="151">
        <v>26936</v>
      </c>
      <c r="G4" s="152"/>
      <c r="H4" s="153"/>
    </row>
    <row r="5" spans="1:8" x14ac:dyDescent="0.15">
      <c r="A5" s="134" t="s">
        <v>524</v>
      </c>
      <c r="B5" s="139"/>
      <c r="C5" s="140"/>
      <c r="D5" s="141">
        <v>39555</v>
      </c>
      <c r="E5" s="142"/>
      <c r="F5" s="143">
        <v>47161</v>
      </c>
      <c r="G5" s="144"/>
      <c r="H5" s="145"/>
    </row>
    <row r="6" spans="1:8" x14ac:dyDescent="0.15">
      <c r="A6" s="146"/>
      <c r="B6" s="147"/>
      <c r="C6" s="148"/>
      <c r="D6" s="149">
        <v>29540</v>
      </c>
      <c r="E6" s="150"/>
      <c r="F6" s="151">
        <v>24595</v>
      </c>
      <c r="G6" s="152"/>
      <c r="H6" s="153"/>
    </row>
    <row r="7" spans="1:8" x14ac:dyDescent="0.15">
      <c r="A7" s="134" t="s">
        <v>525</v>
      </c>
      <c r="B7" s="139"/>
      <c r="C7" s="140"/>
      <c r="D7" s="141">
        <v>39070</v>
      </c>
      <c r="E7" s="142"/>
      <c r="F7" s="143">
        <v>43423</v>
      </c>
      <c r="G7" s="144"/>
      <c r="H7" s="145"/>
    </row>
    <row r="8" spans="1:8" x14ac:dyDescent="0.15">
      <c r="A8" s="146"/>
      <c r="B8" s="147"/>
      <c r="C8" s="148"/>
      <c r="D8" s="149">
        <v>30853</v>
      </c>
      <c r="E8" s="150"/>
      <c r="F8" s="151">
        <v>22207</v>
      </c>
      <c r="G8" s="152"/>
      <c r="H8" s="153"/>
    </row>
    <row r="9" spans="1:8" x14ac:dyDescent="0.15">
      <c r="A9" s="134" t="s">
        <v>526</v>
      </c>
      <c r="B9" s="139"/>
      <c r="C9" s="140"/>
      <c r="D9" s="141">
        <v>59366</v>
      </c>
      <c r="E9" s="142"/>
      <c r="F9" s="143">
        <v>45265</v>
      </c>
      <c r="G9" s="144"/>
      <c r="H9" s="145"/>
    </row>
    <row r="10" spans="1:8" x14ac:dyDescent="0.15">
      <c r="A10" s="146"/>
      <c r="B10" s="147"/>
      <c r="C10" s="148"/>
      <c r="D10" s="149">
        <v>34949</v>
      </c>
      <c r="E10" s="150"/>
      <c r="F10" s="151">
        <v>22600</v>
      </c>
      <c r="G10" s="152"/>
      <c r="H10" s="153"/>
    </row>
    <row r="11" spans="1:8" x14ac:dyDescent="0.15">
      <c r="A11" s="134" t="s">
        <v>527</v>
      </c>
      <c r="B11" s="139"/>
      <c r="C11" s="140"/>
      <c r="D11" s="141">
        <v>78737</v>
      </c>
      <c r="E11" s="142"/>
      <c r="F11" s="143">
        <v>54621</v>
      </c>
      <c r="G11" s="144"/>
      <c r="H11" s="145"/>
    </row>
    <row r="12" spans="1:8" x14ac:dyDescent="0.15">
      <c r="A12" s="146"/>
      <c r="B12" s="147"/>
      <c r="C12" s="154"/>
      <c r="D12" s="149">
        <v>56685</v>
      </c>
      <c r="E12" s="150"/>
      <c r="F12" s="151">
        <v>30892</v>
      </c>
      <c r="G12" s="152"/>
      <c r="H12" s="153"/>
    </row>
    <row r="13" spans="1:8" x14ac:dyDescent="0.15">
      <c r="A13" s="134"/>
      <c r="B13" s="139"/>
      <c r="C13" s="140"/>
      <c r="D13" s="141">
        <v>56150</v>
      </c>
      <c r="E13" s="142"/>
      <c r="F13" s="143">
        <v>48508</v>
      </c>
      <c r="G13" s="155"/>
      <c r="H13" s="145"/>
    </row>
    <row r="14" spans="1:8" x14ac:dyDescent="0.15">
      <c r="A14" s="146"/>
      <c r="B14" s="147"/>
      <c r="C14" s="148"/>
      <c r="D14" s="149">
        <v>40560</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19.670000000000002</v>
      </c>
      <c r="C19" s="156">
        <f>ROUND(VALUE(SUBSTITUTE(実質収支比率等に係る経年分析!G$48,"▲","-")),2)</f>
        <v>21.34</v>
      </c>
      <c r="D19" s="156">
        <f>ROUND(VALUE(SUBSTITUTE(実質収支比率等に係る経年分析!H$48,"▲","-")),2)</f>
        <v>15.7</v>
      </c>
      <c r="E19" s="156">
        <f>ROUND(VALUE(SUBSTITUTE(実質収支比率等に係る経年分析!I$48,"▲","-")),2)</f>
        <v>17.59</v>
      </c>
      <c r="F19" s="156">
        <f>ROUND(VALUE(SUBSTITUTE(実質収支比率等に係る経年分析!J$48,"▲","-")),2)</f>
        <v>11.33</v>
      </c>
    </row>
    <row r="20" spans="1:11" x14ac:dyDescent="0.15">
      <c r="A20" s="156" t="s">
        <v>53</v>
      </c>
      <c r="B20" s="156">
        <f>ROUND(VALUE(SUBSTITUTE(実質収支比率等に係る経年分析!F$47,"▲","-")),2)</f>
        <v>15.65</v>
      </c>
      <c r="C20" s="156">
        <f>ROUND(VALUE(SUBSTITUTE(実質収支比率等に係る経年分析!G$47,"▲","-")),2)</f>
        <v>20.13</v>
      </c>
      <c r="D20" s="156">
        <f>ROUND(VALUE(SUBSTITUTE(実質収支比率等に係る経年分析!H$47,"▲","-")),2)</f>
        <v>24.2</v>
      </c>
      <c r="E20" s="156">
        <f>ROUND(VALUE(SUBSTITUTE(実質収支比率等に係る経年分析!I$47,"▲","-")),2)</f>
        <v>20.309999999999999</v>
      </c>
      <c r="F20" s="156">
        <f>ROUND(VALUE(SUBSTITUTE(実質収支比率等に係る経年分析!J$47,"▲","-")),2)</f>
        <v>21.71</v>
      </c>
    </row>
    <row r="21" spans="1:11" x14ac:dyDescent="0.15">
      <c r="A21" s="156" t="s">
        <v>54</v>
      </c>
      <c r="B21" s="156">
        <f>IF(ISNUMBER(VALUE(SUBSTITUTE(実質収支比率等に係る経年分析!F$49,"▲","-"))),ROUND(VALUE(SUBSTITUTE(実質収支比率等に係る経年分析!F$49,"▲","-")),2),NA())</f>
        <v>5.28</v>
      </c>
      <c r="C21" s="156">
        <f>IF(ISNUMBER(VALUE(SUBSTITUTE(実質収支比率等に係る経年分析!G$49,"▲","-"))),ROUND(VALUE(SUBSTITUTE(実質収支比率等に係る経年分析!G$49,"▲","-")),2),NA())</f>
        <v>0.87</v>
      </c>
      <c r="D21" s="156">
        <f>IF(ISNUMBER(VALUE(SUBSTITUTE(実質収支比率等に係る経年分析!H$49,"▲","-"))),ROUND(VALUE(SUBSTITUTE(実質収支比率等に係る経年分析!H$49,"▲","-")),2),NA())</f>
        <v>-8.56</v>
      </c>
      <c r="E21" s="156">
        <f>IF(ISNUMBER(VALUE(SUBSTITUTE(実質収支比率等に係る経年分析!I$49,"▲","-"))),ROUND(VALUE(SUBSTITUTE(実質収支比率等に係る経年分析!I$49,"▲","-")),2),NA())</f>
        <v>-1.37</v>
      </c>
      <c r="F21" s="156">
        <f>IF(ISNUMBER(VALUE(SUBSTITUTE(実質収支比率等に係る経年分析!J$49,"▲","-"))),ROUND(VALUE(SUBSTITUTE(実質収支比率等に係る経年分析!J$49,"▲","-")),2),NA())</f>
        <v>-3.78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6.15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6.49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0.14000000000000001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0.09</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0.06</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0.23</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0.14000000000000001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0.15</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0.2</v>
      </c>
    </row>
    <row r="30" spans="1:11" x14ac:dyDescent="0.15">
      <c r="A30" s="157" t="str">
        <f>IF(連結実質赤字比率に係る赤字・黒字の構成分析!C$40="",NA(),連結実質赤字比率に係る赤字・黒字の構成分析!C$40)</f>
        <v>とべの館特別会計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0.38</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0.34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0.32</v>
      </c>
    </row>
    <row r="31" spans="1:11" x14ac:dyDescent="0.15">
      <c r="A31" s="157" t="str">
        <f>IF(連結実質赤字比率に係る赤字・黒字の構成分析!C$39="",NA(),連結実質赤字比率に係る赤字・黒字の構成分析!C$39)</f>
        <v>介護保険事業特別会計（保険事業勘定）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1.18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1.61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1.1299999999999999</v>
      </c>
    </row>
    <row r="32" spans="1:11" x14ac:dyDescent="0.15">
      <c r="A32" s="157" t="str">
        <f>IF(連結実質赤字比率に係る赤字・黒字の構成分析!C$38="",NA(),連結実質赤字比率に係る赤字・黒字の構成分析!C$38)</f>
        <v>下水道事業会計（浄化槽事業）</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1.19</v>
      </c>
    </row>
    <row r="33" spans="1:16" x14ac:dyDescent="0.15">
      <c r="A33" s="157" t="str">
        <f>IF(連結実質赤字比率に係る赤字・黒字の構成分析!C$37="",NA(),連結実質赤字比率に係る赤字・黒字の構成分析!C$37)</f>
        <v>下水道事業会計（公共下水道事業）</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4.21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4.03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3.27</v>
      </c>
    </row>
    <row r="34" spans="1:16" x14ac:dyDescent="0.15">
      <c r="A34" s="157" t="str">
        <f>IF(連結実質赤字比率に係る赤字・黒字の構成分析!C$36="",NA(),連結実質赤字比率に係る赤字・黒字の構成分析!C$36)</f>
        <v>国民健康保険事業特別会計（事業勘定）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6.06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5.79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5.22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4.1900000000000004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3.81</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6.29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5.0599999999999996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4.79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4.4000000000000004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4.05</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19.079999999999998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19.95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15.23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17.22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11.01</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621</v>
      </c>
      <c r="E42" s="158"/>
      <c r="F42" s="158"/>
      <c r="G42" s="158">
        <f>'実質公債費比率（分子）の構造'!L$52</f>
        <v>620</v>
      </c>
      <c r="H42" s="158"/>
      <c r="I42" s="158"/>
      <c r="J42" s="158">
        <f>'実質公債費比率（分子）の構造'!M$52</f>
        <v>623</v>
      </c>
      <c r="K42" s="158"/>
      <c r="L42" s="158"/>
      <c r="M42" s="158">
        <f>'実質公債費比率（分子）の構造'!N$52</f>
        <v>620</v>
      </c>
      <c r="N42" s="158"/>
      <c r="O42" s="158"/>
      <c r="P42" s="158">
        <f>'実質公債費比率（分子）の構造'!O$52</f>
        <v>641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v>
      </c>
      <c r="C44" s="158"/>
      <c r="D44" s="158"/>
      <c r="E44" s="158">
        <f>'実質公債費比率（分子）の構造'!L$50</f>
        <v>1</v>
      </c>
      <c r="F44" s="158"/>
      <c r="G44" s="158"/>
      <c r="H44" s="158">
        <f>'実質公債費比率（分子）の構造'!M$50</f>
        <v>1</v>
      </c>
      <c r="I44" s="158"/>
      <c r="J44" s="158"/>
      <c r="K44" s="158">
        <f>'実質公債費比率（分子）の構造'!N$50</f>
        <v>1</v>
      </c>
      <c r="L44" s="158"/>
      <c r="M44" s="158"/>
      <c r="N44" s="158">
        <f>'実質公債費比率（分子）の構造'!O$50</f>
        <v>2</v>
      </c>
      <c r="O44" s="158"/>
      <c r="P44" s="158"/>
    </row>
    <row r="45" spans="1:16" x14ac:dyDescent="0.15">
      <c r="A45" s="158" t="s">
        <v>63</v>
      </c>
      <c r="B45" s="158">
        <f>'実質公債費比率（分子）の構造'!K$49</f>
        <v>34</v>
      </c>
      <c r="C45" s="158"/>
      <c r="D45" s="158"/>
      <c r="E45" s="158">
        <f>'実質公債費比率（分子）の構造'!L$49</f>
        <v>45</v>
      </c>
      <c r="F45" s="158"/>
      <c r="G45" s="158"/>
      <c r="H45" s="158">
        <f>'実質公債費比率（分子）の構造'!M$49</f>
        <v>61</v>
      </c>
      <c r="I45" s="158"/>
      <c r="J45" s="158"/>
      <c r="K45" s="158">
        <f>'実質公債費比率（分子）の構造'!N$49</f>
        <v>43</v>
      </c>
      <c r="L45" s="158"/>
      <c r="M45" s="158"/>
      <c r="N45" s="158">
        <f>'実質公債費比率（分子）の構造'!O$49</f>
        <v>23</v>
      </c>
      <c r="O45" s="158"/>
      <c r="P45" s="158"/>
    </row>
    <row r="46" spans="1:16" x14ac:dyDescent="0.15">
      <c r="A46" s="158" t="s">
        <v>64</v>
      </c>
      <c r="B46" s="158">
        <f>'実質公債費比率（分子）の構造'!K$48</f>
        <v>120</v>
      </c>
      <c r="C46" s="158"/>
      <c r="D46" s="158"/>
      <c r="E46" s="158">
        <f>'実質公債費比率（分子）の構造'!L$48</f>
        <v>120</v>
      </c>
      <c r="F46" s="158"/>
      <c r="G46" s="158"/>
      <c r="H46" s="158">
        <f>'実質公債費比率（分子）の構造'!M$48</f>
        <v>126</v>
      </c>
      <c r="I46" s="158"/>
      <c r="J46" s="158"/>
      <c r="K46" s="158">
        <f>'実質公債費比率（分子）の構造'!N$48</f>
        <v>129</v>
      </c>
      <c r="L46" s="158"/>
      <c r="M46" s="158"/>
      <c r="N46" s="158">
        <f>'実質公債費比率（分子）の構造'!O$48</f>
        <v>137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582</v>
      </c>
      <c r="C49" s="158"/>
      <c r="D49" s="158"/>
      <c r="E49" s="158">
        <f>'実質公債費比率（分子）の構造'!L$45</f>
        <v>609</v>
      </c>
      <c r="F49" s="158"/>
      <c r="G49" s="158"/>
      <c r="H49" s="158">
        <f>'実質公債費比率（分子）の構造'!M$45</f>
        <v>664</v>
      </c>
      <c r="I49" s="158"/>
      <c r="J49" s="158"/>
      <c r="K49" s="158">
        <f>'実質公債費比率（分子）の構造'!N$45</f>
        <v>695</v>
      </c>
      <c r="L49" s="158"/>
      <c r="M49" s="158"/>
      <c r="N49" s="158">
        <f>'実質公債費比率（分子）の構造'!O$45</f>
        <v>722</v>
      </c>
      <c r="O49" s="158"/>
      <c r="P49" s="158"/>
    </row>
    <row r="50" spans="1:16" x14ac:dyDescent="0.15">
      <c r="A50" s="158" t="s">
        <v>67</v>
      </c>
      <c r="B50" s="158" t="e">
        <f>NA()</f>
        <v>#N/A</v>
      </c>
      <c r="C50" s="158">
        <f>IF(ISNUMBER('実質公債費比率（分子）の構造'!K$53),'実質公債費比率（分子）の構造'!K$53,NA())</f>
        <v>117</v>
      </c>
      <c r="D50" s="158" t="e">
        <f>NA()</f>
        <v>#N/A</v>
      </c>
      <c r="E50" s="158" t="e">
        <f>NA()</f>
        <v>#N/A</v>
      </c>
      <c r="F50" s="158">
        <f>IF(ISNUMBER('実質公債費比率（分子）の構造'!L$53),'実質公債費比率（分子）の構造'!L$53,NA())</f>
        <v>155</v>
      </c>
      <c r="G50" s="158" t="e">
        <f>NA()</f>
        <v>#N/A</v>
      </c>
      <c r="H50" s="158" t="e">
        <f>NA()</f>
        <v>#N/A</v>
      </c>
      <c r="I50" s="158">
        <f>IF(ISNUMBER('実質公債費比率（分子）の構造'!M$53),'実質公債費比率（分子）の構造'!M$53,NA())</f>
        <v>229</v>
      </c>
      <c r="J50" s="158" t="e">
        <f>NA()</f>
        <v>#N/A</v>
      </c>
      <c r="K50" s="158" t="e">
        <f>NA()</f>
        <v>#N/A</v>
      </c>
      <c r="L50" s="158">
        <f>IF(ISNUMBER('実質公債費比率（分子）の構造'!N$53),'実質公債費比率（分子）の構造'!N$53,NA())</f>
        <v>248</v>
      </c>
      <c r="M50" s="158" t="e">
        <f>NA()</f>
        <v>#N/A</v>
      </c>
      <c r="N50" s="158" t="e">
        <f>NA()</f>
        <v>#N/A</v>
      </c>
      <c r="O50" s="158">
        <f>IF(ISNUMBER('実質公債費比率（分子）の構造'!O$53),'実質公債費比率（分子）の構造'!O$53,NA())</f>
        <v>243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9255</v>
      </c>
      <c r="E56" s="157"/>
      <c r="F56" s="157"/>
      <c r="G56" s="157">
        <f>'将来負担比率（分子）の構造'!J$52</f>
        <v>9131</v>
      </c>
      <c r="H56" s="157"/>
      <c r="I56" s="157"/>
      <c r="J56" s="157">
        <f>'将来負担比率（分子）の構造'!K$52</f>
        <v>8776</v>
      </c>
      <c r="K56" s="157"/>
      <c r="L56" s="157"/>
      <c r="M56" s="157">
        <f>'将来負担比率（分子）の構造'!L$52</f>
        <v>8429</v>
      </c>
      <c r="N56" s="157"/>
      <c r="O56" s="157"/>
      <c r="P56" s="157">
        <f>'将来負担比率（分子）の構造'!M$52</f>
        <v>8111</v>
      </c>
    </row>
    <row r="57" spans="1:16" x14ac:dyDescent="0.15">
      <c r="A57" s="157" t="s">
        <v>42</v>
      </c>
      <c r="B57" s="157"/>
      <c r="C57" s="157"/>
      <c r="D57" s="157">
        <f>'将来負担比率（分子）の構造'!I$51</f>
        <v>112</v>
      </c>
      <c r="E57" s="157"/>
      <c r="F57" s="157"/>
      <c r="G57" s="157">
        <f>'将来負担比率（分子）の構造'!J$51</f>
        <v>87</v>
      </c>
      <c r="H57" s="157"/>
      <c r="I57" s="157"/>
      <c r="J57" s="157">
        <f>'将来負担比率（分子）の構造'!K$51</f>
        <v>54</v>
      </c>
      <c r="K57" s="157"/>
      <c r="L57" s="157"/>
      <c r="M57" s="157">
        <f>'将来負担比率（分子）の構造'!L$51</f>
        <v>33</v>
      </c>
      <c r="N57" s="157"/>
      <c r="O57" s="157"/>
      <c r="P57" s="157">
        <f>'将来負担比率（分子）の構造'!M$51</f>
        <v>30</v>
      </c>
    </row>
    <row r="58" spans="1:16" x14ac:dyDescent="0.15">
      <c r="A58" s="157" t="s">
        <v>41</v>
      </c>
      <c r="B58" s="157"/>
      <c r="C58" s="157"/>
      <c r="D58" s="157">
        <f>'将来負担比率（分子）の構造'!I$50</f>
        <v>2198</v>
      </c>
      <c r="E58" s="157"/>
      <c r="F58" s="157"/>
      <c r="G58" s="157">
        <f>'将来負担比率（分子）の構造'!J$50</f>
        <v>2315</v>
      </c>
      <c r="H58" s="157"/>
      <c r="I58" s="157"/>
      <c r="J58" s="157">
        <f>'将来負担比率（分子）の構造'!K$50</f>
        <v>2454</v>
      </c>
      <c r="K58" s="157"/>
      <c r="L58" s="157"/>
      <c r="M58" s="157">
        <f>'将来負担比率（分子）の構造'!L$50</f>
        <v>2244</v>
      </c>
      <c r="N58" s="157"/>
      <c r="O58" s="157"/>
      <c r="P58" s="157">
        <f>'将来負担比率（分子）の構造'!M$50</f>
        <v>2323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474</v>
      </c>
      <c r="C62" s="157"/>
      <c r="D62" s="157"/>
      <c r="E62" s="157">
        <f>'将来負担比率（分子）の構造'!J$45</f>
        <v>427</v>
      </c>
      <c r="F62" s="157"/>
      <c r="G62" s="157"/>
      <c r="H62" s="157">
        <f>'将来負担比率（分子）の構造'!K$45</f>
        <v>416</v>
      </c>
      <c r="I62" s="157"/>
      <c r="J62" s="157"/>
      <c r="K62" s="157">
        <f>'将来負担比率（分子）の構造'!L$45</f>
        <v>428</v>
      </c>
      <c r="L62" s="157"/>
      <c r="M62" s="157"/>
      <c r="N62" s="157">
        <f>'将来負担比率（分子）の構造'!M$45</f>
        <v>359</v>
      </c>
      <c r="O62" s="157"/>
      <c r="P62" s="157"/>
    </row>
    <row r="63" spans="1:16" x14ac:dyDescent="0.15">
      <c r="A63" s="157" t="s">
        <v>34</v>
      </c>
      <c r="B63" s="157">
        <f>'将来負担比率（分子）の構造'!I$44</f>
        <v>256</v>
      </c>
      <c r="C63" s="157"/>
      <c r="D63" s="157"/>
      <c r="E63" s="157">
        <f>'将来負担比率（分子）の構造'!J$44</f>
        <v>210</v>
      </c>
      <c r="F63" s="157"/>
      <c r="G63" s="157"/>
      <c r="H63" s="157">
        <f>'将来負担比率（分子）の構造'!K$44</f>
        <v>167</v>
      </c>
      <c r="I63" s="157"/>
      <c r="J63" s="157"/>
      <c r="K63" s="157">
        <f>'将来負担比率（分子）の構造'!L$44</f>
        <v>163</v>
      </c>
      <c r="L63" s="157"/>
      <c r="M63" s="157"/>
      <c r="N63" s="157">
        <f>'将来負担比率（分子）の構造'!M$44</f>
        <v>163</v>
      </c>
      <c r="O63" s="157"/>
      <c r="P63" s="157"/>
    </row>
    <row r="64" spans="1:16" x14ac:dyDescent="0.15">
      <c r="A64" s="157" t="s">
        <v>33</v>
      </c>
      <c r="B64" s="157">
        <f>'将来負担比率（分子）の構造'!I$43</f>
        <v>3246</v>
      </c>
      <c r="C64" s="157"/>
      <c r="D64" s="157"/>
      <c r="E64" s="157">
        <f>'将来負担比率（分子）の構造'!J$43</f>
        <v>3126</v>
      </c>
      <c r="F64" s="157"/>
      <c r="G64" s="157"/>
      <c r="H64" s="157">
        <f>'将来負担比率（分子）の構造'!K$43</f>
        <v>3027</v>
      </c>
      <c r="I64" s="157"/>
      <c r="J64" s="157"/>
      <c r="K64" s="157">
        <f>'将来負担比率（分子）の構造'!L$43</f>
        <v>3001</v>
      </c>
      <c r="L64" s="157"/>
      <c r="M64" s="157"/>
      <c r="N64" s="157">
        <f>'将来負担比率（分子）の構造'!M$43</f>
        <v>2963</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9956</v>
      </c>
      <c r="C66" s="157"/>
      <c r="D66" s="157"/>
      <c r="E66" s="157">
        <f>'将来負担比率（分子）の構造'!J$41</f>
        <v>9831</v>
      </c>
      <c r="F66" s="157"/>
      <c r="G66" s="157"/>
      <c r="H66" s="157">
        <f>'将来負担比率（分子）の構造'!K$41</f>
        <v>9595</v>
      </c>
      <c r="I66" s="157"/>
      <c r="J66" s="157"/>
      <c r="K66" s="157">
        <f>'将来負担比率（分子）の構造'!L$41</f>
        <v>9479</v>
      </c>
      <c r="L66" s="157"/>
      <c r="M66" s="157"/>
      <c r="N66" s="157">
        <f>'将来負担比率（分子）の構造'!M$41</f>
        <v>9809</v>
      </c>
      <c r="O66" s="157"/>
      <c r="P66" s="157"/>
    </row>
    <row r="67" spans="1:16" x14ac:dyDescent="0.15">
      <c r="A67" s="157" t="s">
        <v>71</v>
      </c>
      <c r="B67" s="157" t="e">
        <f>NA()</f>
        <v>#N/A</v>
      </c>
      <c r="C67" s="157">
        <f>IF(ISNUMBER('将来負担比率（分子）の構造'!I$53), IF('将来負担比率（分子）の構造'!I$53 &lt; 0, 0, '将来負担比率（分子）の構造'!I$53), NA())</f>
        <v>2367</v>
      </c>
      <c r="D67" s="157" t="e">
        <f>NA()</f>
        <v>#N/A</v>
      </c>
      <c r="E67" s="157" t="e">
        <f>NA()</f>
        <v>#N/A</v>
      </c>
      <c r="F67" s="157">
        <f>IF(ISNUMBER('将来負担比率（分子）の構造'!J$53), IF('将来負担比率（分子）の構造'!J$53 &lt; 0, 0, '将来負担比率（分子）の構造'!J$53), NA())</f>
        <v>2061</v>
      </c>
      <c r="G67" s="157" t="e">
        <f>NA()</f>
        <v>#N/A</v>
      </c>
      <c r="H67" s="157" t="e">
        <f>NA()</f>
        <v>#N/A</v>
      </c>
      <c r="I67" s="157">
        <f>IF(ISNUMBER('将来負担比率（分子）の構造'!K$53), IF('将来負担比率（分子）の構造'!K$53 &lt; 0, 0, '将来負担比率（分子）の構造'!K$53), NA())</f>
        <v>1923</v>
      </c>
      <c r="J67" s="157" t="e">
        <f>NA()</f>
        <v>#N/A</v>
      </c>
      <c r="K67" s="157" t="e">
        <f>NA()</f>
        <v>#N/A</v>
      </c>
      <c r="L67" s="157">
        <f>IF(ISNUMBER('将来負担比率（分子）の構造'!L$53), IF('将来負担比率（分子）の構造'!L$53 &lt; 0, 0, '将来負担比率（分子）の構造'!L$53), NA())</f>
        <v>2367</v>
      </c>
      <c r="M67" s="157" t="e">
        <f>NA()</f>
        <v>#N/A</v>
      </c>
      <c r="N67" s="157" t="e">
        <f>NA()</f>
        <v>#N/A</v>
      </c>
      <c r="O67" s="157">
        <f>IF(ISNUMBER('将来負担比率（分子）の構造'!M$53), IF('将来負担比率（分子）の構造'!M$53 &lt; 0, 0, '将来負担比率（分子）の構造'!M$53), NA())</f>
        <v>2831</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1356</v>
      </c>
      <c r="C72" s="161">
        <f>基金残高に係る経年分析!G55</f>
        <v>1157</v>
      </c>
      <c r="D72" s="161">
        <f>基金残高に係る経年分析!H55</f>
        <v>1272</v>
      </c>
    </row>
    <row r="73" spans="1:16" x14ac:dyDescent="0.15">
      <c r="A73" s="160" t="s">
        <v>74</v>
      </c>
      <c r="B73" s="161" t="str">
        <f>基金残高に係る経年分析!F56</f>
        <v>-</v>
      </c>
      <c r="C73" s="161" t="str">
        <f>基金残高に係る経年分析!G56</f>
        <v>-</v>
      </c>
      <c r="D73" s="161">
        <f>基金残高に係る経年分析!H56</f>
        <v>33</v>
      </c>
    </row>
    <row r="74" spans="1:16" x14ac:dyDescent="0.15">
      <c r="A74" s="160" t="s">
        <v>75</v>
      </c>
      <c r="B74" s="161">
        <f>基金残高に係る経年分析!F57</f>
        <v>795</v>
      </c>
      <c r="C74" s="161">
        <f>基金残高に係る経年分析!G57</f>
        <v>709</v>
      </c>
      <c r="D74" s="161">
        <f>基金残高に係る経年分析!H57</f>
        <v>579</v>
      </c>
    </row>
  </sheetData>
  <sheetProtection algorithmName="SHA-512" hashValue="RkGrNG8fKQ1P6G/D3F3hRjXYDK/4Awt0nQjpfMFvC3VAEBYtVyEuqZdzyDV487mziu1KZhaXUcs6OciJrPxRVQ==" saltValue="XzChAwO0kvDkk0WnNxIg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1990144</v>
      </c>
      <c r="S5" s="664"/>
      <c r="T5" s="664"/>
      <c r="U5" s="664"/>
      <c r="V5" s="664"/>
      <c r="W5" s="664"/>
      <c r="X5" s="664"/>
      <c r="Y5" s="689"/>
      <c r="Z5" s="702">
        <v>16.5</v>
      </c>
      <c r="AA5" s="702"/>
      <c r="AB5" s="702"/>
      <c r="AC5" s="702"/>
      <c r="AD5" s="703">
        <v>1990144</v>
      </c>
      <c r="AE5" s="703"/>
      <c r="AF5" s="703"/>
      <c r="AG5" s="703"/>
      <c r="AH5" s="703"/>
      <c r="AI5" s="703"/>
      <c r="AJ5" s="703"/>
      <c r="AK5" s="703"/>
      <c r="AL5" s="690">
        <v>33.4</v>
      </c>
      <c r="AM5" s="672"/>
      <c r="AN5" s="672"/>
      <c r="AO5" s="691"/>
      <c r="AP5" s="666" t="s">
        <v>217</v>
      </c>
      <c r="AQ5" s="667"/>
      <c r="AR5" s="667"/>
      <c r="AS5" s="667"/>
      <c r="AT5" s="667"/>
      <c r="AU5" s="667"/>
      <c r="AV5" s="667"/>
      <c r="AW5" s="667"/>
      <c r="AX5" s="667"/>
      <c r="AY5" s="667"/>
      <c r="AZ5" s="667"/>
      <c r="BA5" s="667"/>
      <c r="BB5" s="667"/>
      <c r="BC5" s="667"/>
      <c r="BD5" s="667"/>
      <c r="BE5" s="667"/>
      <c r="BF5" s="668"/>
      <c r="BG5" s="608">
        <v>1990144</v>
      </c>
      <c r="BH5" s="609"/>
      <c r="BI5" s="609"/>
      <c r="BJ5" s="609"/>
      <c r="BK5" s="609"/>
      <c r="BL5" s="609"/>
      <c r="BM5" s="609"/>
      <c r="BN5" s="610"/>
      <c r="BO5" s="646">
        <v>100</v>
      </c>
      <c r="BP5" s="646"/>
      <c r="BQ5" s="646"/>
      <c r="BR5" s="646"/>
      <c r="BS5" s="647">
        <v>30420</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103811</v>
      </c>
      <c r="S6" s="609"/>
      <c r="T6" s="609"/>
      <c r="U6" s="609"/>
      <c r="V6" s="609"/>
      <c r="W6" s="609"/>
      <c r="X6" s="609"/>
      <c r="Y6" s="610"/>
      <c r="Z6" s="646">
        <v>0.9</v>
      </c>
      <c r="AA6" s="646"/>
      <c r="AB6" s="646"/>
      <c r="AC6" s="646"/>
      <c r="AD6" s="647">
        <v>103811</v>
      </c>
      <c r="AE6" s="647"/>
      <c r="AF6" s="647"/>
      <c r="AG6" s="647"/>
      <c r="AH6" s="647"/>
      <c r="AI6" s="647"/>
      <c r="AJ6" s="647"/>
      <c r="AK6" s="647"/>
      <c r="AL6" s="611">
        <v>1.7</v>
      </c>
      <c r="AM6" s="612"/>
      <c r="AN6" s="612"/>
      <c r="AO6" s="648"/>
      <c r="AP6" s="605" t="s">
        <v>222</v>
      </c>
      <c r="AQ6" s="606"/>
      <c r="AR6" s="606"/>
      <c r="AS6" s="606"/>
      <c r="AT6" s="606"/>
      <c r="AU6" s="606"/>
      <c r="AV6" s="606"/>
      <c r="AW6" s="606"/>
      <c r="AX6" s="606"/>
      <c r="AY6" s="606"/>
      <c r="AZ6" s="606"/>
      <c r="BA6" s="606"/>
      <c r="BB6" s="606"/>
      <c r="BC6" s="606"/>
      <c r="BD6" s="606"/>
      <c r="BE6" s="606"/>
      <c r="BF6" s="607"/>
      <c r="BG6" s="608">
        <v>1990144</v>
      </c>
      <c r="BH6" s="609"/>
      <c r="BI6" s="609"/>
      <c r="BJ6" s="609"/>
      <c r="BK6" s="609"/>
      <c r="BL6" s="609"/>
      <c r="BM6" s="609"/>
      <c r="BN6" s="610"/>
      <c r="BO6" s="646">
        <v>100</v>
      </c>
      <c r="BP6" s="646"/>
      <c r="BQ6" s="646"/>
      <c r="BR6" s="646"/>
      <c r="BS6" s="647">
        <v>30420</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100625</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100595</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1782</v>
      </c>
      <c r="S7" s="609"/>
      <c r="T7" s="609"/>
      <c r="U7" s="609"/>
      <c r="V7" s="609"/>
      <c r="W7" s="609"/>
      <c r="X7" s="609"/>
      <c r="Y7" s="610"/>
      <c r="Z7" s="646">
        <v>0</v>
      </c>
      <c r="AA7" s="646"/>
      <c r="AB7" s="646"/>
      <c r="AC7" s="646"/>
      <c r="AD7" s="647">
        <v>1782</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851304</v>
      </c>
      <c r="BH7" s="609"/>
      <c r="BI7" s="609"/>
      <c r="BJ7" s="609"/>
      <c r="BK7" s="609"/>
      <c r="BL7" s="609"/>
      <c r="BM7" s="609"/>
      <c r="BN7" s="610"/>
      <c r="BO7" s="646">
        <v>42.8</v>
      </c>
      <c r="BP7" s="646"/>
      <c r="BQ7" s="646"/>
      <c r="BR7" s="646"/>
      <c r="BS7" s="647">
        <v>30420</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2894800</v>
      </c>
      <c r="CS7" s="609"/>
      <c r="CT7" s="609"/>
      <c r="CU7" s="609"/>
      <c r="CV7" s="609"/>
      <c r="CW7" s="609"/>
      <c r="CX7" s="609"/>
      <c r="CY7" s="610"/>
      <c r="CZ7" s="646">
        <v>25.4</v>
      </c>
      <c r="DA7" s="646"/>
      <c r="DB7" s="646"/>
      <c r="DC7" s="646"/>
      <c r="DD7" s="614">
        <v>872289</v>
      </c>
      <c r="DE7" s="609"/>
      <c r="DF7" s="609"/>
      <c r="DG7" s="609"/>
      <c r="DH7" s="609"/>
      <c r="DI7" s="609"/>
      <c r="DJ7" s="609"/>
      <c r="DK7" s="609"/>
      <c r="DL7" s="609"/>
      <c r="DM7" s="609"/>
      <c r="DN7" s="609"/>
      <c r="DO7" s="609"/>
      <c r="DP7" s="610"/>
      <c r="DQ7" s="614">
        <v>2028003</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16989</v>
      </c>
      <c r="S8" s="609"/>
      <c r="T8" s="609"/>
      <c r="U8" s="609"/>
      <c r="V8" s="609"/>
      <c r="W8" s="609"/>
      <c r="X8" s="609"/>
      <c r="Y8" s="610"/>
      <c r="Z8" s="646">
        <v>0.1</v>
      </c>
      <c r="AA8" s="646"/>
      <c r="AB8" s="646"/>
      <c r="AC8" s="646"/>
      <c r="AD8" s="647">
        <v>16989</v>
      </c>
      <c r="AE8" s="647"/>
      <c r="AF8" s="647"/>
      <c r="AG8" s="647"/>
      <c r="AH8" s="647"/>
      <c r="AI8" s="647"/>
      <c r="AJ8" s="647"/>
      <c r="AK8" s="647"/>
      <c r="AL8" s="611">
        <v>0.3</v>
      </c>
      <c r="AM8" s="612"/>
      <c r="AN8" s="612"/>
      <c r="AO8" s="648"/>
      <c r="AP8" s="605" t="s">
        <v>228</v>
      </c>
      <c r="AQ8" s="606"/>
      <c r="AR8" s="606"/>
      <c r="AS8" s="606"/>
      <c r="AT8" s="606"/>
      <c r="AU8" s="606"/>
      <c r="AV8" s="606"/>
      <c r="AW8" s="606"/>
      <c r="AX8" s="606"/>
      <c r="AY8" s="606"/>
      <c r="AZ8" s="606"/>
      <c r="BA8" s="606"/>
      <c r="BB8" s="606"/>
      <c r="BC8" s="606"/>
      <c r="BD8" s="606"/>
      <c r="BE8" s="606"/>
      <c r="BF8" s="607"/>
      <c r="BG8" s="608">
        <v>29570</v>
      </c>
      <c r="BH8" s="609"/>
      <c r="BI8" s="609"/>
      <c r="BJ8" s="609"/>
      <c r="BK8" s="609"/>
      <c r="BL8" s="609"/>
      <c r="BM8" s="609"/>
      <c r="BN8" s="610"/>
      <c r="BO8" s="646">
        <v>1.5</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3744657</v>
      </c>
      <c r="CS8" s="609"/>
      <c r="CT8" s="609"/>
      <c r="CU8" s="609"/>
      <c r="CV8" s="609"/>
      <c r="CW8" s="609"/>
      <c r="CX8" s="609"/>
      <c r="CY8" s="610"/>
      <c r="CZ8" s="646">
        <v>32.9</v>
      </c>
      <c r="DA8" s="646"/>
      <c r="DB8" s="646"/>
      <c r="DC8" s="646"/>
      <c r="DD8" s="614" t="s">
        <v>122</v>
      </c>
      <c r="DE8" s="609"/>
      <c r="DF8" s="609"/>
      <c r="DG8" s="609"/>
      <c r="DH8" s="609"/>
      <c r="DI8" s="609"/>
      <c r="DJ8" s="609"/>
      <c r="DK8" s="609"/>
      <c r="DL8" s="609"/>
      <c r="DM8" s="609"/>
      <c r="DN8" s="609"/>
      <c r="DO8" s="609"/>
      <c r="DP8" s="610"/>
      <c r="DQ8" s="614">
        <v>2332296</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25225</v>
      </c>
      <c r="S9" s="609"/>
      <c r="T9" s="609"/>
      <c r="U9" s="609"/>
      <c r="V9" s="609"/>
      <c r="W9" s="609"/>
      <c r="X9" s="609"/>
      <c r="Y9" s="610"/>
      <c r="Z9" s="646">
        <v>0.2</v>
      </c>
      <c r="AA9" s="646"/>
      <c r="AB9" s="646"/>
      <c r="AC9" s="646"/>
      <c r="AD9" s="647">
        <v>25225</v>
      </c>
      <c r="AE9" s="647"/>
      <c r="AF9" s="647"/>
      <c r="AG9" s="647"/>
      <c r="AH9" s="647"/>
      <c r="AI9" s="647"/>
      <c r="AJ9" s="647"/>
      <c r="AK9" s="647"/>
      <c r="AL9" s="611">
        <v>0.4</v>
      </c>
      <c r="AM9" s="612"/>
      <c r="AN9" s="612"/>
      <c r="AO9" s="648"/>
      <c r="AP9" s="605" t="s">
        <v>231</v>
      </c>
      <c r="AQ9" s="606"/>
      <c r="AR9" s="606"/>
      <c r="AS9" s="606"/>
      <c r="AT9" s="606"/>
      <c r="AU9" s="606"/>
      <c r="AV9" s="606"/>
      <c r="AW9" s="606"/>
      <c r="AX9" s="606"/>
      <c r="AY9" s="606"/>
      <c r="AZ9" s="606"/>
      <c r="BA9" s="606"/>
      <c r="BB9" s="606"/>
      <c r="BC9" s="606"/>
      <c r="BD9" s="606"/>
      <c r="BE9" s="606"/>
      <c r="BF9" s="607"/>
      <c r="BG9" s="608">
        <v>687722</v>
      </c>
      <c r="BH9" s="609"/>
      <c r="BI9" s="609"/>
      <c r="BJ9" s="609"/>
      <c r="BK9" s="609"/>
      <c r="BL9" s="609"/>
      <c r="BM9" s="609"/>
      <c r="BN9" s="610"/>
      <c r="BO9" s="646">
        <v>34.6</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790968</v>
      </c>
      <c r="CS9" s="609"/>
      <c r="CT9" s="609"/>
      <c r="CU9" s="609"/>
      <c r="CV9" s="609"/>
      <c r="CW9" s="609"/>
      <c r="CX9" s="609"/>
      <c r="CY9" s="610"/>
      <c r="CZ9" s="646">
        <v>6.9</v>
      </c>
      <c r="DA9" s="646"/>
      <c r="DB9" s="646"/>
      <c r="DC9" s="646"/>
      <c r="DD9" s="614">
        <v>47179</v>
      </c>
      <c r="DE9" s="609"/>
      <c r="DF9" s="609"/>
      <c r="DG9" s="609"/>
      <c r="DH9" s="609"/>
      <c r="DI9" s="609"/>
      <c r="DJ9" s="609"/>
      <c r="DK9" s="609"/>
      <c r="DL9" s="609"/>
      <c r="DM9" s="609"/>
      <c r="DN9" s="609"/>
      <c r="DO9" s="609"/>
      <c r="DP9" s="610"/>
      <c r="DQ9" s="614">
        <v>634208</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67403</v>
      </c>
      <c r="BH10" s="609"/>
      <c r="BI10" s="609"/>
      <c r="BJ10" s="609"/>
      <c r="BK10" s="609"/>
      <c r="BL10" s="609"/>
      <c r="BM10" s="609"/>
      <c r="BN10" s="610"/>
      <c r="BO10" s="646">
        <v>3.4</v>
      </c>
      <c r="BP10" s="646"/>
      <c r="BQ10" s="646"/>
      <c r="BR10" s="646"/>
      <c r="BS10" s="647">
        <v>11292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530067</v>
      </c>
      <c r="S11" s="609"/>
      <c r="T11" s="609"/>
      <c r="U11" s="609"/>
      <c r="V11" s="609"/>
      <c r="W11" s="609"/>
      <c r="X11" s="609"/>
      <c r="Y11" s="610"/>
      <c r="Z11" s="611">
        <v>4.4000000000000004</v>
      </c>
      <c r="AA11" s="612"/>
      <c r="AB11" s="612"/>
      <c r="AC11" s="613"/>
      <c r="AD11" s="614">
        <v>530067</v>
      </c>
      <c r="AE11" s="609"/>
      <c r="AF11" s="609"/>
      <c r="AG11" s="609"/>
      <c r="AH11" s="609"/>
      <c r="AI11" s="609"/>
      <c r="AJ11" s="609"/>
      <c r="AK11" s="610"/>
      <c r="AL11" s="611">
        <v>8.9</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66609</v>
      </c>
      <c r="BH11" s="609"/>
      <c r="BI11" s="609"/>
      <c r="BJ11" s="609"/>
      <c r="BK11" s="609"/>
      <c r="BL11" s="609"/>
      <c r="BM11" s="609"/>
      <c r="BN11" s="610"/>
      <c r="BO11" s="646">
        <v>3.3</v>
      </c>
      <c r="BP11" s="646"/>
      <c r="BQ11" s="646"/>
      <c r="BR11" s="646"/>
      <c r="BS11" s="647">
        <v>19128</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239975</v>
      </c>
      <c r="CS11" s="609"/>
      <c r="CT11" s="609"/>
      <c r="CU11" s="609"/>
      <c r="CV11" s="609"/>
      <c r="CW11" s="609"/>
      <c r="CX11" s="609"/>
      <c r="CY11" s="610"/>
      <c r="CZ11" s="646">
        <v>2.1</v>
      </c>
      <c r="DA11" s="646"/>
      <c r="DB11" s="646"/>
      <c r="DC11" s="646"/>
      <c r="DD11" s="614">
        <v>55845</v>
      </c>
      <c r="DE11" s="609"/>
      <c r="DF11" s="609"/>
      <c r="DG11" s="609"/>
      <c r="DH11" s="609"/>
      <c r="DI11" s="609"/>
      <c r="DJ11" s="609"/>
      <c r="DK11" s="609"/>
      <c r="DL11" s="609"/>
      <c r="DM11" s="609"/>
      <c r="DN11" s="609"/>
      <c r="DO11" s="609"/>
      <c r="DP11" s="610"/>
      <c r="DQ11" s="614">
        <v>196845</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921505</v>
      </c>
      <c r="BH12" s="609"/>
      <c r="BI12" s="609"/>
      <c r="BJ12" s="609"/>
      <c r="BK12" s="609"/>
      <c r="BL12" s="609"/>
      <c r="BM12" s="609"/>
      <c r="BN12" s="610"/>
      <c r="BO12" s="646">
        <v>46.3</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275570</v>
      </c>
      <c r="CS12" s="609"/>
      <c r="CT12" s="609"/>
      <c r="CU12" s="609"/>
      <c r="CV12" s="609"/>
      <c r="CW12" s="609"/>
      <c r="CX12" s="609"/>
      <c r="CY12" s="610"/>
      <c r="CZ12" s="646">
        <v>2.4</v>
      </c>
      <c r="DA12" s="646"/>
      <c r="DB12" s="646"/>
      <c r="DC12" s="646"/>
      <c r="DD12" s="614">
        <v>2811</v>
      </c>
      <c r="DE12" s="609"/>
      <c r="DF12" s="609"/>
      <c r="DG12" s="609"/>
      <c r="DH12" s="609"/>
      <c r="DI12" s="609"/>
      <c r="DJ12" s="609"/>
      <c r="DK12" s="609"/>
      <c r="DL12" s="609"/>
      <c r="DM12" s="609"/>
      <c r="DN12" s="609"/>
      <c r="DO12" s="609"/>
      <c r="DP12" s="610"/>
      <c r="DQ12" s="614">
        <v>172466</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904332</v>
      </c>
      <c r="BH13" s="609"/>
      <c r="BI13" s="609"/>
      <c r="BJ13" s="609"/>
      <c r="BK13" s="609"/>
      <c r="BL13" s="609"/>
      <c r="BM13" s="609"/>
      <c r="BN13" s="610"/>
      <c r="BO13" s="646">
        <v>45.4</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620307</v>
      </c>
      <c r="CS13" s="609"/>
      <c r="CT13" s="609"/>
      <c r="CU13" s="609"/>
      <c r="CV13" s="609"/>
      <c r="CW13" s="609"/>
      <c r="CX13" s="609"/>
      <c r="CY13" s="610"/>
      <c r="CZ13" s="646">
        <v>5.4</v>
      </c>
      <c r="DA13" s="646"/>
      <c r="DB13" s="646"/>
      <c r="DC13" s="646"/>
      <c r="DD13" s="614">
        <v>300836</v>
      </c>
      <c r="DE13" s="609"/>
      <c r="DF13" s="609"/>
      <c r="DG13" s="609"/>
      <c r="DH13" s="609"/>
      <c r="DI13" s="609"/>
      <c r="DJ13" s="609"/>
      <c r="DK13" s="609"/>
      <c r="DL13" s="609"/>
      <c r="DM13" s="609"/>
      <c r="DN13" s="609"/>
      <c r="DO13" s="609"/>
      <c r="DP13" s="610"/>
      <c r="DQ13" s="614">
        <v>458854</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92953</v>
      </c>
      <c r="BH14" s="609"/>
      <c r="BI14" s="609"/>
      <c r="BJ14" s="609"/>
      <c r="BK14" s="609"/>
      <c r="BL14" s="609"/>
      <c r="BM14" s="609"/>
      <c r="BN14" s="610"/>
      <c r="BO14" s="646">
        <v>4.7</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653368</v>
      </c>
      <c r="CS14" s="609"/>
      <c r="CT14" s="609"/>
      <c r="CU14" s="609"/>
      <c r="CV14" s="609"/>
      <c r="CW14" s="609"/>
      <c r="CX14" s="609"/>
      <c r="CY14" s="610"/>
      <c r="CZ14" s="646">
        <v>5.7</v>
      </c>
      <c r="DA14" s="646"/>
      <c r="DB14" s="646"/>
      <c r="DC14" s="646"/>
      <c r="DD14" s="614">
        <v>115439</v>
      </c>
      <c r="DE14" s="609"/>
      <c r="DF14" s="609"/>
      <c r="DG14" s="609"/>
      <c r="DH14" s="609"/>
      <c r="DI14" s="609"/>
      <c r="DJ14" s="609"/>
      <c r="DK14" s="609"/>
      <c r="DL14" s="609"/>
      <c r="DM14" s="609"/>
      <c r="DN14" s="609"/>
      <c r="DO14" s="609"/>
      <c r="DP14" s="610"/>
      <c r="DQ14" s="614">
        <v>519656</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9657</v>
      </c>
      <c r="S15" s="609"/>
      <c r="T15" s="609"/>
      <c r="U15" s="609"/>
      <c r="V15" s="609"/>
      <c r="W15" s="609"/>
      <c r="X15" s="609"/>
      <c r="Y15" s="610"/>
      <c r="Z15" s="646">
        <v>0.1</v>
      </c>
      <c r="AA15" s="646"/>
      <c r="AB15" s="646"/>
      <c r="AC15" s="646"/>
      <c r="AD15" s="647">
        <v>9657</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124382</v>
      </c>
      <c r="BH15" s="609"/>
      <c r="BI15" s="609"/>
      <c r="BJ15" s="609"/>
      <c r="BK15" s="609"/>
      <c r="BL15" s="609"/>
      <c r="BM15" s="609"/>
      <c r="BN15" s="610"/>
      <c r="BO15" s="646">
        <v>6.2</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1131648</v>
      </c>
      <c r="CS15" s="609"/>
      <c r="CT15" s="609"/>
      <c r="CU15" s="609"/>
      <c r="CV15" s="609"/>
      <c r="CW15" s="609"/>
      <c r="CX15" s="609"/>
      <c r="CY15" s="610"/>
      <c r="CZ15" s="646">
        <v>9.9</v>
      </c>
      <c r="DA15" s="646"/>
      <c r="DB15" s="646"/>
      <c r="DC15" s="646"/>
      <c r="DD15" s="614">
        <v>195295</v>
      </c>
      <c r="DE15" s="609"/>
      <c r="DF15" s="609"/>
      <c r="DG15" s="609"/>
      <c r="DH15" s="609"/>
      <c r="DI15" s="609"/>
      <c r="DJ15" s="609"/>
      <c r="DK15" s="609"/>
      <c r="DL15" s="609"/>
      <c r="DM15" s="609"/>
      <c r="DN15" s="609"/>
      <c r="DO15" s="609"/>
      <c r="DP15" s="610"/>
      <c r="DQ15" s="614">
        <v>789122</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46134</v>
      </c>
      <c r="S16" s="609"/>
      <c r="T16" s="609"/>
      <c r="U16" s="609"/>
      <c r="V16" s="609"/>
      <c r="W16" s="609"/>
      <c r="X16" s="609"/>
      <c r="Y16" s="610"/>
      <c r="Z16" s="646">
        <v>0.4</v>
      </c>
      <c r="AA16" s="646"/>
      <c r="AB16" s="646"/>
      <c r="AC16" s="646"/>
      <c r="AD16" s="647">
        <v>46134</v>
      </c>
      <c r="AE16" s="647"/>
      <c r="AF16" s="647"/>
      <c r="AG16" s="647"/>
      <c r="AH16" s="647"/>
      <c r="AI16" s="647"/>
      <c r="AJ16" s="647"/>
      <c r="AK16" s="647"/>
      <c r="AL16" s="611">
        <v>0.8</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218787</v>
      </c>
      <c r="CS16" s="609"/>
      <c r="CT16" s="609"/>
      <c r="CU16" s="609"/>
      <c r="CV16" s="609"/>
      <c r="CW16" s="609"/>
      <c r="CX16" s="609"/>
      <c r="CY16" s="610"/>
      <c r="CZ16" s="646">
        <v>1.9</v>
      </c>
      <c r="DA16" s="646"/>
      <c r="DB16" s="646"/>
      <c r="DC16" s="646"/>
      <c r="DD16" s="614" t="s">
        <v>122</v>
      </c>
      <c r="DE16" s="609"/>
      <c r="DF16" s="609"/>
      <c r="DG16" s="609"/>
      <c r="DH16" s="609"/>
      <c r="DI16" s="609"/>
      <c r="DJ16" s="609"/>
      <c r="DK16" s="609"/>
      <c r="DL16" s="609"/>
      <c r="DM16" s="609"/>
      <c r="DN16" s="609"/>
      <c r="DO16" s="609"/>
      <c r="DP16" s="610"/>
      <c r="DQ16" s="614">
        <v>9085</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107310</v>
      </c>
      <c r="S17" s="609"/>
      <c r="T17" s="609"/>
      <c r="U17" s="609"/>
      <c r="V17" s="609"/>
      <c r="W17" s="609"/>
      <c r="X17" s="609"/>
      <c r="Y17" s="610"/>
      <c r="Z17" s="646">
        <v>0.9</v>
      </c>
      <c r="AA17" s="646"/>
      <c r="AB17" s="646"/>
      <c r="AC17" s="646"/>
      <c r="AD17" s="647">
        <v>107310</v>
      </c>
      <c r="AE17" s="647"/>
      <c r="AF17" s="647"/>
      <c r="AG17" s="647"/>
      <c r="AH17" s="647"/>
      <c r="AI17" s="647"/>
      <c r="AJ17" s="647"/>
      <c r="AK17" s="647"/>
      <c r="AL17" s="611">
        <v>1.8</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721897</v>
      </c>
      <c r="CS17" s="609"/>
      <c r="CT17" s="609"/>
      <c r="CU17" s="609"/>
      <c r="CV17" s="609"/>
      <c r="CW17" s="609"/>
      <c r="CX17" s="609"/>
      <c r="CY17" s="610"/>
      <c r="CZ17" s="646">
        <v>6.3</v>
      </c>
      <c r="DA17" s="646"/>
      <c r="DB17" s="646"/>
      <c r="DC17" s="646"/>
      <c r="DD17" s="614" t="s">
        <v>122</v>
      </c>
      <c r="DE17" s="609"/>
      <c r="DF17" s="609"/>
      <c r="DG17" s="609"/>
      <c r="DH17" s="609"/>
      <c r="DI17" s="609"/>
      <c r="DJ17" s="609"/>
      <c r="DK17" s="609"/>
      <c r="DL17" s="609"/>
      <c r="DM17" s="609"/>
      <c r="DN17" s="609"/>
      <c r="DO17" s="609"/>
      <c r="DP17" s="610"/>
      <c r="DQ17" s="614">
        <v>711331</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22468</v>
      </c>
      <c r="S18" s="609"/>
      <c r="T18" s="609"/>
      <c r="U18" s="609"/>
      <c r="V18" s="609"/>
      <c r="W18" s="609"/>
      <c r="X18" s="609"/>
      <c r="Y18" s="610"/>
      <c r="Z18" s="646">
        <v>0.2</v>
      </c>
      <c r="AA18" s="646"/>
      <c r="AB18" s="646"/>
      <c r="AC18" s="646"/>
      <c r="AD18" s="647">
        <v>22468</v>
      </c>
      <c r="AE18" s="647"/>
      <c r="AF18" s="647"/>
      <c r="AG18" s="647"/>
      <c r="AH18" s="647"/>
      <c r="AI18" s="647"/>
      <c r="AJ18" s="647"/>
      <c r="AK18" s="647"/>
      <c r="AL18" s="611">
        <v>0.4</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82830</v>
      </c>
      <c r="S19" s="609"/>
      <c r="T19" s="609"/>
      <c r="U19" s="609"/>
      <c r="V19" s="609"/>
      <c r="W19" s="609"/>
      <c r="X19" s="609"/>
      <c r="Y19" s="610"/>
      <c r="Z19" s="646">
        <v>0.7</v>
      </c>
      <c r="AA19" s="646"/>
      <c r="AB19" s="646"/>
      <c r="AC19" s="646"/>
      <c r="AD19" s="647">
        <v>82830</v>
      </c>
      <c r="AE19" s="647"/>
      <c r="AF19" s="647"/>
      <c r="AG19" s="647"/>
      <c r="AH19" s="647"/>
      <c r="AI19" s="647"/>
      <c r="AJ19" s="647"/>
      <c r="AK19" s="647"/>
      <c r="AL19" s="611">
        <v>1.4</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263</v>
      </c>
      <c r="C20" s="684"/>
      <c r="D20" s="684"/>
      <c r="E20" s="684"/>
      <c r="F20" s="684"/>
      <c r="G20" s="684"/>
      <c r="H20" s="684"/>
      <c r="I20" s="684"/>
      <c r="J20" s="684"/>
      <c r="K20" s="684"/>
      <c r="L20" s="684"/>
      <c r="M20" s="684"/>
      <c r="N20" s="684"/>
      <c r="O20" s="684"/>
      <c r="P20" s="684"/>
      <c r="Q20" s="685"/>
      <c r="R20" s="608">
        <v>2012</v>
      </c>
      <c r="S20" s="609"/>
      <c r="T20" s="609"/>
      <c r="U20" s="609"/>
      <c r="V20" s="609"/>
      <c r="W20" s="609"/>
      <c r="X20" s="609"/>
      <c r="Y20" s="610"/>
      <c r="Z20" s="646">
        <v>0</v>
      </c>
      <c r="AA20" s="646"/>
      <c r="AB20" s="646"/>
      <c r="AC20" s="646"/>
      <c r="AD20" s="647">
        <v>2012</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11392602</v>
      </c>
      <c r="CS20" s="609"/>
      <c r="CT20" s="609"/>
      <c r="CU20" s="609"/>
      <c r="CV20" s="609"/>
      <c r="CW20" s="609"/>
      <c r="CX20" s="609"/>
      <c r="CY20" s="610"/>
      <c r="CZ20" s="646">
        <v>100</v>
      </c>
      <c r="DA20" s="646"/>
      <c r="DB20" s="646"/>
      <c r="DC20" s="646"/>
      <c r="DD20" s="614">
        <v>1589694</v>
      </c>
      <c r="DE20" s="609"/>
      <c r="DF20" s="609"/>
      <c r="DG20" s="609"/>
      <c r="DH20" s="609"/>
      <c r="DI20" s="609"/>
      <c r="DJ20" s="609"/>
      <c r="DK20" s="609"/>
      <c r="DL20" s="609"/>
      <c r="DM20" s="609"/>
      <c r="DN20" s="609"/>
      <c r="DO20" s="609"/>
      <c r="DP20" s="610"/>
      <c r="DQ20" s="614">
        <v>7952461</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3338013</v>
      </c>
      <c r="S21" s="609"/>
      <c r="T21" s="609"/>
      <c r="U21" s="609"/>
      <c r="V21" s="609"/>
      <c r="W21" s="609"/>
      <c r="X21" s="609"/>
      <c r="Y21" s="610"/>
      <c r="Z21" s="646">
        <v>27.6</v>
      </c>
      <c r="AA21" s="646"/>
      <c r="AB21" s="646"/>
      <c r="AC21" s="646"/>
      <c r="AD21" s="647">
        <v>3117960</v>
      </c>
      <c r="AE21" s="647"/>
      <c r="AF21" s="647"/>
      <c r="AG21" s="647"/>
      <c r="AH21" s="647"/>
      <c r="AI21" s="647"/>
      <c r="AJ21" s="647"/>
      <c r="AK21" s="647"/>
      <c r="AL21" s="611">
        <v>52.4</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3117960</v>
      </c>
      <c r="S22" s="609"/>
      <c r="T22" s="609"/>
      <c r="U22" s="609"/>
      <c r="V22" s="609"/>
      <c r="W22" s="609"/>
      <c r="X22" s="609"/>
      <c r="Y22" s="610"/>
      <c r="Z22" s="646">
        <v>25.8</v>
      </c>
      <c r="AA22" s="646"/>
      <c r="AB22" s="646"/>
      <c r="AC22" s="646"/>
      <c r="AD22" s="647">
        <v>3117960</v>
      </c>
      <c r="AE22" s="647"/>
      <c r="AF22" s="647"/>
      <c r="AG22" s="647"/>
      <c r="AH22" s="647"/>
      <c r="AI22" s="647"/>
      <c r="AJ22" s="647"/>
      <c r="AK22" s="647"/>
      <c r="AL22" s="611">
        <v>52.4</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220053</v>
      </c>
      <c r="S23" s="609"/>
      <c r="T23" s="609"/>
      <c r="U23" s="609"/>
      <c r="V23" s="609"/>
      <c r="W23" s="609"/>
      <c r="X23" s="609"/>
      <c r="Y23" s="610"/>
      <c r="Z23" s="646">
        <v>1.8</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4323348</v>
      </c>
      <c r="CS24" s="664"/>
      <c r="CT24" s="664"/>
      <c r="CU24" s="664"/>
      <c r="CV24" s="664"/>
      <c r="CW24" s="664"/>
      <c r="CX24" s="664"/>
      <c r="CY24" s="689"/>
      <c r="CZ24" s="690">
        <v>37.9</v>
      </c>
      <c r="DA24" s="672"/>
      <c r="DB24" s="672"/>
      <c r="DC24" s="692"/>
      <c r="DD24" s="688">
        <v>3252428</v>
      </c>
      <c r="DE24" s="664"/>
      <c r="DF24" s="664"/>
      <c r="DG24" s="664"/>
      <c r="DH24" s="664"/>
      <c r="DI24" s="664"/>
      <c r="DJ24" s="664"/>
      <c r="DK24" s="689"/>
      <c r="DL24" s="688">
        <v>2909662</v>
      </c>
      <c r="DM24" s="664"/>
      <c r="DN24" s="664"/>
      <c r="DO24" s="664"/>
      <c r="DP24" s="664"/>
      <c r="DQ24" s="664"/>
      <c r="DR24" s="664"/>
      <c r="DS24" s="664"/>
      <c r="DT24" s="664"/>
      <c r="DU24" s="664"/>
      <c r="DV24" s="689"/>
      <c r="DW24" s="690">
        <v>48.7</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6169132</v>
      </c>
      <c r="S25" s="609"/>
      <c r="T25" s="609"/>
      <c r="U25" s="609"/>
      <c r="V25" s="609"/>
      <c r="W25" s="609"/>
      <c r="X25" s="609"/>
      <c r="Y25" s="610"/>
      <c r="Z25" s="646">
        <v>51.1</v>
      </c>
      <c r="AA25" s="646"/>
      <c r="AB25" s="646"/>
      <c r="AC25" s="646"/>
      <c r="AD25" s="647">
        <v>5949079</v>
      </c>
      <c r="AE25" s="647"/>
      <c r="AF25" s="647"/>
      <c r="AG25" s="647"/>
      <c r="AH25" s="647"/>
      <c r="AI25" s="647"/>
      <c r="AJ25" s="647"/>
      <c r="AK25" s="647"/>
      <c r="AL25" s="611">
        <v>100</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1972714</v>
      </c>
      <c r="CS25" s="621"/>
      <c r="CT25" s="621"/>
      <c r="CU25" s="621"/>
      <c r="CV25" s="621"/>
      <c r="CW25" s="621"/>
      <c r="CX25" s="621"/>
      <c r="CY25" s="622"/>
      <c r="CZ25" s="611">
        <v>17.3</v>
      </c>
      <c r="DA25" s="623"/>
      <c r="DB25" s="623"/>
      <c r="DC25" s="624"/>
      <c r="DD25" s="614">
        <v>1785553</v>
      </c>
      <c r="DE25" s="621"/>
      <c r="DF25" s="621"/>
      <c r="DG25" s="621"/>
      <c r="DH25" s="621"/>
      <c r="DI25" s="621"/>
      <c r="DJ25" s="621"/>
      <c r="DK25" s="622"/>
      <c r="DL25" s="614">
        <v>1771426</v>
      </c>
      <c r="DM25" s="621"/>
      <c r="DN25" s="621"/>
      <c r="DO25" s="621"/>
      <c r="DP25" s="621"/>
      <c r="DQ25" s="621"/>
      <c r="DR25" s="621"/>
      <c r="DS25" s="621"/>
      <c r="DT25" s="621"/>
      <c r="DU25" s="621"/>
      <c r="DV25" s="622"/>
      <c r="DW25" s="611">
        <v>29.7</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1707</v>
      </c>
      <c r="S26" s="609"/>
      <c r="T26" s="609"/>
      <c r="U26" s="609"/>
      <c r="V26" s="609"/>
      <c r="W26" s="609"/>
      <c r="X26" s="609"/>
      <c r="Y26" s="610"/>
      <c r="Z26" s="646">
        <v>0</v>
      </c>
      <c r="AA26" s="646"/>
      <c r="AB26" s="646"/>
      <c r="AC26" s="646"/>
      <c r="AD26" s="647">
        <v>1707</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989370</v>
      </c>
      <c r="CS26" s="609"/>
      <c r="CT26" s="609"/>
      <c r="CU26" s="609"/>
      <c r="CV26" s="609"/>
      <c r="CW26" s="609"/>
      <c r="CX26" s="609"/>
      <c r="CY26" s="610"/>
      <c r="CZ26" s="611">
        <v>8.6999999999999993</v>
      </c>
      <c r="DA26" s="623"/>
      <c r="DB26" s="623"/>
      <c r="DC26" s="624"/>
      <c r="DD26" s="614">
        <v>901762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120544</v>
      </c>
      <c r="S27" s="609"/>
      <c r="T27" s="609"/>
      <c r="U27" s="609"/>
      <c r="V27" s="609"/>
      <c r="W27" s="609"/>
      <c r="X27" s="609"/>
      <c r="Y27" s="610"/>
      <c r="Z27" s="646">
        <v>1</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1990144</v>
      </c>
      <c r="BH27" s="609"/>
      <c r="BI27" s="609"/>
      <c r="BJ27" s="609"/>
      <c r="BK27" s="609"/>
      <c r="BL27" s="609"/>
      <c r="BM27" s="609"/>
      <c r="BN27" s="610"/>
      <c r="BO27" s="646">
        <v>100</v>
      </c>
      <c r="BP27" s="646"/>
      <c r="BQ27" s="646"/>
      <c r="BR27" s="646"/>
      <c r="BS27" s="647">
        <v>30420</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1628737</v>
      </c>
      <c r="CS27" s="621"/>
      <c r="CT27" s="621"/>
      <c r="CU27" s="621"/>
      <c r="CV27" s="621"/>
      <c r="CW27" s="621"/>
      <c r="CX27" s="621"/>
      <c r="CY27" s="622"/>
      <c r="CZ27" s="611">
        <v>14.3</v>
      </c>
      <c r="DA27" s="623"/>
      <c r="DB27" s="623"/>
      <c r="DC27" s="624"/>
      <c r="DD27" s="614">
        <v>755544</v>
      </c>
      <c r="DE27" s="621"/>
      <c r="DF27" s="621"/>
      <c r="DG27" s="621"/>
      <c r="DH27" s="621"/>
      <c r="DI27" s="621"/>
      <c r="DJ27" s="621"/>
      <c r="DK27" s="622"/>
      <c r="DL27" s="614">
        <v>426905</v>
      </c>
      <c r="DM27" s="621"/>
      <c r="DN27" s="621"/>
      <c r="DO27" s="621"/>
      <c r="DP27" s="621"/>
      <c r="DQ27" s="621"/>
      <c r="DR27" s="621"/>
      <c r="DS27" s="621"/>
      <c r="DT27" s="621"/>
      <c r="DU27" s="621"/>
      <c r="DV27" s="622"/>
      <c r="DW27" s="611">
        <v>7.2</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72566</v>
      </c>
      <c r="S28" s="609"/>
      <c r="T28" s="609"/>
      <c r="U28" s="609"/>
      <c r="V28" s="609"/>
      <c r="W28" s="609"/>
      <c r="X28" s="609"/>
      <c r="Y28" s="610"/>
      <c r="Z28" s="646">
        <v>0.6</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721897</v>
      </c>
      <c r="CS28" s="609"/>
      <c r="CT28" s="609"/>
      <c r="CU28" s="609"/>
      <c r="CV28" s="609"/>
      <c r="CW28" s="609"/>
      <c r="CX28" s="609"/>
      <c r="CY28" s="610"/>
      <c r="CZ28" s="611">
        <v>6.3</v>
      </c>
      <c r="DA28" s="623"/>
      <c r="DB28" s="623"/>
      <c r="DC28" s="624"/>
      <c r="DD28" s="614">
        <v>711331</v>
      </c>
      <c r="DE28" s="609"/>
      <c r="DF28" s="609"/>
      <c r="DG28" s="609"/>
      <c r="DH28" s="609"/>
      <c r="DI28" s="609"/>
      <c r="DJ28" s="609"/>
      <c r="DK28" s="610"/>
      <c r="DL28" s="614">
        <v>711331</v>
      </c>
      <c r="DM28" s="609"/>
      <c r="DN28" s="609"/>
      <c r="DO28" s="609"/>
      <c r="DP28" s="609"/>
      <c r="DQ28" s="609"/>
      <c r="DR28" s="609"/>
      <c r="DS28" s="609"/>
      <c r="DT28" s="609"/>
      <c r="DU28" s="609"/>
      <c r="DV28" s="610"/>
      <c r="DW28" s="611">
        <v>11.9</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50168</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721897</v>
      </c>
      <c r="CS29" s="621"/>
      <c r="CT29" s="621"/>
      <c r="CU29" s="621"/>
      <c r="CV29" s="621"/>
      <c r="CW29" s="621"/>
      <c r="CX29" s="621"/>
      <c r="CY29" s="622"/>
      <c r="CZ29" s="611">
        <v>6.3</v>
      </c>
      <c r="DA29" s="623"/>
      <c r="DB29" s="623"/>
      <c r="DC29" s="624"/>
      <c r="DD29" s="614">
        <v>711331</v>
      </c>
      <c r="DE29" s="621"/>
      <c r="DF29" s="621"/>
      <c r="DG29" s="621"/>
      <c r="DH29" s="621"/>
      <c r="DI29" s="621"/>
      <c r="DJ29" s="621"/>
      <c r="DK29" s="622"/>
      <c r="DL29" s="614">
        <v>711331</v>
      </c>
      <c r="DM29" s="621"/>
      <c r="DN29" s="621"/>
      <c r="DO29" s="621"/>
      <c r="DP29" s="621"/>
      <c r="DQ29" s="621"/>
      <c r="DR29" s="621"/>
      <c r="DS29" s="621"/>
      <c r="DT29" s="621"/>
      <c r="DU29" s="621"/>
      <c r="DV29" s="622"/>
      <c r="DW29" s="611">
        <v>11.9</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1652283</v>
      </c>
      <c r="S30" s="609"/>
      <c r="T30" s="609"/>
      <c r="U30" s="609"/>
      <c r="V30" s="609"/>
      <c r="W30" s="609"/>
      <c r="X30" s="609"/>
      <c r="Y30" s="610"/>
      <c r="Z30" s="646">
        <v>13.7</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671959</v>
      </c>
      <c r="CS30" s="609"/>
      <c r="CT30" s="609"/>
      <c r="CU30" s="609"/>
      <c r="CV30" s="609"/>
      <c r="CW30" s="609"/>
      <c r="CX30" s="609"/>
      <c r="CY30" s="610"/>
      <c r="CZ30" s="611">
        <v>5.9</v>
      </c>
      <c r="DA30" s="623"/>
      <c r="DB30" s="623"/>
      <c r="DC30" s="624"/>
      <c r="DD30" s="614">
        <v>661393</v>
      </c>
      <c r="DE30" s="609"/>
      <c r="DF30" s="609"/>
      <c r="DG30" s="609"/>
      <c r="DH30" s="609"/>
      <c r="DI30" s="609"/>
      <c r="DJ30" s="609"/>
      <c r="DK30" s="610"/>
      <c r="DL30" s="614">
        <v>661393</v>
      </c>
      <c r="DM30" s="609"/>
      <c r="DN30" s="609"/>
      <c r="DO30" s="609"/>
      <c r="DP30" s="609"/>
      <c r="DQ30" s="609"/>
      <c r="DR30" s="609"/>
      <c r="DS30" s="609"/>
      <c r="DT30" s="609"/>
      <c r="DU30" s="609"/>
      <c r="DV30" s="610"/>
      <c r="DW30" s="611">
        <v>11.1</v>
      </c>
      <c r="DX30" s="623"/>
      <c r="DY30" s="623"/>
      <c r="DZ30" s="623"/>
      <c r="EA30" s="623"/>
      <c r="EB30" s="623"/>
      <c r="EC30" s="635"/>
    </row>
    <row r="31" spans="2:133" ht="11.25" customHeight="1" x14ac:dyDescent="0.15">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00"/>
      <c r="AV31" s="200"/>
      <c r="AW31" s="200"/>
      <c r="AX31" s="666" t="s">
        <v>178</v>
      </c>
      <c r="AY31" s="667"/>
      <c r="AZ31" s="667"/>
      <c r="BA31" s="667"/>
      <c r="BB31" s="667"/>
      <c r="BC31" s="667"/>
      <c r="BD31" s="667"/>
      <c r="BE31" s="667"/>
      <c r="BF31" s="668"/>
      <c r="BG31" s="670">
        <v>99.4</v>
      </c>
      <c r="BH31" s="671"/>
      <c r="BI31" s="671"/>
      <c r="BJ31" s="671"/>
      <c r="BK31" s="671"/>
      <c r="BL31" s="671"/>
      <c r="BM31" s="672">
        <v>98.8</v>
      </c>
      <c r="BN31" s="671"/>
      <c r="BO31" s="671"/>
      <c r="BP31" s="671"/>
      <c r="BQ31" s="673"/>
      <c r="BR31" s="670">
        <v>99.3</v>
      </c>
      <c r="BS31" s="671"/>
      <c r="BT31" s="671"/>
      <c r="BU31" s="671"/>
      <c r="BV31" s="671"/>
      <c r="BW31" s="671"/>
      <c r="BX31" s="672">
        <v>98.9</v>
      </c>
      <c r="BY31" s="671"/>
      <c r="BZ31" s="671"/>
      <c r="CA31" s="671"/>
      <c r="CB31" s="673"/>
      <c r="CD31" s="629"/>
      <c r="CE31" s="630"/>
      <c r="CF31" s="605" t="s">
        <v>301</v>
      </c>
      <c r="CG31" s="606"/>
      <c r="CH31" s="606"/>
      <c r="CI31" s="606"/>
      <c r="CJ31" s="606"/>
      <c r="CK31" s="606"/>
      <c r="CL31" s="606"/>
      <c r="CM31" s="606"/>
      <c r="CN31" s="606"/>
      <c r="CO31" s="606"/>
      <c r="CP31" s="606"/>
      <c r="CQ31" s="607"/>
      <c r="CR31" s="608">
        <v>49938</v>
      </c>
      <c r="CS31" s="621"/>
      <c r="CT31" s="621"/>
      <c r="CU31" s="621"/>
      <c r="CV31" s="621"/>
      <c r="CW31" s="621"/>
      <c r="CX31" s="621"/>
      <c r="CY31" s="622"/>
      <c r="CZ31" s="611">
        <v>0.4</v>
      </c>
      <c r="DA31" s="623"/>
      <c r="DB31" s="623"/>
      <c r="DC31" s="624"/>
      <c r="DD31" s="614">
        <v>49938</v>
      </c>
      <c r="DE31" s="621"/>
      <c r="DF31" s="621"/>
      <c r="DG31" s="621"/>
      <c r="DH31" s="621"/>
      <c r="DI31" s="621"/>
      <c r="DJ31" s="621"/>
      <c r="DK31" s="622"/>
      <c r="DL31" s="614">
        <v>49938</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622226</v>
      </c>
      <c r="S32" s="609"/>
      <c r="T32" s="609"/>
      <c r="U32" s="609"/>
      <c r="V32" s="609"/>
      <c r="W32" s="609"/>
      <c r="X32" s="609"/>
      <c r="Y32" s="610"/>
      <c r="Z32" s="646">
        <v>5.2</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99.6</v>
      </c>
      <c r="BH32" s="621"/>
      <c r="BI32" s="621"/>
      <c r="BJ32" s="621"/>
      <c r="BK32" s="621"/>
      <c r="BL32" s="621"/>
      <c r="BM32" s="612">
        <v>98.9</v>
      </c>
      <c r="BN32" s="621"/>
      <c r="BO32" s="621"/>
      <c r="BP32" s="621"/>
      <c r="BQ32" s="644"/>
      <c r="BR32" s="679">
        <v>99.4</v>
      </c>
      <c r="BS32" s="621"/>
      <c r="BT32" s="621"/>
      <c r="BU32" s="621"/>
      <c r="BV32" s="621"/>
      <c r="BW32" s="621"/>
      <c r="BX32" s="612">
        <v>98.8</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8957</v>
      </c>
      <c r="S33" s="609"/>
      <c r="T33" s="609"/>
      <c r="U33" s="609"/>
      <c r="V33" s="609"/>
      <c r="W33" s="609"/>
      <c r="X33" s="609"/>
      <c r="Y33" s="610"/>
      <c r="Z33" s="646">
        <v>0.1</v>
      </c>
      <c r="AA33" s="646"/>
      <c r="AB33" s="646"/>
      <c r="AC33" s="646"/>
      <c r="AD33" s="647">
        <v>71</v>
      </c>
      <c r="AE33" s="647"/>
      <c r="AF33" s="647"/>
      <c r="AG33" s="647"/>
      <c r="AH33" s="647"/>
      <c r="AI33" s="647"/>
      <c r="AJ33" s="647"/>
      <c r="AK33" s="647"/>
      <c r="AL33" s="611">
        <v>0</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99.2</v>
      </c>
      <c r="BH33" s="593"/>
      <c r="BI33" s="593"/>
      <c r="BJ33" s="593"/>
      <c r="BK33" s="593"/>
      <c r="BL33" s="593"/>
      <c r="BM33" s="639">
        <v>98.7</v>
      </c>
      <c r="BN33" s="593"/>
      <c r="BO33" s="593"/>
      <c r="BP33" s="593"/>
      <c r="BQ33" s="656"/>
      <c r="BR33" s="669">
        <v>99.1</v>
      </c>
      <c r="BS33" s="593"/>
      <c r="BT33" s="593"/>
      <c r="BU33" s="593"/>
      <c r="BV33" s="593"/>
      <c r="BW33" s="593"/>
      <c r="BX33" s="639">
        <v>98.7</v>
      </c>
      <c r="BY33" s="593"/>
      <c r="BZ33" s="593"/>
      <c r="CA33" s="593"/>
      <c r="CB33" s="656"/>
      <c r="CD33" s="605" t="s">
        <v>308</v>
      </c>
      <c r="CE33" s="606"/>
      <c r="CF33" s="606"/>
      <c r="CG33" s="606"/>
      <c r="CH33" s="606"/>
      <c r="CI33" s="606"/>
      <c r="CJ33" s="606"/>
      <c r="CK33" s="606"/>
      <c r="CL33" s="606"/>
      <c r="CM33" s="606"/>
      <c r="CN33" s="606"/>
      <c r="CO33" s="606"/>
      <c r="CP33" s="606"/>
      <c r="CQ33" s="607"/>
      <c r="CR33" s="608">
        <v>5260773</v>
      </c>
      <c r="CS33" s="621"/>
      <c r="CT33" s="621"/>
      <c r="CU33" s="621"/>
      <c r="CV33" s="621"/>
      <c r="CW33" s="621"/>
      <c r="CX33" s="621"/>
      <c r="CY33" s="622"/>
      <c r="CZ33" s="611">
        <v>46.2</v>
      </c>
      <c r="DA33" s="623"/>
      <c r="DB33" s="623"/>
      <c r="DC33" s="624"/>
      <c r="DD33" s="614">
        <v>4243944</v>
      </c>
      <c r="DE33" s="621"/>
      <c r="DF33" s="621"/>
      <c r="DG33" s="621"/>
      <c r="DH33" s="621"/>
      <c r="DI33" s="621"/>
      <c r="DJ33" s="621"/>
      <c r="DK33" s="622"/>
      <c r="DL33" s="614">
        <v>2530204</v>
      </c>
      <c r="DM33" s="621"/>
      <c r="DN33" s="621"/>
      <c r="DO33" s="621"/>
      <c r="DP33" s="621"/>
      <c r="DQ33" s="621"/>
      <c r="DR33" s="621"/>
      <c r="DS33" s="621"/>
      <c r="DT33" s="621"/>
      <c r="DU33" s="621"/>
      <c r="DV33" s="622"/>
      <c r="DW33" s="611">
        <v>42.4</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156940</v>
      </c>
      <c r="S34" s="609"/>
      <c r="T34" s="609"/>
      <c r="U34" s="609"/>
      <c r="V34" s="609"/>
      <c r="W34" s="609"/>
      <c r="X34" s="609"/>
      <c r="Y34" s="610"/>
      <c r="Z34" s="646">
        <v>1.3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1643897</v>
      </c>
      <c r="CS34" s="609"/>
      <c r="CT34" s="609"/>
      <c r="CU34" s="609"/>
      <c r="CV34" s="609"/>
      <c r="CW34" s="609"/>
      <c r="CX34" s="609"/>
      <c r="CY34" s="610"/>
      <c r="CZ34" s="611">
        <v>14.4</v>
      </c>
      <c r="DA34" s="623"/>
      <c r="DB34" s="623"/>
      <c r="DC34" s="624"/>
      <c r="DD34" s="614">
        <v>1235217</v>
      </c>
      <c r="DE34" s="609"/>
      <c r="DF34" s="609"/>
      <c r="DG34" s="609"/>
      <c r="DH34" s="609"/>
      <c r="DI34" s="609"/>
      <c r="DJ34" s="609"/>
      <c r="DK34" s="610"/>
      <c r="DL34" s="614">
        <v>1019480</v>
      </c>
      <c r="DM34" s="609"/>
      <c r="DN34" s="609"/>
      <c r="DO34" s="609"/>
      <c r="DP34" s="609"/>
      <c r="DQ34" s="609"/>
      <c r="DR34" s="609"/>
      <c r="DS34" s="609"/>
      <c r="DT34" s="609"/>
      <c r="DU34" s="609"/>
      <c r="DV34" s="610"/>
      <c r="DW34" s="611">
        <v>17.100000000000001</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938451</v>
      </c>
      <c r="S35" s="609"/>
      <c r="T35" s="609"/>
      <c r="U35" s="609"/>
      <c r="V35" s="609"/>
      <c r="W35" s="609"/>
      <c r="X35" s="609"/>
      <c r="Y35" s="610"/>
      <c r="Z35" s="646">
        <v>7.8</v>
      </c>
      <c r="AA35" s="646"/>
      <c r="AB35" s="646"/>
      <c r="AC35" s="646"/>
      <c r="AD35" s="647" t="s">
        <v>122</v>
      </c>
      <c r="AE35" s="647"/>
      <c r="AF35" s="647"/>
      <c r="AG35" s="647"/>
      <c r="AH35" s="647"/>
      <c r="AI35" s="647"/>
      <c r="AJ35" s="647"/>
      <c r="AK35" s="647"/>
      <c r="AL35" s="611" t="s">
        <v>122</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21622</v>
      </c>
      <c r="CS35" s="621"/>
      <c r="CT35" s="621"/>
      <c r="CU35" s="621"/>
      <c r="CV35" s="621"/>
      <c r="CW35" s="621"/>
      <c r="CX35" s="621"/>
      <c r="CY35" s="622"/>
      <c r="CZ35" s="611">
        <v>0.2</v>
      </c>
      <c r="DA35" s="623"/>
      <c r="DB35" s="623"/>
      <c r="DC35" s="624"/>
      <c r="DD35" s="614">
        <v>11004</v>
      </c>
      <c r="DE35" s="621"/>
      <c r="DF35" s="621"/>
      <c r="DG35" s="621"/>
      <c r="DH35" s="621"/>
      <c r="DI35" s="621"/>
      <c r="DJ35" s="621"/>
      <c r="DK35" s="622"/>
      <c r="DL35" s="614">
        <v>9966</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1079767</v>
      </c>
      <c r="S36" s="609"/>
      <c r="T36" s="609"/>
      <c r="U36" s="609"/>
      <c r="V36" s="609"/>
      <c r="W36" s="609"/>
      <c r="X36" s="609"/>
      <c r="Y36" s="610"/>
      <c r="Z36" s="646">
        <v>8.9</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3">
        <v>1237753</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223558</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1577418</v>
      </c>
      <c r="CS36" s="609"/>
      <c r="CT36" s="609"/>
      <c r="CU36" s="609"/>
      <c r="CV36" s="609"/>
      <c r="CW36" s="609"/>
      <c r="CX36" s="609"/>
      <c r="CY36" s="610"/>
      <c r="CZ36" s="611">
        <v>13.8</v>
      </c>
      <c r="DA36" s="623"/>
      <c r="DB36" s="623"/>
      <c r="DC36" s="624"/>
      <c r="DD36" s="614">
        <v>1183576</v>
      </c>
      <c r="DE36" s="609"/>
      <c r="DF36" s="609"/>
      <c r="DG36" s="609"/>
      <c r="DH36" s="609"/>
      <c r="DI36" s="609"/>
      <c r="DJ36" s="609"/>
      <c r="DK36" s="610"/>
      <c r="DL36" s="614">
        <v>751508</v>
      </c>
      <c r="DM36" s="609"/>
      <c r="DN36" s="609"/>
      <c r="DO36" s="609"/>
      <c r="DP36" s="609"/>
      <c r="DQ36" s="609"/>
      <c r="DR36" s="609"/>
      <c r="DS36" s="609"/>
      <c r="DT36" s="609"/>
      <c r="DU36" s="609"/>
      <c r="DV36" s="610"/>
      <c r="DW36" s="611">
        <v>12.6</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206170</v>
      </c>
      <c r="S37" s="609"/>
      <c r="T37" s="609"/>
      <c r="U37" s="609"/>
      <c r="V37" s="609"/>
      <c r="W37" s="609"/>
      <c r="X37" s="609"/>
      <c r="Y37" s="610"/>
      <c r="Z37" s="646">
        <v>1.7</v>
      </c>
      <c r="AA37" s="646"/>
      <c r="AB37" s="646"/>
      <c r="AC37" s="646"/>
      <c r="AD37" s="647">
        <v>672</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201487</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182429</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697265</v>
      </c>
      <c r="CS37" s="621"/>
      <c r="CT37" s="621"/>
      <c r="CU37" s="621"/>
      <c r="CV37" s="621"/>
      <c r="CW37" s="621"/>
      <c r="CX37" s="621"/>
      <c r="CY37" s="622"/>
      <c r="CZ37" s="611">
        <v>6.1</v>
      </c>
      <c r="DA37" s="623"/>
      <c r="DB37" s="623"/>
      <c r="DC37" s="624"/>
      <c r="DD37" s="614">
        <v>584646</v>
      </c>
      <c r="DE37" s="621"/>
      <c r="DF37" s="621"/>
      <c r="DG37" s="621"/>
      <c r="DH37" s="621"/>
      <c r="DI37" s="621"/>
      <c r="DJ37" s="621"/>
      <c r="DK37" s="622"/>
      <c r="DL37" s="614">
        <v>503545</v>
      </c>
      <c r="DM37" s="621"/>
      <c r="DN37" s="621"/>
      <c r="DO37" s="621"/>
      <c r="DP37" s="621"/>
      <c r="DQ37" s="621"/>
      <c r="DR37" s="621"/>
      <c r="DS37" s="621"/>
      <c r="DT37" s="621"/>
      <c r="DU37" s="621"/>
      <c r="DV37" s="622"/>
      <c r="DW37" s="611">
        <v>8.4</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1002100</v>
      </c>
      <c r="S38" s="609"/>
      <c r="T38" s="609"/>
      <c r="U38" s="609"/>
      <c r="V38" s="609"/>
      <c r="W38" s="609"/>
      <c r="X38" s="609"/>
      <c r="Y38" s="610"/>
      <c r="Z38" s="646">
        <v>8.3000000000000007</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11171</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2718</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1032889</v>
      </c>
      <c r="CS38" s="609"/>
      <c r="CT38" s="609"/>
      <c r="CU38" s="609"/>
      <c r="CV38" s="609"/>
      <c r="CW38" s="609"/>
      <c r="CX38" s="609"/>
      <c r="CY38" s="610"/>
      <c r="CZ38" s="611">
        <v>9.1</v>
      </c>
      <c r="DA38" s="623"/>
      <c r="DB38" s="623"/>
      <c r="DC38" s="624"/>
      <c r="DD38" s="614">
        <v>838922</v>
      </c>
      <c r="DE38" s="609"/>
      <c r="DF38" s="609"/>
      <c r="DG38" s="609"/>
      <c r="DH38" s="609"/>
      <c r="DI38" s="609"/>
      <c r="DJ38" s="609"/>
      <c r="DK38" s="610"/>
      <c r="DL38" s="614">
        <v>749250</v>
      </c>
      <c r="DM38" s="609"/>
      <c r="DN38" s="609"/>
      <c r="DO38" s="609"/>
      <c r="DP38" s="609"/>
      <c r="DQ38" s="609"/>
      <c r="DR38" s="609"/>
      <c r="DS38" s="609"/>
      <c r="DT38" s="609"/>
      <c r="DU38" s="609"/>
      <c r="DV38" s="610"/>
      <c r="DW38" s="611">
        <v>12.6</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3377</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4068</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957447</v>
      </c>
      <c r="CS39" s="621"/>
      <c r="CT39" s="621"/>
      <c r="CU39" s="621"/>
      <c r="CV39" s="621"/>
      <c r="CW39" s="621"/>
      <c r="CX39" s="621"/>
      <c r="CY39" s="622"/>
      <c r="CZ39" s="611">
        <v>8.4</v>
      </c>
      <c r="DA39" s="623"/>
      <c r="DB39" s="623"/>
      <c r="DC39" s="624"/>
      <c r="DD39" s="614">
        <v>955225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17700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86</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27500</v>
      </c>
      <c r="CS40" s="609"/>
      <c r="CT40" s="609"/>
      <c r="CU40" s="609"/>
      <c r="CV40" s="609"/>
      <c r="CW40" s="609"/>
      <c r="CX40" s="609"/>
      <c r="CY40" s="610"/>
      <c r="CZ40" s="611">
        <v>0.2</v>
      </c>
      <c r="DA40" s="623"/>
      <c r="DB40" s="623"/>
      <c r="DC40" s="624"/>
      <c r="DD40" s="614">
        <v>20000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12081011</v>
      </c>
      <c r="S41" s="633"/>
      <c r="T41" s="633"/>
      <c r="U41" s="633"/>
      <c r="V41" s="633"/>
      <c r="W41" s="633"/>
      <c r="X41" s="633"/>
      <c r="Y41" s="636"/>
      <c r="Z41" s="637">
        <v>100</v>
      </c>
      <c r="AA41" s="637"/>
      <c r="AB41" s="637"/>
      <c r="AC41" s="637"/>
      <c r="AD41" s="638">
        <v>5951529</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271325</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750393</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395</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1808481</v>
      </c>
      <c r="CS42" s="621"/>
      <c r="CT42" s="621"/>
      <c r="CU42" s="621"/>
      <c r="CV42" s="621"/>
      <c r="CW42" s="621"/>
      <c r="CX42" s="621"/>
      <c r="CY42" s="622"/>
      <c r="CZ42" s="611">
        <v>15.9</v>
      </c>
      <c r="DA42" s="623"/>
      <c r="DB42" s="623"/>
      <c r="DC42" s="624"/>
      <c r="DD42" s="614">
        <v>456089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39033</v>
      </c>
      <c r="CS43" s="621"/>
      <c r="CT43" s="621"/>
      <c r="CU43" s="621"/>
      <c r="CV43" s="621"/>
      <c r="CW43" s="621"/>
      <c r="CX43" s="621"/>
      <c r="CY43" s="622"/>
      <c r="CZ43" s="611">
        <v>0.3</v>
      </c>
      <c r="DA43" s="623"/>
      <c r="DB43" s="623"/>
      <c r="DC43" s="624"/>
      <c r="DD43" s="614">
        <v>39033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1589694</v>
      </c>
      <c r="CS44" s="609"/>
      <c r="CT44" s="609"/>
      <c r="CU44" s="609"/>
      <c r="CV44" s="609"/>
      <c r="CW44" s="609"/>
      <c r="CX44" s="609"/>
      <c r="CY44" s="610"/>
      <c r="CZ44" s="611">
        <v>14</v>
      </c>
      <c r="DA44" s="612"/>
      <c r="DB44" s="612"/>
      <c r="DC44" s="613"/>
      <c r="DD44" s="614">
        <v>447004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412504</v>
      </c>
      <c r="CS45" s="621"/>
      <c r="CT45" s="621"/>
      <c r="CU45" s="621"/>
      <c r="CV45" s="621"/>
      <c r="CW45" s="621"/>
      <c r="CX45" s="621"/>
      <c r="CY45" s="622"/>
      <c r="CZ45" s="611">
        <v>3.6</v>
      </c>
      <c r="DA45" s="623"/>
      <c r="DB45" s="623"/>
      <c r="DC45" s="624"/>
      <c r="DD45" s="614">
        <v>40083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1144478</v>
      </c>
      <c r="CS46" s="609"/>
      <c r="CT46" s="609"/>
      <c r="CU46" s="609"/>
      <c r="CV46" s="609"/>
      <c r="CW46" s="609"/>
      <c r="CX46" s="609"/>
      <c r="CY46" s="610"/>
      <c r="CZ46" s="611">
        <v>10</v>
      </c>
      <c r="DA46" s="612"/>
      <c r="DB46" s="612"/>
      <c r="DC46" s="613"/>
      <c r="DD46" s="614">
        <v>378312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218787</v>
      </c>
      <c r="CS47" s="621"/>
      <c r="CT47" s="621"/>
      <c r="CU47" s="621"/>
      <c r="CV47" s="621"/>
      <c r="CW47" s="621"/>
      <c r="CX47" s="621"/>
      <c r="CY47" s="622"/>
      <c r="CZ47" s="611">
        <v>1.9</v>
      </c>
      <c r="DA47" s="623"/>
      <c r="DB47" s="623"/>
      <c r="DC47" s="624"/>
      <c r="DD47" s="614">
        <v>9085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11392602</v>
      </c>
      <c r="CS49" s="593"/>
      <c r="CT49" s="593"/>
      <c r="CU49" s="593"/>
      <c r="CV49" s="593"/>
      <c r="CW49" s="593"/>
      <c r="CX49" s="593"/>
      <c r="CY49" s="594"/>
      <c r="CZ49" s="595">
        <v>100</v>
      </c>
      <c r="DA49" s="596"/>
      <c r="DB49" s="596"/>
      <c r="DC49" s="597"/>
      <c r="DD49" s="598">
        <v>7952461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Z2iP8OfMFLaTimjAi1h0XVVu3+ANEEllLcirWjWfZAbDXGkbohR4wYF7EPMS4piJ9OMwqhQ+ZTzfCuPVg6QYWg==" saltValue="Sg80W7Igx8kmQEM8Ax/Sy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375</v>
      </c>
      <c r="C7" s="1035"/>
      <c r="D7" s="1035"/>
      <c r="E7" s="1035"/>
      <c r="F7" s="1035"/>
      <c r="G7" s="1035"/>
      <c r="H7" s="1035"/>
      <c r="I7" s="1035"/>
      <c r="J7" s="1035"/>
      <c r="K7" s="1035"/>
      <c r="L7" s="1035"/>
      <c r="M7" s="1035"/>
      <c r="N7" s="1035"/>
      <c r="O7" s="1035"/>
      <c r="P7" s="1036"/>
      <c r="Q7" s="1089">
        <v>12011</v>
      </c>
      <c r="R7" s="1090"/>
      <c r="S7" s="1090"/>
      <c r="T7" s="1090"/>
      <c r="U7" s="1090"/>
      <c r="V7" s="1090">
        <v>11341</v>
      </c>
      <c r="W7" s="1090"/>
      <c r="X7" s="1090"/>
      <c r="Y7" s="1090"/>
      <c r="Z7" s="1090"/>
      <c r="AA7" s="1090">
        <v>670</v>
      </c>
      <c r="AB7" s="1090"/>
      <c r="AC7" s="1090"/>
      <c r="AD7" s="1090"/>
      <c r="AE7" s="1091"/>
      <c r="AF7" s="1092">
        <v>645</v>
      </c>
      <c r="AG7" s="1093"/>
      <c r="AH7" s="1093"/>
      <c r="AI7" s="1093"/>
      <c r="AJ7" s="1094"/>
      <c r="AK7" s="1095">
        <v>938</v>
      </c>
      <c r="AL7" s="1096"/>
      <c r="AM7" s="1096"/>
      <c r="AN7" s="1096"/>
      <c r="AO7" s="1096"/>
      <c r="AP7" s="1096">
        <v>9809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553</v>
      </c>
      <c r="BT7" s="1087"/>
      <c r="BU7" s="1087"/>
      <c r="BV7" s="1087"/>
      <c r="BW7" s="1087"/>
      <c r="BX7" s="1087"/>
      <c r="BY7" s="1087"/>
      <c r="BZ7" s="1087"/>
      <c r="CA7" s="1087"/>
      <c r="CB7" s="1087"/>
      <c r="CC7" s="1087"/>
      <c r="CD7" s="1087"/>
      <c r="CE7" s="1087"/>
      <c r="CF7" s="1087"/>
      <c r="CG7" s="1099"/>
      <c r="CH7" s="1083">
        <v>14</v>
      </c>
      <c r="CI7" s="1084"/>
      <c r="CJ7" s="1084"/>
      <c r="CK7" s="1084"/>
      <c r="CL7" s="1085"/>
      <c r="CM7" s="1083">
        <v>90</v>
      </c>
      <c r="CN7" s="1084"/>
      <c r="CO7" s="1084"/>
      <c r="CP7" s="1084"/>
      <c r="CQ7" s="1085"/>
      <c r="CR7" s="1083" t="s">
        <v>560</v>
      </c>
      <c r="CS7" s="1084"/>
      <c r="CT7" s="1084"/>
      <c r="CU7" s="1084"/>
      <c r="CV7" s="1085"/>
      <c r="CW7" s="1083">
        <v>10</v>
      </c>
      <c r="CX7" s="1084"/>
      <c r="CY7" s="1084"/>
      <c r="CZ7" s="1084"/>
      <c r="DA7" s="1085"/>
      <c r="DB7" s="1083" t="s">
        <v>560</v>
      </c>
      <c r="DC7" s="1084"/>
      <c r="DD7" s="1084"/>
      <c r="DE7" s="1084"/>
      <c r="DF7" s="1085"/>
      <c r="DG7" s="1083" t="s">
        <v>560</v>
      </c>
      <c r="DH7" s="1084"/>
      <c r="DI7" s="1084"/>
      <c r="DJ7" s="1084"/>
      <c r="DK7" s="1085"/>
      <c r="DL7" s="1083" t="s">
        <v>560</v>
      </c>
      <c r="DM7" s="1084"/>
      <c r="DN7" s="1084"/>
      <c r="DO7" s="1084"/>
      <c r="DP7" s="1085"/>
      <c r="DQ7" s="1083" t="s">
        <v>560</v>
      </c>
      <c r="DR7" s="1084"/>
      <c r="DS7" s="1084"/>
      <c r="DT7" s="1084"/>
      <c r="DU7" s="1085"/>
      <c r="DV7" s="1086"/>
      <c r="DW7" s="1087"/>
      <c r="DX7" s="1087"/>
      <c r="DY7" s="1087"/>
      <c r="DZ7" s="1088"/>
      <c r="EA7" s="217"/>
    </row>
    <row r="8" spans="1:131" s="218" customFormat="1" ht="26.25" customHeight="1" x14ac:dyDescent="0.15">
      <c r="A8" s="221">
        <v>2</v>
      </c>
      <c r="B8" s="1017" t="s">
        <v>376</v>
      </c>
      <c r="C8" s="1018"/>
      <c r="D8" s="1018"/>
      <c r="E8" s="1018"/>
      <c r="F8" s="1018"/>
      <c r="G8" s="1018"/>
      <c r="H8" s="1018"/>
      <c r="I8" s="1018"/>
      <c r="J8" s="1018"/>
      <c r="K8" s="1018"/>
      <c r="L8" s="1018"/>
      <c r="M8" s="1018"/>
      <c r="N8" s="1018"/>
      <c r="O8" s="1018"/>
      <c r="P8" s="1019"/>
      <c r="Q8" s="1025">
        <v>70</v>
      </c>
      <c r="R8" s="1026"/>
      <c r="S8" s="1026"/>
      <c r="T8" s="1026"/>
      <c r="U8" s="1026"/>
      <c r="V8" s="1026">
        <v>51</v>
      </c>
      <c r="W8" s="1026"/>
      <c r="X8" s="1026"/>
      <c r="Y8" s="1026"/>
      <c r="Z8" s="1026"/>
      <c r="AA8" s="1026">
        <v>19</v>
      </c>
      <c r="AB8" s="1026"/>
      <c r="AC8" s="1026"/>
      <c r="AD8" s="1026"/>
      <c r="AE8" s="1027"/>
      <c r="AF8" s="1022">
        <v>19</v>
      </c>
      <c r="AG8" s="1023"/>
      <c r="AH8" s="1023"/>
      <c r="AI8" s="1023"/>
      <c r="AJ8" s="1024"/>
      <c r="AK8" s="1067" t="s">
        <v>560</v>
      </c>
      <c r="AL8" s="1068"/>
      <c r="AM8" s="1068"/>
      <c r="AN8" s="1068"/>
      <c r="AO8" s="1068"/>
      <c r="AP8" s="1068" t="s">
        <v>560</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4">
        <v>12081</v>
      </c>
      <c r="R23" s="1048"/>
      <c r="S23" s="1048"/>
      <c r="T23" s="1048"/>
      <c r="U23" s="1048"/>
      <c r="V23" s="1048">
        <v>11392</v>
      </c>
      <c r="W23" s="1048"/>
      <c r="X23" s="1048"/>
      <c r="Y23" s="1048"/>
      <c r="Z23" s="1048"/>
      <c r="AA23" s="1048">
        <v>688</v>
      </c>
      <c r="AB23" s="1048"/>
      <c r="AC23" s="1048"/>
      <c r="AD23" s="1048"/>
      <c r="AE23" s="1055"/>
      <c r="AF23" s="1056">
        <v>664</v>
      </c>
      <c r="AG23" s="1048"/>
      <c r="AH23" s="1048"/>
      <c r="AI23" s="1048"/>
      <c r="AJ23" s="1057"/>
      <c r="AK23" s="1058"/>
      <c r="AL23" s="1059"/>
      <c r="AM23" s="1059"/>
      <c r="AN23" s="1059"/>
      <c r="AO23" s="1059"/>
      <c r="AP23" s="1048">
        <v>9809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390</v>
      </c>
      <c r="C28" s="1035"/>
      <c r="D28" s="1035"/>
      <c r="E28" s="1035"/>
      <c r="F28" s="1035"/>
      <c r="G28" s="1035"/>
      <c r="H28" s="1035"/>
      <c r="I28" s="1035"/>
      <c r="J28" s="1035"/>
      <c r="K28" s="1035"/>
      <c r="L28" s="1035"/>
      <c r="M28" s="1035"/>
      <c r="N28" s="1035"/>
      <c r="O28" s="1035"/>
      <c r="P28" s="1036"/>
      <c r="Q28" s="1037">
        <v>2472</v>
      </c>
      <c r="R28" s="1038"/>
      <c r="S28" s="1038"/>
      <c r="T28" s="1038"/>
      <c r="U28" s="1038"/>
      <c r="V28" s="1038">
        <v>2249</v>
      </c>
      <c r="W28" s="1038"/>
      <c r="X28" s="1038"/>
      <c r="Y28" s="1038"/>
      <c r="Z28" s="1038"/>
      <c r="AA28" s="1038">
        <v>224</v>
      </c>
      <c r="AB28" s="1038"/>
      <c r="AC28" s="1038"/>
      <c r="AD28" s="1038"/>
      <c r="AE28" s="1039"/>
      <c r="AF28" s="1040">
        <v>224</v>
      </c>
      <c r="AG28" s="1038"/>
      <c r="AH28" s="1038"/>
      <c r="AI28" s="1038"/>
      <c r="AJ28" s="1041"/>
      <c r="AK28" s="1029">
        <v>181</v>
      </c>
      <c r="AL28" s="1030"/>
      <c r="AM28" s="1030"/>
      <c r="AN28" s="1030"/>
      <c r="AO28" s="1030"/>
      <c r="AP28" s="1030" t="s">
        <v>560</v>
      </c>
      <c r="AQ28" s="1030"/>
      <c r="AR28" s="1030"/>
      <c r="AS28" s="1030"/>
      <c r="AT28" s="1030"/>
      <c r="AU28" s="1030" t="s">
        <v>560</v>
      </c>
      <c r="AV28" s="1030"/>
      <c r="AW28" s="1030"/>
      <c r="AX28" s="1030"/>
      <c r="AY28" s="1030"/>
      <c r="AZ28" s="1031" t="s">
        <v>560</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391</v>
      </c>
      <c r="C29" s="1018"/>
      <c r="D29" s="1018"/>
      <c r="E29" s="1018"/>
      <c r="F29" s="1018"/>
      <c r="G29" s="1018"/>
      <c r="H29" s="1018"/>
      <c r="I29" s="1018"/>
      <c r="J29" s="1018"/>
      <c r="K29" s="1018"/>
      <c r="L29" s="1018"/>
      <c r="M29" s="1018"/>
      <c r="N29" s="1018"/>
      <c r="O29" s="1018"/>
      <c r="P29" s="1019"/>
      <c r="Q29" s="1025">
        <v>55</v>
      </c>
      <c r="R29" s="1026"/>
      <c r="S29" s="1026"/>
      <c r="T29" s="1026"/>
      <c r="U29" s="1026"/>
      <c r="V29" s="1026">
        <v>55</v>
      </c>
      <c r="W29" s="1026"/>
      <c r="X29" s="1026"/>
      <c r="Y29" s="1026"/>
      <c r="Z29" s="1026"/>
      <c r="AA29" s="1026">
        <v>0</v>
      </c>
      <c r="AB29" s="1026"/>
      <c r="AC29" s="1026"/>
      <c r="AD29" s="1026"/>
      <c r="AE29" s="1027"/>
      <c r="AF29" s="1022">
        <v>0</v>
      </c>
      <c r="AG29" s="1023"/>
      <c r="AH29" s="1023"/>
      <c r="AI29" s="1023"/>
      <c r="AJ29" s="1024"/>
      <c r="AK29" s="967">
        <v>48</v>
      </c>
      <c r="AL29" s="958"/>
      <c r="AM29" s="958"/>
      <c r="AN29" s="958"/>
      <c r="AO29" s="958"/>
      <c r="AP29" s="958" t="s">
        <v>560</v>
      </c>
      <c r="AQ29" s="958"/>
      <c r="AR29" s="958"/>
      <c r="AS29" s="958"/>
      <c r="AT29" s="958"/>
      <c r="AU29" s="958" t="s">
        <v>560</v>
      </c>
      <c r="AV29" s="958"/>
      <c r="AW29" s="958"/>
      <c r="AX29" s="958"/>
      <c r="AY29" s="958"/>
      <c r="AZ29" s="1028" t="s">
        <v>560</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392</v>
      </c>
      <c r="C30" s="1018"/>
      <c r="D30" s="1018"/>
      <c r="E30" s="1018"/>
      <c r="F30" s="1018"/>
      <c r="G30" s="1018"/>
      <c r="H30" s="1018"/>
      <c r="I30" s="1018"/>
      <c r="J30" s="1018"/>
      <c r="K30" s="1018"/>
      <c r="L30" s="1018"/>
      <c r="M30" s="1018"/>
      <c r="N30" s="1018"/>
      <c r="O30" s="1018"/>
      <c r="P30" s="1019"/>
      <c r="Q30" s="1025">
        <v>2375</v>
      </c>
      <c r="R30" s="1026"/>
      <c r="S30" s="1026"/>
      <c r="T30" s="1026"/>
      <c r="U30" s="1026"/>
      <c r="V30" s="1026">
        <v>2308</v>
      </c>
      <c r="W30" s="1026"/>
      <c r="X30" s="1026"/>
      <c r="Y30" s="1026"/>
      <c r="Z30" s="1026"/>
      <c r="AA30" s="1026">
        <v>66</v>
      </c>
      <c r="AB30" s="1026"/>
      <c r="AC30" s="1026"/>
      <c r="AD30" s="1026"/>
      <c r="AE30" s="1027"/>
      <c r="AF30" s="1022">
        <v>66</v>
      </c>
      <c r="AG30" s="1023"/>
      <c r="AH30" s="1023"/>
      <c r="AI30" s="1023"/>
      <c r="AJ30" s="1024"/>
      <c r="AK30" s="967">
        <v>333</v>
      </c>
      <c r="AL30" s="958"/>
      <c r="AM30" s="958"/>
      <c r="AN30" s="958"/>
      <c r="AO30" s="958"/>
      <c r="AP30" s="958" t="s">
        <v>560</v>
      </c>
      <c r="AQ30" s="958"/>
      <c r="AR30" s="958"/>
      <c r="AS30" s="958"/>
      <c r="AT30" s="958"/>
      <c r="AU30" s="958" t="s">
        <v>560</v>
      </c>
      <c r="AV30" s="958"/>
      <c r="AW30" s="958"/>
      <c r="AX30" s="958"/>
      <c r="AY30" s="958"/>
      <c r="AZ30" s="1028" t="s">
        <v>560</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44</v>
      </c>
      <c r="R31" s="1026"/>
      <c r="S31" s="1026"/>
      <c r="T31" s="1026"/>
      <c r="U31" s="1026"/>
      <c r="V31" s="1026">
        <v>44</v>
      </c>
      <c r="W31" s="1026"/>
      <c r="X31" s="1026"/>
      <c r="Y31" s="1026"/>
      <c r="Z31" s="1026"/>
      <c r="AA31" s="1026" t="s">
        <v>559</v>
      </c>
      <c r="AB31" s="1026"/>
      <c r="AC31" s="1026"/>
      <c r="AD31" s="1026"/>
      <c r="AE31" s="1027"/>
      <c r="AF31" s="1022" t="s">
        <v>122</v>
      </c>
      <c r="AG31" s="1023"/>
      <c r="AH31" s="1023"/>
      <c r="AI31" s="1023"/>
      <c r="AJ31" s="1024"/>
      <c r="AK31" s="967">
        <v>12</v>
      </c>
      <c r="AL31" s="958"/>
      <c r="AM31" s="958"/>
      <c r="AN31" s="958"/>
      <c r="AO31" s="958"/>
      <c r="AP31" s="958" t="s">
        <v>560</v>
      </c>
      <c r="AQ31" s="958"/>
      <c r="AR31" s="958"/>
      <c r="AS31" s="958"/>
      <c r="AT31" s="958"/>
      <c r="AU31" s="958" t="s">
        <v>560</v>
      </c>
      <c r="AV31" s="958"/>
      <c r="AW31" s="958"/>
      <c r="AX31" s="958"/>
      <c r="AY31" s="958"/>
      <c r="AZ31" s="1028" t="s">
        <v>560</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394</v>
      </c>
      <c r="C32" s="1018"/>
      <c r="D32" s="1018"/>
      <c r="E32" s="1018"/>
      <c r="F32" s="1018"/>
      <c r="G32" s="1018"/>
      <c r="H32" s="1018"/>
      <c r="I32" s="1018"/>
      <c r="J32" s="1018"/>
      <c r="K32" s="1018"/>
      <c r="L32" s="1018"/>
      <c r="M32" s="1018"/>
      <c r="N32" s="1018"/>
      <c r="O32" s="1018"/>
      <c r="P32" s="1019"/>
      <c r="Q32" s="1025">
        <v>388</v>
      </c>
      <c r="R32" s="1026"/>
      <c r="S32" s="1026"/>
      <c r="T32" s="1026"/>
      <c r="U32" s="1026"/>
      <c r="V32" s="1026">
        <v>376</v>
      </c>
      <c r="W32" s="1026"/>
      <c r="X32" s="1026"/>
      <c r="Y32" s="1026"/>
      <c r="Z32" s="1026"/>
      <c r="AA32" s="1026">
        <v>12</v>
      </c>
      <c r="AB32" s="1026"/>
      <c r="AC32" s="1026"/>
      <c r="AD32" s="1026"/>
      <c r="AE32" s="1027"/>
      <c r="AF32" s="1022">
        <v>12</v>
      </c>
      <c r="AG32" s="1023"/>
      <c r="AH32" s="1023"/>
      <c r="AI32" s="1023"/>
      <c r="AJ32" s="1024"/>
      <c r="AK32" s="967">
        <v>102</v>
      </c>
      <c r="AL32" s="958"/>
      <c r="AM32" s="958"/>
      <c r="AN32" s="958"/>
      <c r="AO32" s="958"/>
      <c r="AP32" s="958" t="s">
        <v>560</v>
      </c>
      <c r="AQ32" s="958"/>
      <c r="AR32" s="958"/>
      <c r="AS32" s="958"/>
      <c r="AT32" s="958"/>
      <c r="AU32" s="958" t="s">
        <v>560</v>
      </c>
      <c r="AV32" s="958"/>
      <c r="AW32" s="958"/>
      <c r="AX32" s="958"/>
      <c r="AY32" s="958"/>
      <c r="AZ32" s="1028" t="s">
        <v>560</v>
      </c>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395</v>
      </c>
      <c r="C33" s="1018"/>
      <c r="D33" s="1018"/>
      <c r="E33" s="1018"/>
      <c r="F33" s="1018"/>
      <c r="G33" s="1018"/>
      <c r="H33" s="1018"/>
      <c r="I33" s="1018"/>
      <c r="J33" s="1018"/>
      <c r="K33" s="1018"/>
      <c r="L33" s="1018"/>
      <c r="M33" s="1018"/>
      <c r="N33" s="1018"/>
      <c r="O33" s="1018"/>
      <c r="P33" s="1019"/>
      <c r="Q33" s="1025">
        <v>363</v>
      </c>
      <c r="R33" s="1026"/>
      <c r="S33" s="1026"/>
      <c r="T33" s="1026"/>
      <c r="U33" s="1026"/>
      <c r="V33" s="1026">
        <v>331</v>
      </c>
      <c r="W33" s="1026"/>
      <c r="X33" s="1026"/>
      <c r="Y33" s="1026"/>
      <c r="Z33" s="1026"/>
      <c r="AA33" s="1026">
        <v>32</v>
      </c>
      <c r="AB33" s="1026"/>
      <c r="AC33" s="1026"/>
      <c r="AD33" s="1026"/>
      <c r="AE33" s="1027"/>
      <c r="AF33" s="1022">
        <v>238</v>
      </c>
      <c r="AG33" s="1023"/>
      <c r="AH33" s="1023"/>
      <c r="AI33" s="1023"/>
      <c r="AJ33" s="1024"/>
      <c r="AK33" s="967">
        <v>5</v>
      </c>
      <c r="AL33" s="958"/>
      <c r="AM33" s="958"/>
      <c r="AN33" s="958"/>
      <c r="AO33" s="958"/>
      <c r="AP33" s="958">
        <v>1769</v>
      </c>
      <c r="AQ33" s="958"/>
      <c r="AR33" s="958"/>
      <c r="AS33" s="958"/>
      <c r="AT33" s="958"/>
      <c r="AU33" s="958">
        <v>39</v>
      </c>
      <c r="AV33" s="958"/>
      <c r="AW33" s="958"/>
      <c r="AX33" s="958"/>
      <c r="AY33" s="958"/>
      <c r="AZ33" s="1028" t="s">
        <v>560</v>
      </c>
      <c r="BA33" s="1028"/>
      <c r="BB33" s="1028"/>
      <c r="BC33" s="1028"/>
      <c r="BD33" s="1028"/>
      <c r="BE33" s="959" t="s">
        <v>396</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397</v>
      </c>
      <c r="C34" s="1018"/>
      <c r="D34" s="1018"/>
      <c r="E34" s="1018"/>
      <c r="F34" s="1018"/>
      <c r="G34" s="1018"/>
      <c r="H34" s="1018"/>
      <c r="I34" s="1018"/>
      <c r="J34" s="1018"/>
      <c r="K34" s="1018"/>
      <c r="L34" s="1018"/>
      <c r="M34" s="1018"/>
      <c r="N34" s="1018"/>
      <c r="O34" s="1018"/>
      <c r="P34" s="1019"/>
      <c r="Q34" s="1025">
        <v>350</v>
      </c>
      <c r="R34" s="1026"/>
      <c r="S34" s="1026"/>
      <c r="T34" s="1026"/>
      <c r="U34" s="1026"/>
      <c r="V34" s="1026">
        <v>345</v>
      </c>
      <c r="W34" s="1026"/>
      <c r="X34" s="1026"/>
      <c r="Y34" s="1026"/>
      <c r="Z34" s="1026"/>
      <c r="AA34" s="1026">
        <v>5</v>
      </c>
      <c r="AB34" s="1026"/>
      <c r="AC34" s="1026"/>
      <c r="AD34" s="1026"/>
      <c r="AE34" s="1027"/>
      <c r="AF34" s="1022">
        <v>192</v>
      </c>
      <c r="AG34" s="1023"/>
      <c r="AH34" s="1023"/>
      <c r="AI34" s="1023"/>
      <c r="AJ34" s="1024"/>
      <c r="AK34" s="967">
        <v>175</v>
      </c>
      <c r="AL34" s="958"/>
      <c r="AM34" s="958"/>
      <c r="AN34" s="958"/>
      <c r="AO34" s="958"/>
      <c r="AP34" s="958">
        <v>3783</v>
      </c>
      <c r="AQ34" s="958"/>
      <c r="AR34" s="958"/>
      <c r="AS34" s="958"/>
      <c r="AT34" s="958"/>
      <c r="AU34" s="958">
        <v>2849</v>
      </c>
      <c r="AV34" s="958"/>
      <c r="AW34" s="958"/>
      <c r="AX34" s="958"/>
      <c r="AY34" s="958"/>
      <c r="AZ34" s="1028" t="s">
        <v>560</v>
      </c>
      <c r="BA34" s="1028"/>
      <c r="BB34" s="1028"/>
      <c r="BC34" s="1028"/>
      <c r="BD34" s="1028"/>
      <c r="BE34" s="959" t="s">
        <v>396</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398</v>
      </c>
      <c r="C35" s="1018"/>
      <c r="D35" s="1018"/>
      <c r="E35" s="1018"/>
      <c r="F35" s="1018"/>
      <c r="G35" s="1018"/>
      <c r="H35" s="1018"/>
      <c r="I35" s="1018"/>
      <c r="J35" s="1018"/>
      <c r="K35" s="1018"/>
      <c r="L35" s="1018"/>
      <c r="M35" s="1018"/>
      <c r="N35" s="1018"/>
      <c r="O35" s="1018"/>
      <c r="P35" s="1019"/>
      <c r="Q35" s="1025">
        <v>28</v>
      </c>
      <c r="R35" s="1026"/>
      <c r="S35" s="1026"/>
      <c r="T35" s="1026"/>
      <c r="U35" s="1026"/>
      <c r="V35" s="1026">
        <v>27</v>
      </c>
      <c r="W35" s="1026"/>
      <c r="X35" s="1026"/>
      <c r="Y35" s="1026"/>
      <c r="Z35" s="1026"/>
      <c r="AA35" s="1026">
        <v>0</v>
      </c>
      <c r="AB35" s="1026"/>
      <c r="AC35" s="1026"/>
      <c r="AD35" s="1026"/>
      <c r="AE35" s="1027"/>
      <c r="AF35" s="1022">
        <v>4</v>
      </c>
      <c r="AG35" s="1023"/>
      <c r="AH35" s="1023"/>
      <c r="AI35" s="1023"/>
      <c r="AJ35" s="1024"/>
      <c r="AK35" s="967">
        <v>17</v>
      </c>
      <c r="AL35" s="958"/>
      <c r="AM35" s="958"/>
      <c r="AN35" s="958"/>
      <c r="AO35" s="958"/>
      <c r="AP35" s="958">
        <v>76</v>
      </c>
      <c r="AQ35" s="958"/>
      <c r="AR35" s="958"/>
      <c r="AS35" s="958"/>
      <c r="AT35" s="958"/>
      <c r="AU35" s="958">
        <v>76</v>
      </c>
      <c r="AV35" s="958"/>
      <c r="AW35" s="958"/>
      <c r="AX35" s="958"/>
      <c r="AY35" s="958"/>
      <c r="AZ35" s="1028" t="s">
        <v>560</v>
      </c>
      <c r="BA35" s="1028"/>
      <c r="BB35" s="1028"/>
      <c r="BC35" s="1028"/>
      <c r="BD35" s="1028"/>
      <c r="BE35" s="959" t="s">
        <v>396</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t="s">
        <v>399</v>
      </c>
      <c r="C36" s="1018"/>
      <c r="D36" s="1018"/>
      <c r="E36" s="1018"/>
      <c r="F36" s="1018"/>
      <c r="G36" s="1018"/>
      <c r="H36" s="1018"/>
      <c r="I36" s="1018"/>
      <c r="J36" s="1018"/>
      <c r="K36" s="1018"/>
      <c r="L36" s="1018"/>
      <c r="M36" s="1018"/>
      <c r="N36" s="1018"/>
      <c r="O36" s="1018"/>
      <c r="P36" s="1019"/>
      <c r="Q36" s="1025">
        <v>71</v>
      </c>
      <c r="R36" s="1026"/>
      <c r="S36" s="1026"/>
      <c r="T36" s="1026"/>
      <c r="U36" s="1026"/>
      <c r="V36" s="1026">
        <v>55</v>
      </c>
      <c r="W36" s="1026"/>
      <c r="X36" s="1026"/>
      <c r="Y36" s="1026"/>
      <c r="Z36" s="1026"/>
      <c r="AA36" s="1026">
        <v>16</v>
      </c>
      <c r="AB36" s="1026"/>
      <c r="AC36" s="1026"/>
      <c r="AD36" s="1026"/>
      <c r="AE36" s="1027"/>
      <c r="AF36" s="1022">
        <v>70</v>
      </c>
      <c r="AG36" s="1023"/>
      <c r="AH36" s="1023"/>
      <c r="AI36" s="1023"/>
      <c r="AJ36" s="1024"/>
      <c r="AK36" s="967" t="s">
        <v>560</v>
      </c>
      <c r="AL36" s="958"/>
      <c r="AM36" s="958"/>
      <c r="AN36" s="958"/>
      <c r="AO36" s="958"/>
      <c r="AP36" s="958" t="s">
        <v>560</v>
      </c>
      <c r="AQ36" s="958"/>
      <c r="AR36" s="958"/>
      <c r="AS36" s="958"/>
      <c r="AT36" s="958"/>
      <c r="AU36" s="958" t="s">
        <v>560</v>
      </c>
      <c r="AV36" s="958"/>
      <c r="AW36" s="958"/>
      <c r="AX36" s="958"/>
      <c r="AY36" s="958"/>
      <c r="AZ36" s="1028" t="s">
        <v>560</v>
      </c>
      <c r="BA36" s="1028"/>
      <c r="BB36" s="1028"/>
      <c r="BC36" s="1028"/>
      <c r="BD36" s="1028"/>
      <c r="BE36" s="959" t="s">
        <v>396</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400</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378</v>
      </c>
      <c r="B63" s="924" t="s">
        <v>401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805</v>
      </c>
      <c r="AG63" s="946"/>
      <c r="AH63" s="946"/>
      <c r="AI63" s="946"/>
      <c r="AJ63" s="1009"/>
      <c r="AK63" s="1010"/>
      <c r="AL63" s="950"/>
      <c r="AM63" s="950"/>
      <c r="AN63" s="950"/>
      <c r="AO63" s="950"/>
      <c r="AP63" s="946">
        <v>5628</v>
      </c>
      <c r="AQ63" s="946"/>
      <c r="AR63" s="946"/>
      <c r="AS63" s="946"/>
      <c r="AT63" s="946"/>
      <c r="AU63" s="946">
        <v>2963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403</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404</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561</v>
      </c>
      <c r="C68" s="973"/>
      <c r="D68" s="973"/>
      <c r="E68" s="973"/>
      <c r="F68" s="973"/>
      <c r="G68" s="973"/>
      <c r="H68" s="973"/>
      <c r="I68" s="973"/>
      <c r="J68" s="973"/>
      <c r="K68" s="973"/>
      <c r="L68" s="973"/>
      <c r="M68" s="973"/>
      <c r="N68" s="973"/>
      <c r="O68" s="973"/>
      <c r="P68" s="974"/>
      <c r="Q68" s="975">
        <v>845</v>
      </c>
      <c r="R68" s="969"/>
      <c r="S68" s="969"/>
      <c r="T68" s="969"/>
      <c r="U68" s="969"/>
      <c r="V68" s="969">
        <v>738</v>
      </c>
      <c r="W68" s="969"/>
      <c r="X68" s="969"/>
      <c r="Y68" s="969"/>
      <c r="Z68" s="969"/>
      <c r="AA68" s="969">
        <v>106</v>
      </c>
      <c r="AB68" s="969"/>
      <c r="AC68" s="969"/>
      <c r="AD68" s="969"/>
      <c r="AE68" s="969"/>
      <c r="AF68" s="969">
        <v>106</v>
      </c>
      <c r="AG68" s="969"/>
      <c r="AH68" s="969"/>
      <c r="AI68" s="969"/>
      <c r="AJ68" s="969"/>
      <c r="AK68" s="969">
        <v>120</v>
      </c>
      <c r="AL68" s="969"/>
      <c r="AM68" s="969"/>
      <c r="AN68" s="969"/>
      <c r="AO68" s="969"/>
      <c r="AP68" s="969">
        <v>1742</v>
      </c>
      <c r="AQ68" s="969"/>
      <c r="AR68" s="969"/>
      <c r="AS68" s="969"/>
      <c r="AT68" s="969"/>
      <c r="AU68" s="969">
        <v>143</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562</v>
      </c>
      <c r="C69" s="962"/>
      <c r="D69" s="962"/>
      <c r="E69" s="962"/>
      <c r="F69" s="962"/>
      <c r="G69" s="962"/>
      <c r="H69" s="962"/>
      <c r="I69" s="962"/>
      <c r="J69" s="962"/>
      <c r="K69" s="962"/>
      <c r="L69" s="962"/>
      <c r="M69" s="962"/>
      <c r="N69" s="962"/>
      <c r="O69" s="962"/>
      <c r="P69" s="963"/>
      <c r="Q69" s="964">
        <v>9471</v>
      </c>
      <c r="R69" s="958"/>
      <c r="S69" s="958"/>
      <c r="T69" s="958"/>
      <c r="U69" s="958"/>
      <c r="V69" s="958">
        <v>8936</v>
      </c>
      <c r="W69" s="958"/>
      <c r="X69" s="958"/>
      <c r="Y69" s="958"/>
      <c r="Z69" s="958"/>
      <c r="AA69" s="958">
        <v>535</v>
      </c>
      <c r="AB69" s="958"/>
      <c r="AC69" s="958"/>
      <c r="AD69" s="958"/>
      <c r="AE69" s="958"/>
      <c r="AF69" s="958">
        <v>535</v>
      </c>
      <c r="AG69" s="958"/>
      <c r="AH69" s="958"/>
      <c r="AI69" s="958"/>
      <c r="AJ69" s="958"/>
      <c r="AK69" s="958" t="s">
        <v>506</v>
      </c>
      <c r="AL69" s="958"/>
      <c r="AM69" s="958"/>
      <c r="AN69" s="958"/>
      <c r="AO69" s="958"/>
      <c r="AP69" s="958" t="s">
        <v>506</v>
      </c>
      <c r="AQ69" s="958"/>
      <c r="AR69" s="958"/>
      <c r="AS69" s="958"/>
      <c r="AT69" s="958"/>
      <c r="AU69" s="958" t="s">
        <v>506</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563</v>
      </c>
      <c r="C70" s="962"/>
      <c r="D70" s="962"/>
      <c r="E70" s="962"/>
      <c r="F70" s="962"/>
      <c r="G70" s="962"/>
      <c r="H70" s="962"/>
      <c r="I70" s="962"/>
      <c r="J70" s="962"/>
      <c r="K70" s="962"/>
      <c r="L70" s="962"/>
      <c r="M70" s="962"/>
      <c r="N70" s="962"/>
      <c r="O70" s="962"/>
      <c r="P70" s="963"/>
      <c r="Q70" s="964">
        <v>547</v>
      </c>
      <c r="R70" s="958"/>
      <c r="S70" s="958"/>
      <c r="T70" s="958"/>
      <c r="U70" s="958"/>
      <c r="V70" s="958">
        <v>545</v>
      </c>
      <c r="W70" s="958"/>
      <c r="X70" s="958"/>
      <c r="Y70" s="958"/>
      <c r="Z70" s="958"/>
      <c r="AA70" s="958">
        <v>2</v>
      </c>
      <c r="AB70" s="958"/>
      <c r="AC70" s="958"/>
      <c r="AD70" s="958"/>
      <c r="AE70" s="958"/>
      <c r="AF70" s="958">
        <v>2</v>
      </c>
      <c r="AG70" s="958"/>
      <c r="AH70" s="958"/>
      <c r="AI70" s="958"/>
      <c r="AJ70" s="958"/>
      <c r="AK70" s="958" t="s">
        <v>506</v>
      </c>
      <c r="AL70" s="958"/>
      <c r="AM70" s="958"/>
      <c r="AN70" s="958"/>
      <c r="AO70" s="958"/>
      <c r="AP70" s="958" t="s">
        <v>506</v>
      </c>
      <c r="AQ70" s="958"/>
      <c r="AR70" s="958"/>
      <c r="AS70" s="958"/>
      <c r="AT70" s="958"/>
      <c r="AU70" s="958" t="s">
        <v>506</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564</v>
      </c>
      <c r="C71" s="962"/>
      <c r="D71" s="962"/>
      <c r="E71" s="962"/>
      <c r="F71" s="962"/>
      <c r="G71" s="962"/>
      <c r="H71" s="962"/>
      <c r="I71" s="962"/>
      <c r="J71" s="962"/>
      <c r="K71" s="962"/>
      <c r="L71" s="962"/>
      <c r="M71" s="962"/>
      <c r="N71" s="962"/>
      <c r="O71" s="962"/>
      <c r="P71" s="963"/>
      <c r="Q71" s="964">
        <v>20</v>
      </c>
      <c r="R71" s="958"/>
      <c r="S71" s="958"/>
      <c r="T71" s="958"/>
      <c r="U71" s="958"/>
      <c r="V71" s="958">
        <v>17</v>
      </c>
      <c r="W71" s="958"/>
      <c r="X71" s="958"/>
      <c r="Y71" s="958"/>
      <c r="Z71" s="958"/>
      <c r="AA71" s="958">
        <v>3</v>
      </c>
      <c r="AB71" s="958"/>
      <c r="AC71" s="958"/>
      <c r="AD71" s="958"/>
      <c r="AE71" s="958"/>
      <c r="AF71" s="958">
        <v>3</v>
      </c>
      <c r="AG71" s="958"/>
      <c r="AH71" s="958"/>
      <c r="AI71" s="958"/>
      <c r="AJ71" s="958"/>
      <c r="AK71" s="958" t="s">
        <v>506</v>
      </c>
      <c r="AL71" s="958"/>
      <c r="AM71" s="958"/>
      <c r="AN71" s="958"/>
      <c r="AO71" s="958"/>
      <c r="AP71" s="958" t="s">
        <v>506</v>
      </c>
      <c r="AQ71" s="958"/>
      <c r="AR71" s="958"/>
      <c r="AS71" s="958"/>
      <c r="AT71" s="958"/>
      <c r="AU71" s="958" t="s">
        <v>506</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565</v>
      </c>
      <c r="C72" s="962"/>
      <c r="D72" s="962"/>
      <c r="E72" s="962"/>
      <c r="F72" s="962"/>
      <c r="G72" s="962"/>
      <c r="H72" s="962"/>
      <c r="I72" s="962"/>
      <c r="J72" s="962"/>
      <c r="K72" s="962"/>
      <c r="L72" s="962"/>
      <c r="M72" s="962"/>
      <c r="N72" s="962"/>
      <c r="O72" s="962"/>
      <c r="P72" s="963"/>
      <c r="Q72" s="964">
        <v>33</v>
      </c>
      <c r="R72" s="958"/>
      <c r="S72" s="958"/>
      <c r="T72" s="958"/>
      <c r="U72" s="958"/>
      <c r="V72" s="958">
        <v>33</v>
      </c>
      <c r="W72" s="958"/>
      <c r="X72" s="958"/>
      <c r="Y72" s="958"/>
      <c r="Z72" s="958"/>
      <c r="AA72" s="958">
        <v>0</v>
      </c>
      <c r="AB72" s="958"/>
      <c r="AC72" s="958"/>
      <c r="AD72" s="958"/>
      <c r="AE72" s="958"/>
      <c r="AF72" s="958">
        <v>0</v>
      </c>
      <c r="AG72" s="958"/>
      <c r="AH72" s="958"/>
      <c r="AI72" s="958"/>
      <c r="AJ72" s="958"/>
      <c r="AK72" s="958">
        <v>5</v>
      </c>
      <c r="AL72" s="958"/>
      <c r="AM72" s="958"/>
      <c r="AN72" s="958"/>
      <c r="AO72" s="958"/>
      <c r="AP72" s="958" t="s">
        <v>506</v>
      </c>
      <c r="AQ72" s="958"/>
      <c r="AR72" s="958"/>
      <c r="AS72" s="958"/>
      <c r="AT72" s="958"/>
      <c r="AU72" s="958" t="s">
        <v>506</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566</v>
      </c>
      <c r="C73" s="962"/>
      <c r="D73" s="962"/>
      <c r="E73" s="962"/>
      <c r="F73" s="962"/>
      <c r="G73" s="962"/>
      <c r="H73" s="962"/>
      <c r="I73" s="962"/>
      <c r="J73" s="962"/>
      <c r="K73" s="962"/>
      <c r="L73" s="962"/>
      <c r="M73" s="962"/>
      <c r="N73" s="962"/>
      <c r="O73" s="962"/>
      <c r="P73" s="963"/>
      <c r="Q73" s="964">
        <v>1</v>
      </c>
      <c r="R73" s="958"/>
      <c r="S73" s="958"/>
      <c r="T73" s="958"/>
      <c r="U73" s="958"/>
      <c r="V73" s="958">
        <v>0</v>
      </c>
      <c r="W73" s="958"/>
      <c r="X73" s="958"/>
      <c r="Y73" s="958"/>
      <c r="Z73" s="958"/>
      <c r="AA73" s="958">
        <v>0</v>
      </c>
      <c r="AB73" s="958"/>
      <c r="AC73" s="958"/>
      <c r="AD73" s="958"/>
      <c r="AE73" s="958"/>
      <c r="AF73" s="958">
        <v>0</v>
      </c>
      <c r="AG73" s="958"/>
      <c r="AH73" s="958"/>
      <c r="AI73" s="958"/>
      <c r="AJ73" s="958"/>
      <c r="AK73" s="958" t="s">
        <v>506</v>
      </c>
      <c r="AL73" s="958"/>
      <c r="AM73" s="958"/>
      <c r="AN73" s="958"/>
      <c r="AO73" s="958"/>
      <c r="AP73" s="958" t="s">
        <v>506</v>
      </c>
      <c r="AQ73" s="958"/>
      <c r="AR73" s="958"/>
      <c r="AS73" s="958"/>
      <c r="AT73" s="958"/>
      <c r="AU73" s="958" t="s">
        <v>506</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567</v>
      </c>
      <c r="C74" s="962"/>
      <c r="D74" s="962"/>
      <c r="E74" s="962"/>
      <c r="F74" s="962"/>
      <c r="G74" s="962"/>
      <c r="H74" s="962"/>
      <c r="I74" s="962"/>
      <c r="J74" s="962"/>
      <c r="K74" s="962"/>
      <c r="L74" s="962"/>
      <c r="M74" s="962"/>
      <c r="N74" s="962"/>
      <c r="O74" s="962"/>
      <c r="P74" s="963"/>
      <c r="Q74" s="964">
        <v>100</v>
      </c>
      <c r="R74" s="958"/>
      <c r="S74" s="958"/>
      <c r="T74" s="958"/>
      <c r="U74" s="958"/>
      <c r="V74" s="958">
        <v>100</v>
      </c>
      <c r="W74" s="958"/>
      <c r="X74" s="958"/>
      <c r="Y74" s="958"/>
      <c r="Z74" s="958"/>
      <c r="AA74" s="958">
        <v>0</v>
      </c>
      <c r="AB74" s="958"/>
      <c r="AC74" s="958"/>
      <c r="AD74" s="958"/>
      <c r="AE74" s="958"/>
      <c r="AF74" s="958">
        <v>0</v>
      </c>
      <c r="AG74" s="958"/>
      <c r="AH74" s="958"/>
      <c r="AI74" s="958"/>
      <c r="AJ74" s="958"/>
      <c r="AK74" s="958">
        <v>56</v>
      </c>
      <c r="AL74" s="958"/>
      <c r="AM74" s="958"/>
      <c r="AN74" s="958"/>
      <c r="AO74" s="958"/>
      <c r="AP74" s="958" t="s">
        <v>506</v>
      </c>
      <c r="AQ74" s="958"/>
      <c r="AR74" s="958"/>
      <c r="AS74" s="958"/>
      <c r="AT74" s="958"/>
      <c r="AU74" s="958" t="s">
        <v>506</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568</v>
      </c>
      <c r="C75" s="962"/>
      <c r="D75" s="962"/>
      <c r="E75" s="962"/>
      <c r="F75" s="962"/>
      <c r="G75" s="962"/>
      <c r="H75" s="962"/>
      <c r="I75" s="962"/>
      <c r="J75" s="962"/>
      <c r="K75" s="962"/>
      <c r="L75" s="962"/>
      <c r="M75" s="962"/>
      <c r="N75" s="962"/>
      <c r="O75" s="962"/>
      <c r="P75" s="963"/>
      <c r="Q75" s="965">
        <v>291</v>
      </c>
      <c r="R75" s="966"/>
      <c r="S75" s="966"/>
      <c r="T75" s="966"/>
      <c r="U75" s="967"/>
      <c r="V75" s="968">
        <v>275</v>
      </c>
      <c r="W75" s="966"/>
      <c r="X75" s="966"/>
      <c r="Y75" s="966"/>
      <c r="Z75" s="967"/>
      <c r="AA75" s="968">
        <v>16</v>
      </c>
      <c r="AB75" s="966"/>
      <c r="AC75" s="966"/>
      <c r="AD75" s="966"/>
      <c r="AE75" s="967"/>
      <c r="AF75" s="968">
        <v>16</v>
      </c>
      <c r="AG75" s="966"/>
      <c r="AH75" s="966"/>
      <c r="AI75" s="966"/>
      <c r="AJ75" s="967"/>
      <c r="AK75" s="968" t="s">
        <v>506</v>
      </c>
      <c r="AL75" s="966"/>
      <c r="AM75" s="966"/>
      <c r="AN75" s="966"/>
      <c r="AO75" s="967"/>
      <c r="AP75" s="968" t="s">
        <v>506</v>
      </c>
      <c r="AQ75" s="966"/>
      <c r="AR75" s="966"/>
      <c r="AS75" s="966"/>
      <c r="AT75" s="967"/>
      <c r="AU75" s="968" t="s">
        <v>506</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569</v>
      </c>
      <c r="C76" s="962"/>
      <c r="D76" s="962"/>
      <c r="E76" s="962"/>
      <c r="F76" s="962"/>
      <c r="G76" s="962"/>
      <c r="H76" s="962"/>
      <c r="I76" s="962"/>
      <c r="J76" s="962"/>
      <c r="K76" s="962"/>
      <c r="L76" s="962"/>
      <c r="M76" s="962"/>
      <c r="N76" s="962"/>
      <c r="O76" s="962"/>
      <c r="P76" s="963"/>
      <c r="Q76" s="965">
        <v>234</v>
      </c>
      <c r="R76" s="966"/>
      <c r="S76" s="966"/>
      <c r="T76" s="966"/>
      <c r="U76" s="967"/>
      <c r="V76" s="968">
        <v>193</v>
      </c>
      <c r="W76" s="966"/>
      <c r="X76" s="966"/>
      <c r="Y76" s="966"/>
      <c r="Z76" s="967"/>
      <c r="AA76" s="968">
        <v>41</v>
      </c>
      <c r="AB76" s="966"/>
      <c r="AC76" s="966"/>
      <c r="AD76" s="966"/>
      <c r="AE76" s="967"/>
      <c r="AF76" s="968">
        <v>41</v>
      </c>
      <c r="AG76" s="966"/>
      <c r="AH76" s="966"/>
      <c r="AI76" s="966"/>
      <c r="AJ76" s="967"/>
      <c r="AK76" s="968" t="s">
        <v>506</v>
      </c>
      <c r="AL76" s="966"/>
      <c r="AM76" s="966"/>
      <c r="AN76" s="966"/>
      <c r="AO76" s="967"/>
      <c r="AP76" s="968">
        <v>39</v>
      </c>
      <c r="AQ76" s="966"/>
      <c r="AR76" s="966"/>
      <c r="AS76" s="966"/>
      <c r="AT76" s="967"/>
      <c r="AU76" s="968">
        <v>0</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570</v>
      </c>
      <c r="C77" s="962"/>
      <c r="D77" s="962"/>
      <c r="E77" s="962"/>
      <c r="F77" s="962"/>
      <c r="G77" s="962"/>
      <c r="H77" s="962"/>
      <c r="I77" s="962"/>
      <c r="J77" s="962"/>
      <c r="K77" s="962"/>
      <c r="L77" s="962"/>
      <c r="M77" s="962"/>
      <c r="N77" s="962"/>
      <c r="O77" s="962"/>
      <c r="P77" s="963"/>
      <c r="Q77" s="965">
        <v>2480</v>
      </c>
      <c r="R77" s="966"/>
      <c r="S77" s="966"/>
      <c r="T77" s="966"/>
      <c r="U77" s="967"/>
      <c r="V77" s="968">
        <v>2397</v>
      </c>
      <c r="W77" s="966"/>
      <c r="X77" s="966"/>
      <c r="Y77" s="966"/>
      <c r="Z77" s="967"/>
      <c r="AA77" s="968">
        <v>83</v>
      </c>
      <c r="AB77" s="966"/>
      <c r="AC77" s="966"/>
      <c r="AD77" s="966"/>
      <c r="AE77" s="967"/>
      <c r="AF77" s="968">
        <v>55</v>
      </c>
      <c r="AG77" s="966"/>
      <c r="AH77" s="966"/>
      <c r="AI77" s="966"/>
      <c r="AJ77" s="967"/>
      <c r="AK77" s="968" t="s">
        <v>506</v>
      </c>
      <c r="AL77" s="966"/>
      <c r="AM77" s="966"/>
      <c r="AN77" s="966"/>
      <c r="AO77" s="967"/>
      <c r="AP77" s="968">
        <v>749</v>
      </c>
      <c r="AQ77" s="966"/>
      <c r="AR77" s="966"/>
      <c r="AS77" s="966"/>
      <c r="AT77" s="967"/>
      <c r="AU77" s="968">
        <v>20</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571</v>
      </c>
      <c r="C78" s="962"/>
      <c r="D78" s="962"/>
      <c r="E78" s="962"/>
      <c r="F78" s="962"/>
      <c r="G78" s="962"/>
      <c r="H78" s="962"/>
      <c r="I78" s="962"/>
      <c r="J78" s="962"/>
      <c r="K78" s="962"/>
      <c r="L78" s="962"/>
      <c r="M78" s="962"/>
      <c r="N78" s="962"/>
      <c r="O78" s="962"/>
      <c r="P78" s="963"/>
      <c r="Q78" s="964">
        <v>7</v>
      </c>
      <c r="R78" s="958"/>
      <c r="S78" s="958"/>
      <c r="T78" s="958"/>
      <c r="U78" s="958"/>
      <c r="V78" s="958">
        <v>5</v>
      </c>
      <c r="W78" s="958"/>
      <c r="X78" s="958"/>
      <c r="Y78" s="958"/>
      <c r="Z78" s="958"/>
      <c r="AA78" s="958">
        <v>3</v>
      </c>
      <c r="AB78" s="958"/>
      <c r="AC78" s="958"/>
      <c r="AD78" s="958"/>
      <c r="AE78" s="958"/>
      <c r="AF78" s="958">
        <v>3</v>
      </c>
      <c r="AG78" s="958"/>
      <c r="AH78" s="958"/>
      <c r="AI78" s="958"/>
      <c r="AJ78" s="958"/>
      <c r="AK78" s="958" t="s">
        <v>506</v>
      </c>
      <c r="AL78" s="958"/>
      <c r="AM78" s="958"/>
      <c r="AN78" s="958"/>
      <c r="AO78" s="958"/>
      <c r="AP78" s="958" t="s">
        <v>506</v>
      </c>
      <c r="AQ78" s="958"/>
      <c r="AR78" s="958"/>
      <c r="AS78" s="958"/>
      <c r="AT78" s="958"/>
      <c r="AU78" s="958" t="s">
        <v>506</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572</v>
      </c>
      <c r="C79" s="962"/>
      <c r="D79" s="962"/>
      <c r="E79" s="962"/>
      <c r="F79" s="962"/>
      <c r="G79" s="962"/>
      <c r="H79" s="962"/>
      <c r="I79" s="962"/>
      <c r="J79" s="962"/>
      <c r="K79" s="962"/>
      <c r="L79" s="962"/>
      <c r="M79" s="962"/>
      <c r="N79" s="962"/>
      <c r="O79" s="962"/>
      <c r="P79" s="963"/>
      <c r="Q79" s="964">
        <v>445</v>
      </c>
      <c r="R79" s="958"/>
      <c r="S79" s="958"/>
      <c r="T79" s="958"/>
      <c r="U79" s="958"/>
      <c r="V79" s="958">
        <v>319</v>
      </c>
      <c r="W79" s="958"/>
      <c r="X79" s="958"/>
      <c r="Y79" s="958"/>
      <c r="Z79" s="958"/>
      <c r="AA79" s="958">
        <v>126</v>
      </c>
      <c r="AB79" s="958"/>
      <c r="AC79" s="958"/>
      <c r="AD79" s="958"/>
      <c r="AE79" s="958"/>
      <c r="AF79" s="958">
        <v>126</v>
      </c>
      <c r="AG79" s="958"/>
      <c r="AH79" s="958"/>
      <c r="AI79" s="958"/>
      <c r="AJ79" s="958"/>
      <c r="AK79" s="958">
        <v>46</v>
      </c>
      <c r="AL79" s="958"/>
      <c r="AM79" s="958"/>
      <c r="AN79" s="958"/>
      <c r="AO79" s="958"/>
      <c r="AP79" s="958">
        <v>0</v>
      </c>
      <c r="AQ79" s="958"/>
      <c r="AR79" s="958"/>
      <c r="AS79" s="958"/>
      <c r="AT79" s="958"/>
      <c r="AU79" s="958" t="s">
        <v>506</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t="s">
        <v>573</v>
      </c>
      <c r="C80" s="962"/>
      <c r="D80" s="962"/>
      <c r="E80" s="962"/>
      <c r="F80" s="962"/>
      <c r="G80" s="962"/>
      <c r="H80" s="962"/>
      <c r="I80" s="962"/>
      <c r="J80" s="962"/>
      <c r="K80" s="962"/>
      <c r="L80" s="962"/>
      <c r="M80" s="962"/>
      <c r="N80" s="962"/>
      <c r="O80" s="962"/>
      <c r="P80" s="963"/>
      <c r="Q80" s="964">
        <v>146</v>
      </c>
      <c r="R80" s="958"/>
      <c r="S80" s="958"/>
      <c r="T80" s="958"/>
      <c r="U80" s="958"/>
      <c r="V80" s="958">
        <v>105</v>
      </c>
      <c r="W80" s="958"/>
      <c r="X80" s="958"/>
      <c r="Y80" s="958"/>
      <c r="Z80" s="958"/>
      <c r="AA80" s="958">
        <v>41</v>
      </c>
      <c r="AB80" s="958"/>
      <c r="AC80" s="958"/>
      <c r="AD80" s="958"/>
      <c r="AE80" s="958"/>
      <c r="AF80" s="958">
        <v>41</v>
      </c>
      <c r="AG80" s="958"/>
      <c r="AH80" s="958"/>
      <c r="AI80" s="958"/>
      <c r="AJ80" s="958"/>
      <c r="AK80" s="958" t="s">
        <v>506</v>
      </c>
      <c r="AL80" s="958"/>
      <c r="AM80" s="958"/>
      <c r="AN80" s="958"/>
      <c r="AO80" s="958"/>
      <c r="AP80" s="958" t="s">
        <v>506</v>
      </c>
      <c r="AQ80" s="958"/>
      <c r="AR80" s="958"/>
      <c r="AS80" s="958"/>
      <c r="AT80" s="958"/>
      <c r="AU80" s="958" t="s">
        <v>506</v>
      </c>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t="s">
        <v>574</v>
      </c>
      <c r="C81" s="962"/>
      <c r="D81" s="962"/>
      <c r="E81" s="962"/>
      <c r="F81" s="962"/>
      <c r="G81" s="962"/>
      <c r="H81" s="962"/>
      <c r="I81" s="962"/>
      <c r="J81" s="962"/>
      <c r="K81" s="962"/>
      <c r="L81" s="962"/>
      <c r="M81" s="962"/>
      <c r="N81" s="962"/>
      <c r="O81" s="962"/>
      <c r="P81" s="963"/>
      <c r="Q81" s="964">
        <v>75</v>
      </c>
      <c r="R81" s="958"/>
      <c r="S81" s="958"/>
      <c r="T81" s="958"/>
      <c r="U81" s="958"/>
      <c r="V81" s="958">
        <v>59</v>
      </c>
      <c r="W81" s="958"/>
      <c r="X81" s="958"/>
      <c r="Y81" s="958"/>
      <c r="Z81" s="958"/>
      <c r="AA81" s="958">
        <v>15</v>
      </c>
      <c r="AB81" s="958"/>
      <c r="AC81" s="958"/>
      <c r="AD81" s="958"/>
      <c r="AE81" s="958"/>
      <c r="AF81" s="958">
        <v>15</v>
      </c>
      <c r="AG81" s="958"/>
      <c r="AH81" s="958"/>
      <c r="AI81" s="958"/>
      <c r="AJ81" s="958"/>
      <c r="AK81" s="958" t="s">
        <v>506</v>
      </c>
      <c r="AL81" s="958"/>
      <c r="AM81" s="958"/>
      <c r="AN81" s="958"/>
      <c r="AO81" s="958"/>
      <c r="AP81" s="958" t="s">
        <v>506</v>
      </c>
      <c r="AQ81" s="958"/>
      <c r="AR81" s="958"/>
      <c r="AS81" s="958"/>
      <c r="AT81" s="958"/>
      <c r="AU81" s="958" t="s">
        <v>506</v>
      </c>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t="s">
        <v>575</v>
      </c>
      <c r="C82" s="962"/>
      <c r="D82" s="962"/>
      <c r="E82" s="962"/>
      <c r="F82" s="962"/>
      <c r="G82" s="962"/>
      <c r="H82" s="962"/>
      <c r="I82" s="962"/>
      <c r="J82" s="962"/>
      <c r="K82" s="962"/>
      <c r="L82" s="962"/>
      <c r="M82" s="962"/>
      <c r="N82" s="962"/>
      <c r="O82" s="962"/>
      <c r="P82" s="963"/>
      <c r="Q82" s="964">
        <v>234605</v>
      </c>
      <c r="R82" s="958"/>
      <c r="S82" s="958"/>
      <c r="T82" s="958"/>
      <c r="U82" s="958"/>
      <c r="V82" s="958">
        <v>227058</v>
      </c>
      <c r="W82" s="958"/>
      <c r="X82" s="958"/>
      <c r="Y82" s="958"/>
      <c r="Z82" s="958"/>
      <c r="AA82" s="958">
        <v>7546</v>
      </c>
      <c r="AB82" s="958"/>
      <c r="AC82" s="958"/>
      <c r="AD82" s="958"/>
      <c r="AE82" s="958"/>
      <c r="AF82" s="958">
        <v>7546</v>
      </c>
      <c r="AG82" s="958"/>
      <c r="AH82" s="958"/>
      <c r="AI82" s="958"/>
      <c r="AJ82" s="958"/>
      <c r="AK82" s="958" t="s">
        <v>506</v>
      </c>
      <c r="AL82" s="958"/>
      <c r="AM82" s="958"/>
      <c r="AN82" s="958"/>
      <c r="AO82" s="958"/>
      <c r="AP82" s="958" t="s">
        <v>506</v>
      </c>
      <c r="AQ82" s="958"/>
      <c r="AR82" s="958"/>
      <c r="AS82" s="958"/>
      <c r="AT82" s="958"/>
      <c r="AU82" s="958" t="s">
        <v>506</v>
      </c>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405</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8488</v>
      </c>
      <c r="AG88" s="946"/>
      <c r="AH88" s="946"/>
      <c r="AI88" s="946"/>
      <c r="AJ88" s="946"/>
      <c r="AK88" s="950"/>
      <c r="AL88" s="950"/>
      <c r="AM88" s="950"/>
      <c r="AN88" s="950"/>
      <c r="AO88" s="950"/>
      <c r="AP88" s="946">
        <v>2529</v>
      </c>
      <c r="AQ88" s="946"/>
      <c r="AR88" s="946"/>
      <c r="AS88" s="946"/>
      <c r="AT88" s="946"/>
      <c r="AU88" s="946">
        <v>163</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406</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407</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411</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412</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414</v>
      </c>
      <c r="AB109" s="883"/>
      <c r="AC109" s="883"/>
      <c r="AD109" s="883"/>
      <c r="AE109" s="884"/>
      <c r="AF109" s="885" t="s">
        <v>415</v>
      </c>
      <c r="AG109" s="883"/>
      <c r="AH109" s="883"/>
      <c r="AI109" s="883"/>
      <c r="AJ109" s="884"/>
      <c r="AK109" s="885" t="s">
        <v>295</v>
      </c>
      <c r="AL109" s="883"/>
      <c r="AM109" s="883"/>
      <c r="AN109" s="883"/>
      <c r="AO109" s="884"/>
      <c r="AP109" s="885" t="s">
        <v>416</v>
      </c>
      <c r="AQ109" s="883"/>
      <c r="AR109" s="883"/>
      <c r="AS109" s="883"/>
      <c r="AT109" s="916"/>
      <c r="AU109" s="882" t="s">
        <v>413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414</v>
      </c>
      <c r="BR109" s="883"/>
      <c r="BS109" s="883"/>
      <c r="BT109" s="883"/>
      <c r="BU109" s="884"/>
      <c r="BV109" s="885" t="s">
        <v>415</v>
      </c>
      <c r="BW109" s="883"/>
      <c r="BX109" s="883"/>
      <c r="BY109" s="883"/>
      <c r="BZ109" s="884"/>
      <c r="CA109" s="885" t="s">
        <v>295</v>
      </c>
      <c r="CB109" s="883"/>
      <c r="CC109" s="883"/>
      <c r="CD109" s="883"/>
      <c r="CE109" s="884"/>
      <c r="CF109" s="923" t="s">
        <v>416</v>
      </c>
      <c r="CG109" s="923"/>
      <c r="CH109" s="923"/>
      <c r="CI109" s="923"/>
      <c r="CJ109" s="923"/>
      <c r="CK109" s="885" t="s">
        <v>417</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414</v>
      </c>
      <c r="DH109" s="883"/>
      <c r="DI109" s="883"/>
      <c r="DJ109" s="883"/>
      <c r="DK109" s="884"/>
      <c r="DL109" s="885" t="s">
        <v>415</v>
      </c>
      <c r="DM109" s="883"/>
      <c r="DN109" s="883"/>
      <c r="DO109" s="883"/>
      <c r="DP109" s="884"/>
      <c r="DQ109" s="885" t="s">
        <v>295</v>
      </c>
      <c r="DR109" s="883"/>
      <c r="DS109" s="883"/>
      <c r="DT109" s="883"/>
      <c r="DU109" s="884"/>
      <c r="DV109" s="885" t="s">
        <v>416</v>
      </c>
      <c r="DW109" s="883"/>
      <c r="DX109" s="883"/>
      <c r="DY109" s="883"/>
      <c r="DZ109" s="916"/>
    </row>
    <row r="110" spans="1:131" s="212" customFormat="1" ht="26.25" customHeight="1" x14ac:dyDescent="0.15">
      <c r="A110" s="794" t="s">
        <v>418</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664129</v>
      </c>
      <c r="AB110" s="876"/>
      <c r="AC110" s="876"/>
      <c r="AD110" s="876"/>
      <c r="AE110" s="877"/>
      <c r="AF110" s="878">
        <v>694757</v>
      </c>
      <c r="AG110" s="876"/>
      <c r="AH110" s="876"/>
      <c r="AI110" s="876"/>
      <c r="AJ110" s="877"/>
      <c r="AK110" s="878">
        <v>721897</v>
      </c>
      <c r="AL110" s="876"/>
      <c r="AM110" s="876"/>
      <c r="AN110" s="876"/>
      <c r="AO110" s="877"/>
      <c r="AP110" s="879">
        <v>13.8</v>
      </c>
      <c r="AQ110" s="880"/>
      <c r="AR110" s="880"/>
      <c r="AS110" s="880"/>
      <c r="AT110" s="881"/>
      <c r="AU110" s="917" t="s">
        <v>69</v>
      </c>
      <c r="AV110" s="918"/>
      <c r="AW110" s="918"/>
      <c r="AX110" s="918"/>
      <c r="AY110" s="918"/>
      <c r="AZ110" s="847" t="s">
        <v>419</v>
      </c>
      <c r="BA110" s="795"/>
      <c r="BB110" s="795"/>
      <c r="BC110" s="795"/>
      <c r="BD110" s="795"/>
      <c r="BE110" s="795"/>
      <c r="BF110" s="795"/>
      <c r="BG110" s="795"/>
      <c r="BH110" s="795"/>
      <c r="BI110" s="795"/>
      <c r="BJ110" s="795"/>
      <c r="BK110" s="795"/>
      <c r="BL110" s="795"/>
      <c r="BM110" s="795"/>
      <c r="BN110" s="795"/>
      <c r="BO110" s="795"/>
      <c r="BP110" s="796"/>
      <c r="BQ110" s="848">
        <v>9595299</v>
      </c>
      <c r="BR110" s="829"/>
      <c r="BS110" s="829"/>
      <c r="BT110" s="829"/>
      <c r="BU110" s="829"/>
      <c r="BV110" s="829">
        <v>9479305</v>
      </c>
      <c r="BW110" s="829"/>
      <c r="BX110" s="829"/>
      <c r="BY110" s="829"/>
      <c r="BZ110" s="829"/>
      <c r="CA110" s="829">
        <v>9809446</v>
      </c>
      <c r="CB110" s="829"/>
      <c r="CC110" s="829"/>
      <c r="CD110" s="829"/>
      <c r="CE110" s="829"/>
      <c r="CF110" s="853">
        <v>187.5</v>
      </c>
      <c r="CG110" s="854"/>
      <c r="CH110" s="854"/>
      <c r="CI110" s="854"/>
      <c r="CJ110" s="854"/>
      <c r="CK110" s="913" t="s">
        <v>420</v>
      </c>
      <c r="CL110" s="806"/>
      <c r="CM110" s="847" t="s">
        <v>421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423</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425</v>
      </c>
      <c r="B112" s="900"/>
      <c r="C112" s="739" t="s">
        <v>426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427</v>
      </c>
      <c r="BA112" s="739"/>
      <c r="BB112" s="739"/>
      <c r="BC112" s="739"/>
      <c r="BD112" s="739"/>
      <c r="BE112" s="739"/>
      <c r="BF112" s="739"/>
      <c r="BG112" s="739"/>
      <c r="BH112" s="739"/>
      <c r="BI112" s="739"/>
      <c r="BJ112" s="739"/>
      <c r="BK112" s="739"/>
      <c r="BL112" s="739"/>
      <c r="BM112" s="739"/>
      <c r="BN112" s="739"/>
      <c r="BO112" s="739"/>
      <c r="BP112" s="740"/>
      <c r="BQ112" s="803">
        <v>3027259</v>
      </c>
      <c r="BR112" s="804"/>
      <c r="BS112" s="804"/>
      <c r="BT112" s="804"/>
      <c r="BU112" s="804"/>
      <c r="BV112" s="804">
        <v>3001096</v>
      </c>
      <c r="BW112" s="804"/>
      <c r="BX112" s="804"/>
      <c r="BY112" s="804"/>
      <c r="BZ112" s="804"/>
      <c r="CA112" s="804">
        <v>2963355</v>
      </c>
      <c r="CB112" s="804"/>
      <c r="CC112" s="804"/>
      <c r="CD112" s="804"/>
      <c r="CE112" s="804"/>
      <c r="CF112" s="862">
        <v>56.6</v>
      </c>
      <c r="CG112" s="863"/>
      <c r="CH112" s="863"/>
      <c r="CI112" s="863"/>
      <c r="CJ112" s="863"/>
      <c r="CK112" s="914"/>
      <c r="CL112" s="808"/>
      <c r="CM112" s="802" t="s">
        <v>428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126395</v>
      </c>
      <c r="AB113" s="906"/>
      <c r="AC113" s="906"/>
      <c r="AD113" s="906"/>
      <c r="AE113" s="907"/>
      <c r="AF113" s="908">
        <v>129059</v>
      </c>
      <c r="AG113" s="906"/>
      <c r="AH113" s="906"/>
      <c r="AI113" s="906"/>
      <c r="AJ113" s="907"/>
      <c r="AK113" s="908">
        <v>137143</v>
      </c>
      <c r="AL113" s="906"/>
      <c r="AM113" s="906"/>
      <c r="AN113" s="906"/>
      <c r="AO113" s="907"/>
      <c r="AP113" s="909">
        <v>2.6</v>
      </c>
      <c r="AQ113" s="910"/>
      <c r="AR113" s="910"/>
      <c r="AS113" s="910"/>
      <c r="AT113" s="911"/>
      <c r="AU113" s="919"/>
      <c r="AV113" s="920"/>
      <c r="AW113" s="920"/>
      <c r="AX113" s="920"/>
      <c r="AY113" s="920"/>
      <c r="AZ113" s="802" t="s">
        <v>430</v>
      </c>
      <c r="BA113" s="739"/>
      <c r="BB113" s="739"/>
      <c r="BC113" s="739"/>
      <c r="BD113" s="739"/>
      <c r="BE113" s="739"/>
      <c r="BF113" s="739"/>
      <c r="BG113" s="739"/>
      <c r="BH113" s="739"/>
      <c r="BI113" s="739"/>
      <c r="BJ113" s="739"/>
      <c r="BK113" s="739"/>
      <c r="BL113" s="739"/>
      <c r="BM113" s="739"/>
      <c r="BN113" s="739"/>
      <c r="BO113" s="739"/>
      <c r="BP113" s="740"/>
      <c r="BQ113" s="803">
        <v>166989</v>
      </c>
      <c r="BR113" s="804"/>
      <c r="BS113" s="804"/>
      <c r="BT113" s="804"/>
      <c r="BU113" s="804"/>
      <c r="BV113" s="804">
        <v>163340</v>
      </c>
      <c r="BW113" s="804"/>
      <c r="BX113" s="804"/>
      <c r="BY113" s="804"/>
      <c r="BZ113" s="804"/>
      <c r="CA113" s="804">
        <v>163496</v>
      </c>
      <c r="CB113" s="804"/>
      <c r="CC113" s="804"/>
      <c r="CD113" s="804"/>
      <c r="CE113" s="804"/>
      <c r="CF113" s="862">
        <v>3.1</v>
      </c>
      <c r="CG113" s="863"/>
      <c r="CH113" s="863"/>
      <c r="CI113" s="863"/>
      <c r="CJ113" s="863"/>
      <c r="CK113" s="914"/>
      <c r="CL113" s="808"/>
      <c r="CM113" s="802" t="s">
        <v>431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61389</v>
      </c>
      <c r="AB114" s="767"/>
      <c r="AC114" s="767"/>
      <c r="AD114" s="767"/>
      <c r="AE114" s="768"/>
      <c r="AF114" s="769">
        <v>42503</v>
      </c>
      <c r="AG114" s="767"/>
      <c r="AH114" s="767"/>
      <c r="AI114" s="767"/>
      <c r="AJ114" s="768"/>
      <c r="AK114" s="769">
        <v>22911</v>
      </c>
      <c r="AL114" s="767"/>
      <c r="AM114" s="767"/>
      <c r="AN114" s="767"/>
      <c r="AO114" s="768"/>
      <c r="AP114" s="811">
        <v>0.4</v>
      </c>
      <c r="AQ114" s="812"/>
      <c r="AR114" s="812"/>
      <c r="AS114" s="812"/>
      <c r="AT114" s="813"/>
      <c r="AU114" s="919"/>
      <c r="AV114" s="920"/>
      <c r="AW114" s="920"/>
      <c r="AX114" s="920"/>
      <c r="AY114" s="920"/>
      <c r="AZ114" s="802" t="s">
        <v>433</v>
      </c>
      <c r="BA114" s="739"/>
      <c r="BB114" s="739"/>
      <c r="BC114" s="739"/>
      <c r="BD114" s="739"/>
      <c r="BE114" s="739"/>
      <c r="BF114" s="739"/>
      <c r="BG114" s="739"/>
      <c r="BH114" s="739"/>
      <c r="BI114" s="739"/>
      <c r="BJ114" s="739"/>
      <c r="BK114" s="739"/>
      <c r="BL114" s="739"/>
      <c r="BM114" s="739"/>
      <c r="BN114" s="739"/>
      <c r="BO114" s="739"/>
      <c r="BP114" s="740"/>
      <c r="BQ114" s="803">
        <v>415880</v>
      </c>
      <c r="BR114" s="804"/>
      <c r="BS114" s="804"/>
      <c r="BT114" s="804"/>
      <c r="BU114" s="804"/>
      <c r="BV114" s="804">
        <v>428165</v>
      </c>
      <c r="BW114" s="804"/>
      <c r="BX114" s="804"/>
      <c r="BY114" s="804"/>
      <c r="BZ114" s="804"/>
      <c r="CA114" s="804">
        <v>359261</v>
      </c>
      <c r="CB114" s="804"/>
      <c r="CC114" s="804"/>
      <c r="CD114" s="804"/>
      <c r="CE114" s="804"/>
      <c r="CF114" s="862">
        <v>6.9</v>
      </c>
      <c r="CG114" s="863"/>
      <c r="CH114" s="863"/>
      <c r="CI114" s="863"/>
      <c r="CJ114" s="863"/>
      <c r="CK114" s="914"/>
      <c r="CL114" s="808"/>
      <c r="CM114" s="802" t="s">
        <v>434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1438</v>
      </c>
      <c r="AB115" s="906"/>
      <c r="AC115" s="906"/>
      <c r="AD115" s="906"/>
      <c r="AE115" s="907"/>
      <c r="AF115" s="908">
        <v>1162</v>
      </c>
      <c r="AG115" s="906"/>
      <c r="AH115" s="906"/>
      <c r="AI115" s="906"/>
      <c r="AJ115" s="907"/>
      <c r="AK115" s="908">
        <v>1816</v>
      </c>
      <c r="AL115" s="906"/>
      <c r="AM115" s="906"/>
      <c r="AN115" s="906"/>
      <c r="AO115" s="907"/>
      <c r="AP115" s="909">
        <v>0</v>
      </c>
      <c r="AQ115" s="910"/>
      <c r="AR115" s="910"/>
      <c r="AS115" s="910"/>
      <c r="AT115" s="911"/>
      <c r="AU115" s="919"/>
      <c r="AV115" s="920"/>
      <c r="AW115" s="920"/>
      <c r="AX115" s="920"/>
      <c r="AY115" s="920"/>
      <c r="AZ115" s="802" t="s">
        <v>436</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439</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441</v>
      </c>
      <c r="Z117" s="884"/>
      <c r="AA117" s="889">
        <v>853351</v>
      </c>
      <c r="AB117" s="890"/>
      <c r="AC117" s="890"/>
      <c r="AD117" s="890"/>
      <c r="AE117" s="891"/>
      <c r="AF117" s="892">
        <v>867481</v>
      </c>
      <c r="AG117" s="890"/>
      <c r="AH117" s="890"/>
      <c r="AI117" s="890"/>
      <c r="AJ117" s="891"/>
      <c r="AK117" s="892">
        <v>883767</v>
      </c>
      <c r="AL117" s="890"/>
      <c r="AM117" s="890"/>
      <c r="AN117" s="890"/>
      <c r="AO117" s="891"/>
      <c r="AP117" s="893"/>
      <c r="AQ117" s="894"/>
      <c r="AR117" s="894"/>
      <c r="AS117" s="894"/>
      <c r="AT117" s="895"/>
      <c r="AU117" s="919"/>
      <c r="AV117" s="920"/>
      <c r="AW117" s="920"/>
      <c r="AX117" s="920"/>
      <c r="AY117" s="920"/>
      <c r="AZ117" s="850" t="s">
        <v>442</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417</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414</v>
      </c>
      <c r="AB118" s="883"/>
      <c r="AC118" s="883"/>
      <c r="AD118" s="883"/>
      <c r="AE118" s="884"/>
      <c r="AF118" s="885" t="s">
        <v>415</v>
      </c>
      <c r="AG118" s="883"/>
      <c r="AH118" s="883"/>
      <c r="AI118" s="883"/>
      <c r="AJ118" s="884"/>
      <c r="AK118" s="885" t="s">
        <v>295</v>
      </c>
      <c r="AL118" s="883"/>
      <c r="AM118" s="883"/>
      <c r="AN118" s="883"/>
      <c r="AO118" s="884"/>
      <c r="AP118" s="886" t="s">
        <v>416</v>
      </c>
      <c r="AQ118" s="887"/>
      <c r="AR118" s="887"/>
      <c r="AS118" s="887"/>
      <c r="AT118" s="888"/>
      <c r="AU118" s="919"/>
      <c r="AV118" s="920"/>
      <c r="AW118" s="920"/>
      <c r="AX118" s="920"/>
      <c r="AY118" s="920"/>
      <c r="AZ118" s="825" t="s">
        <v>444</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420</v>
      </c>
      <c r="B119" s="806"/>
      <c r="C119" s="847" t="s">
        <v>421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446</v>
      </c>
      <c r="BP119" s="865"/>
      <c r="BQ119" s="866">
        <v>13205427</v>
      </c>
      <c r="BR119" s="832"/>
      <c r="BS119" s="832"/>
      <c r="BT119" s="832"/>
      <c r="BU119" s="832"/>
      <c r="BV119" s="832">
        <v>13071906</v>
      </c>
      <c r="BW119" s="832"/>
      <c r="BX119" s="832"/>
      <c r="BY119" s="832"/>
      <c r="BZ119" s="832"/>
      <c r="CA119" s="832">
        <v>13295558</v>
      </c>
      <c r="CB119" s="832"/>
      <c r="CC119" s="832"/>
      <c r="CD119" s="832"/>
      <c r="CE119" s="832"/>
      <c r="CF119" s="735"/>
      <c r="CG119" s="736"/>
      <c r="CH119" s="736"/>
      <c r="CI119" s="736"/>
      <c r="CJ119" s="821"/>
      <c r="CK119" s="915"/>
      <c r="CL119" s="810"/>
      <c r="CM119" s="825" t="s">
        <v>447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448</v>
      </c>
      <c r="AV120" s="868"/>
      <c r="AW120" s="868"/>
      <c r="AX120" s="868"/>
      <c r="AY120" s="869"/>
      <c r="AZ120" s="847" t="s">
        <v>449</v>
      </c>
      <c r="BA120" s="795"/>
      <c r="BB120" s="795"/>
      <c r="BC120" s="795"/>
      <c r="BD120" s="795"/>
      <c r="BE120" s="795"/>
      <c r="BF120" s="795"/>
      <c r="BG120" s="795"/>
      <c r="BH120" s="795"/>
      <c r="BI120" s="795"/>
      <c r="BJ120" s="795"/>
      <c r="BK120" s="795"/>
      <c r="BL120" s="795"/>
      <c r="BM120" s="795"/>
      <c r="BN120" s="795"/>
      <c r="BO120" s="795"/>
      <c r="BP120" s="796"/>
      <c r="BQ120" s="848">
        <v>2453608</v>
      </c>
      <c r="BR120" s="829"/>
      <c r="BS120" s="829"/>
      <c r="BT120" s="829"/>
      <c r="BU120" s="829"/>
      <c r="BV120" s="829">
        <v>2244081</v>
      </c>
      <c r="BW120" s="829"/>
      <c r="BX120" s="829"/>
      <c r="BY120" s="829"/>
      <c r="BZ120" s="829"/>
      <c r="CA120" s="829">
        <v>2323160</v>
      </c>
      <c r="CB120" s="829"/>
      <c r="CC120" s="829"/>
      <c r="CD120" s="829"/>
      <c r="CE120" s="829"/>
      <c r="CF120" s="853">
        <v>44.4</v>
      </c>
      <c r="CG120" s="854"/>
      <c r="CH120" s="854"/>
      <c r="CI120" s="854"/>
      <c r="CJ120" s="854"/>
      <c r="CK120" s="855" t="s">
        <v>450</v>
      </c>
      <c r="CL120" s="839"/>
      <c r="CM120" s="839"/>
      <c r="CN120" s="839"/>
      <c r="CO120" s="840"/>
      <c r="CP120" s="859" t="s">
        <v>397</v>
      </c>
      <c r="CQ120" s="860"/>
      <c r="CR120" s="860"/>
      <c r="CS120" s="860"/>
      <c r="CT120" s="860"/>
      <c r="CU120" s="860"/>
      <c r="CV120" s="860"/>
      <c r="CW120" s="860"/>
      <c r="CX120" s="860"/>
      <c r="CY120" s="860"/>
      <c r="CZ120" s="860"/>
      <c r="DA120" s="860"/>
      <c r="DB120" s="860"/>
      <c r="DC120" s="860"/>
      <c r="DD120" s="860"/>
      <c r="DE120" s="860"/>
      <c r="DF120" s="861"/>
      <c r="DG120" s="848">
        <v>2866941</v>
      </c>
      <c r="DH120" s="829"/>
      <c r="DI120" s="829"/>
      <c r="DJ120" s="829"/>
      <c r="DK120" s="829"/>
      <c r="DL120" s="829">
        <v>2867694</v>
      </c>
      <c r="DM120" s="829"/>
      <c r="DN120" s="829"/>
      <c r="DO120" s="829"/>
      <c r="DP120" s="829"/>
      <c r="DQ120" s="829">
        <v>2848656</v>
      </c>
      <c r="DR120" s="829"/>
      <c r="DS120" s="829"/>
      <c r="DT120" s="829"/>
      <c r="DU120" s="829"/>
      <c r="DV120" s="830">
        <v>54.4</v>
      </c>
      <c r="DW120" s="830"/>
      <c r="DX120" s="830"/>
      <c r="DY120" s="830"/>
      <c r="DZ120" s="831"/>
    </row>
    <row r="121" spans="1:130" s="212" customFormat="1" ht="26.25" customHeight="1" x14ac:dyDescent="0.15">
      <c r="A121" s="807"/>
      <c r="B121" s="808"/>
      <c r="C121" s="850" t="s">
        <v>451</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452</v>
      </c>
      <c r="BA121" s="739"/>
      <c r="BB121" s="739"/>
      <c r="BC121" s="739"/>
      <c r="BD121" s="739"/>
      <c r="BE121" s="739"/>
      <c r="BF121" s="739"/>
      <c r="BG121" s="739"/>
      <c r="BH121" s="739"/>
      <c r="BI121" s="739"/>
      <c r="BJ121" s="739"/>
      <c r="BK121" s="739"/>
      <c r="BL121" s="739"/>
      <c r="BM121" s="739"/>
      <c r="BN121" s="739"/>
      <c r="BO121" s="739"/>
      <c r="BP121" s="740"/>
      <c r="BQ121" s="803">
        <v>53542</v>
      </c>
      <c r="BR121" s="804"/>
      <c r="BS121" s="804"/>
      <c r="BT121" s="804"/>
      <c r="BU121" s="804"/>
      <c r="BV121" s="804">
        <v>32527</v>
      </c>
      <c r="BW121" s="804"/>
      <c r="BX121" s="804"/>
      <c r="BY121" s="804"/>
      <c r="BZ121" s="804"/>
      <c r="CA121" s="804">
        <v>30334</v>
      </c>
      <c r="CB121" s="804"/>
      <c r="CC121" s="804"/>
      <c r="CD121" s="804"/>
      <c r="CE121" s="804"/>
      <c r="CF121" s="862">
        <v>0.6</v>
      </c>
      <c r="CG121" s="863"/>
      <c r="CH121" s="863"/>
      <c r="CI121" s="863"/>
      <c r="CJ121" s="863"/>
      <c r="CK121" s="856"/>
      <c r="CL121" s="842"/>
      <c r="CM121" s="842"/>
      <c r="CN121" s="842"/>
      <c r="CO121" s="843"/>
      <c r="CP121" s="822" t="s">
        <v>398</v>
      </c>
      <c r="CQ121" s="823"/>
      <c r="CR121" s="823"/>
      <c r="CS121" s="823"/>
      <c r="CT121" s="823"/>
      <c r="CU121" s="823"/>
      <c r="CV121" s="823"/>
      <c r="CW121" s="823"/>
      <c r="CX121" s="823"/>
      <c r="CY121" s="823"/>
      <c r="CZ121" s="823"/>
      <c r="DA121" s="823"/>
      <c r="DB121" s="823"/>
      <c r="DC121" s="823"/>
      <c r="DD121" s="823"/>
      <c r="DE121" s="823"/>
      <c r="DF121" s="824"/>
      <c r="DG121" s="803">
        <v>101457</v>
      </c>
      <c r="DH121" s="804"/>
      <c r="DI121" s="804"/>
      <c r="DJ121" s="804"/>
      <c r="DK121" s="804"/>
      <c r="DL121" s="804">
        <v>88612</v>
      </c>
      <c r="DM121" s="804"/>
      <c r="DN121" s="804"/>
      <c r="DO121" s="804"/>
      <c r="DP121" s="804"/>
      <c r="DQ121" s="804">
        <v>75783</v>
      </c>
      <c r="DR121" s="804"/>
      <c r="DS121" s="804"/>
      <c r="DT121" s="804"/>
      <c r="DU121" s="804"/>
      <c r="DV121" s="781">
        <v>1.4</v>
      </c>
      <c r="DW121" s="781"/>
      <c r="DX121" s="781"/>
      <c r="DY121" s="781"/>
      <c r="DZ121" s="782"/>
    </row>
    <row r="122" spans="1:130" s="212" customFormat="1" ht="26.25" customHeight="1" x14ac:dyDescent="0.15">
      <c r="A122" s="807"/>
      <c r="B122" s="808"/>
      <c r="C122" s="802" t="s">
        <v>434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453</v>
      </c>
      <c r="BA122" s="826"/>
      <c r="BB122" s="826"/>
      <c r="BC122" s="826"/>
      <c r="BD122" s="826"/>
      <c r="BE122" s="826"/>
      <c r="BF122" s="826"/>
      <c r="BG122" s="826"/>
      <c r="BH122" s="826"/>
      <c r="BI122" s="826"/>
      <c r="BJ122" s="826"/>
      <c r="BK122" s="826"/>
      <c r="BL122" s="826"/>
      <c r="BM122" s="826"/>
      <c r="BN122" s="826"/>
      <c r="BO122" s="826"/>
      <c r="BP122" s="827"/>
      <c r="BQ122" s="866">
        <v>8775640</v>
      </c>
      <c r="BR122" s="832"/>
      <c r="BS122" s="832"/>
      <c r="BT122" s="832"/>
      <c r="BU122" s="832"/>
      <c r="BV122" s="832">
        <v>8428620</v>
      </c>
      <c r="BW122" s="832"/>
      <c r="BX122" s="832"/>
      <c r="BY122" s="832"/>
      <c r="BZ122" s="832"/>
      <c r="CA122" s="832">
        <v>8111098</v>
      </c>
      <c r="CB122" s="832"/>
      <c r="CC122" s="832"/>
      <c r="CD122" s="832"/>
      <c r="CE122" s="832"/>
      <c r="CF122" s="833">
        <v>155</v>
      </c>
      <c r="CG122" s="834"/>
      <c r="CH122" s="834"/>
      <c r="CI122" s="834"/>
      <c r="CJ122" s="834"/>
      <c r="CK122" s="856"/>
      <c r="CL122" s="842"/>
      <c r="CM122" s="842"/>
      <c r="CN122" s="842"/>
      <c r="CO122" s="843"/>
      <c r="CP122" s="822" t="s">
        <v>395</v>
      </c>
      <c r="CQ122" s="823"/>
      <c r="CR122" s="823"/>
      <c r="CS122" s="823"/>
      <c r="CT122" s="823"/>
      <c r="CU122" s="823"/>
      <c r="CV122" s="823"/>
      <c r="CW122" s="823"/>
      <c r="CX122" s="823"/>
      <c r="CY122" s="823"/>
      <c r="CZ122" s="823"/>
      <c r="DA122" s="823"/>
      <c r="DB122" s="823"/>
      <c r="DC122" s="823"/>
      <c r="DD122" s="823"/>
      <c r="DE122" s="823"/>
      <c r="DF122" s="824"/>
      <c r="DG122" s="803">
        <v>58862</v>
      </c>
      <c r="DH122" s="804"/>
      <c r="DI122" s="804"/>
      <c r="DJ122" s="804"/>
      <c r="DK122" s="804"/>
      <c r="DL122" s="804">
        <v>44790</v>
      </c>
      <c r="DM122" s="804"/>
      <c r="DN122" s="804"/>
      <c r="DO122" s="804"/>
      <c r="DP122" s="804"/>
      <c r="DQ122" s="804">
        <v>38916</v>
      </c>
      <c r="DR122" s="804"/>
      <c r="DS122" s="804"/>
      <c r="DT122" s="804"/>
      <c r="DU122" s="804"/>
      <c r="DV122" s="781">
        <v>0.7</v>
      </c>
      <c r="DW122" s="781"/>
      <c r="DX122" s="781"/>
      <c r="DY122" s="781"/>
      <c r="DZ122" s="782"/>
    </row>
    <row r="123" spans="1:130" s="212" customFormat="1" ht="26.25" customHeight="1" x14ac:dyDescent="0.15">
      <c r="A123" s="807"/>
      <c r="B123" s="808"/>
      <c r="C123" s="802" t="s">
        <v>440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454</v>
      </c>
      <c r="BP123" s="865"/>
      <c r="BQ123" s="819">
        <v>11282790</v>
      </c>
      <c r="BR123" s="820"/>
      <c r="BS123" s="820"/>
      <c r="BT123" s="820"/>
      <c r="BU123" s="820"/>
      <c r="BV123" s="820">
        <v>10705228</v>
      </c>
      <c r="BW123" s="820"/>
      <c r="BX123" s="820"/>
      <c r="BY123" s="820"/>
      <c r="BZ123" s="820"/>
      <c r="CA123" s="820">
        <v>10464592</v>
      </c>
      <c r="CB123" s="820"/>
      <c r="CC123" s="820"/>
      <c r="CD123" s="820"/>
      <c r="CE123" s="820"/>
      <c r="CF123" s="735"/>
      <c r="CG123" s="736"/>
      <c r="CH123" s="736"/>
      <c r="CI123" s="736"/>
      <c r="CJ123" s="821"/>
      <c r="CK123" s="856"/>
      <c r="CL123" s="842"/>
      <c r="CM123" s="842"/>
      <c r="CN123" s="842"/>
      <c r="CO123" s="843"/>
      <c r="CP123" s="822" t="s">
        <v>399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38.5</v>
      </c>
      <c r="BR124" s="818"/>
      <c r="BS124" s="818"/>
      <c r="BT124" s="818"/>
      <c r="BU124" s="818"/>
      <c r="BV124" s="818">
        <v>46.5</v>
      </c>
      <c r="BW124" s="818"/>
      <c r="BX124" s="818"/>
      <c r="BY124" s="818"/>
      <c r="BZ124" s="818"/>
      <c r="CA124" s="818">
        <v>54.1</v>
      </c>
      <c r="CB124" s="818"/>
      <c r="CC124" s="818"/>
      <c r="CD124" s="818"/>
      <c r="CE124" s="818"/>
      <c r="CF124" s="713"/>
      <c r="CG124" s="714"/>
      <c r="CH124" s="714"/>
      <c r="CI124" s="714"/>
      <c r="CJ124" s="849"/>
      <c r="CK124" s="857"/>
      <c r="CL124" s="857"/>
      <c r="CM124" s="857"/>
      <c r="CN124" s="857"/>
      <c r="CO124" s="858"/>
      <c r="CP124" s="822" t="s">
        <v>456</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457</v>
      </c>
      <c r="CL125" s="839"/>
      <c r="CM125" s="839"/>
      <c r="CN125" s="839"/>
      <c r="CO125" s="840"/>
      <c r="CP125" s="847" t="s">
        <v>458</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459</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460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1438</v>
      </c>
      <c r="AB127" s="767"/>
      <c r="AC127" s="767"/>
      <c r="AD127" s="767"/>
      <c r="AE127" s="768"/>
      <c r="AF127" s="769">
        <v>1162</v>
      </c>
      <c r="AG127" s="767"/>
      <c r="AH127" s="767"/>
      <c r="AI127" s="767"/>
      <c r="AJ127" s="768"/>
      <c r="AK127" s="769">
        <v>1816</v>
      </c>
      <c r="AL127" s="767"/>
      <c r="AM127" s="767"/>
      <c r="AN127" s="767"/>
      <c r="AO127" s="768"/>
      <c r="AP127" s="811">
        <v>0</v>
      </c>
      <c r="AQ127" s="812"/>
      <c r="AR127" s="812"/>
      <c r="AS127" s="812"/>
      <c r="AT127" s="813"/>
      <c r="AU127" s="214"/>
      <c r="AV127" s="214"/>
      <c r="AW127" s="214"/>
      <c r="AX127" s="828" t="s">
        <v>461</v>
      </c>
      <c r="AY127" s="799"/>
      <c r="AZ127" s="799"/>
      <c r="BA127" s="799"/>
      <c r="BB127" s="799"/>
      <c r="BC127" s="799"/>
      <c r="BD127" s="799"/>
      <c r="BE127" s="800"/>
      <c r="BF127" s="798" t="s">
        <v>462</v>
      </c>
      <c r="BG127" s="799"/>
      <c r="BH127" s="799"/>
      <c r="BI127" s="799"/>
      <c r="BJ127" s="799"/>
      <c r="BK127" s="799"/>
      <c r="BL127" s="800"/>
      <c r="BM127" s="798" t="s">
        <v>463</v>
      </c>
      <c r="BN127" s="799"/>
      <c r="BO127" s="799"/>
      <c r="BP127" s="799"/>
      <c r="BQ127" s="799"/>
      <c r="BR127" s="799"/>
      <c r="BS127" s="800"/>
      <c r="BT127" s="798" t="s">
        <v>464</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465</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467</v>
      </c>
      <c r="X128" s="785"/>
      <c r="Y128" s="785"/>
      <c r="Z128" s="786"/>
      <c r="AA128" s="787">
        <v>5342</v>
      </c>
      <c r="AB128" s="788"/>
      <c r="AC128" s="788"/>
      <c r="AD128" s="788"/>
      <c r="AE128" s="789"/>
      <c r="AF128" s="790">
        <v>6391</v>
      </c>
      <c r="AG128" s="788"/>
      <c r="AH128" s="788"/>
      <c r="AI128" s="788"/>
      <c r="AJ128" s="789"/>
      <c r="AK128" s="790">
        <v>10566</v>
      </c>
      <c r="AL128" s="788"/>
      <c r="AM128" s="788"/>
      <c r="AN128" s="788"/>
      <c r="AO128" s="789"/>
      <c r="AP128" s="791"/>
      <c r="AQ128" s="792"/>
      <c r="AR128" s="792"/>
      <c r="AS128" s="792"/>
      <c r="AT128" s="793"/>
      <c r="AU128" s="214"/>
      <c r="AV128" s="214"/>
      <c r="AW128" s="214"/>
      <c r="AX128" s="794" t="s">
        <v>468</v>
      </c>
      <c r="AY128" s="795"/>
      <c r="AZ128" s="795"/>
      <c r="BA128" s="795"/>
      <c r="BB128" s="795"/>
      <c r="BC128" s="795"/>
      <c r="BD128" s="795"/>
      <c r="BE128" s="796"/>
      <c r="BF128" s="773" t="s">
        <v>122</v>
      </c>
      <c r="BG128" s="774"/>
      <c r="BH128" s="774"/>
      <c r="BI128" s="774"/>
      <c r="BJ128" s="774"/>
      <c r="BK128" s="774"/>
      <c r="BL128" s="797"/>
      <c r="BM128" s="773">
        <v>14.51</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469</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470</v>
      </c>
      <c r="X129" s="764"/>
      <c r="Y129" s="764"/>
      <c r="Z129" s="765"/>
      <c r="AA129" s="766">
        <v>5604186</v>
      </c>
      <c r="AB129" s="767"/>
      <c r="AC129" s="767"/>
      <c r="AD129" s="767"/>
      <c r="AE129" s="768"/>
      <c r="AF129" s="769">
        <v>5693524</v>
      </c>
      <c r="AG129" s="767"/>
      <c r="AH129" s="767"/>
      <c r="AI129" s="767"/>
      <c r="AJ129" s="768"/>
      <c r="AK129" s="769">
        <v>5861471</v>
      </c>
      <c r="AL129" s="767"/>
      <c r="AM129" s="767"/>
      <c r="AN129" s="767"/>
      <c r="AO129" s="768"/>
      <c r="AP129" s="770"/>
      <c r="AQ129" s="771"/>
      <c r="AR129" s="771"/>
      <c r="AS129" s="771"/>
      <c r="AT129" s="772"/>
      <c r="AU129" s="215"/>
      <c r="AV129" s="215"/>
      <c r="AW129" s="215"/>
      <c r="AX129" s="738" t="s">
        <v>471</v>
      </c>
      <c r="AY129" s="739"/>
      <c r="AZ129" s="739"/>
      <c r="BA129" s="739"/>
      <c r="BB129" s="739"/>
      <c r="BC129" s="739"/>
      <c r="BD129" s="739"/>
      <c r="BE129" s="740"/>
      <c r="BF129" s="757" t="s">
        <v>122</v>
      </c>
      <c r="BG129" s="758"/>
      <c r="BH129" s="758"/>
      <c r="BI129" s="758"/>
      <c r="BJ129" s="758"/>
      <c r="BK129" s="758"/>
      <c r="BL129" s="759"/>
      <c r="BM129" s="757">
        <v>19.510000000000002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473</v>
      </c>
      <c r="X130" s="764"/>
      <c r="Y130" s="764"/>
      <c r="Z130" s="765"/>
      <c r="AA130" s="766">
        <v>618595</v>
      </c>
      <c r="AB130" s="767"/>
      <c r="AC130" s="767"/>
      <c r="AD130" s="767"/>
      <c r="AE130" s="768"/>
      <c r="AF130" s="769">
        <v>613550</v>
      </c>
      <c r="AG130" s="767"/>
      <c r="AH130" s="767"/>
      <c r="AI130" s="767"/>
      <c r="AJ130" s="768"/>
      <c r="AK130" s="769">
        <v>629316</v>
      </c>
      <c r="AL130" s="767"/>
      <c r="AM130" s="767"/>
      <c r="AN130" s="767"/>
      <c r="AO130" s="768"/>
      <c r="AP130" s="770"/>
      <c r="AQ130" s="771"/>
      <c r="AR130" s="771"/>
      <c r="AS130" s="771"/>
      <c r="AT130" s="772"/>
      <c r="AU130" s="215"/>
      <c r="AV130" s="215"/>
      <c r="AW130" s="215"/>
      <c r="AX130" s="738" t="s">
        <v>474</v>
      </c>
      <c r="AY130" s="739"/>
      <c r="AZ130" s="739"/>
      <c r="BA130" s="739"/>
      <c r="BB130" s="739"/>
      <c r="BC130" s="739"/>
      <c r="BD130" s="739"/>
      <c r="BE130" s="740"/>
      <c r="BF130" s="741">
        <v>4.7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475</v>
      </c>
      <c r="X131" s="748"/>
      <c r="Y131" s="748"/>
      <c r="Z131" s="749"/>
      <c r="AA131" s="750">
        <v>4985591</v>
      </c>
      <c r="AB131" s="751"/>
      <c r="AC131" s="751"/>
      <c r="AD131" s="751"/>
      <c r="AE131" s="752"/>
      <c r="AF131" s="753">
        <v>5079974</v>
      </c>
      <c r="AG131" s="751"/>
      <c r="AH131" s="751"/>
      <c r="AI131" s="751"/>
      <c r="AJ131" s="752"/>
      <c r="AK131" s="753">
        <v>5232155</v>
      </c>
      <c r="AL131" s="751"/>
      <c r="AM131" s="751"/>
      <c r="AN131" s="751"/>
      <c r="AO131" s="752"/>
      <c r="AP131" s="754"/>
      <c r="AQ131" s="755"/>
      <c r="AR131" s="755"/>
      <c r="AS131" s="755"/>
      <c r="AT131" s="756"/>
      <c r="AU131" s="215"/>
      <c r="AV131" s="215"/>
      <c r="AW131" s="215"/>
      <c r="AX131" s="716" t="s">
        <v>476</v>
      </c>
      <c r="AY131" s="717"/>
      <c r="AZ131" s="717"/>
      <c r="BA131" s="717"/>
      <c r="BB131" s="717"/>
      <c r="BC131" s="717"/>
      <c r="BD131" s="717"/>
      <c r="BE131" s="718"/>
      <c r="BF131" s="719">
        <v>54.1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478</v>
      </c>
      <c r="W132" s="729"/>
      <c r="X132" s="729"/>
      <c r="Y132" s="729"/>
      <c r="Z132" s="730"/>
      <c r="AA132" s="731">
        <v>4.601540709</v>
      </c>
      <c r="AB132" s="732"/>
      <c r="AC132" s="732"/>
      <c r="AD132" s="732"/>
      <c r="AE132" s="733"/>
      <c r="AF132" s="734">
        <v>4.8728595859999997</v>
      </c>
      <c r="AG132" s="732"/>
      <c r="AH132" s="732"/>
      <c r="AI132" s="732"/>
      <c r="AJ132" s="733"/>
      <c r="AK132" s="734">
        <v>4.661272458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479</v>
      </c>
      <c r="W133" s="708"/>
      <c r="X133" s="708"/>
      <c r="Y133" s="708"/>
      <c r="Z133" s="709"/>
      <c r="AA133" s="710">
        <v>3.3</v>
      </c>
      <c r="AB133" s="711"/>
      <c r="AC133" s="711"/>
      <c r="AD133" s="711"/>
      <c r="AE133" s="712"/>
      <c r="AF133" s="710">
        <v>4.0999999999999996</v>
      </c>
      <c r="AG133" s="711"/>
      <c r="AH133" s="711"/>
      <c r="AI133" s="711"/>
      <c r="AJ133" s="712"/>
      <c r="AK133" s="710">
        <v>4.7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EEkDKfk/Gvc8KRnWgPZejB5e7QKoTru9aWAW9hZs6L2G09tdBpBcIPjuqrErYggkZkIW1rbIJHi2ZVEDEQtIw==" saltValue="2HNgwkiomkmBk3oVpdY7K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480</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ZaNJGkeHphy7mTu6oUU94vl+6Zf+O4wZYwc6TfG9GutbysfFJHRxVLKwZVkjGX0Dloz6gZCAOjWwtpra01+MYA==" saltValue="9uMSf9nJKS8YerZK/rCN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PP3SN+0KS26csPYWiN0valSuuFQo7rSgHOTtxbDjH7LGS/ZmXnvsZHKZqMRtwLeY3Yy8zv27GQfHoVRMGlqw==" saltValue="vIlzT9EpMG4b5Crq7Dhms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482</v>
      </c>
      <c r="AL6" s="248"/>
      <c r="AM6" s="248"/>
      <c r="AN6" s="248"/>
    </row>
    <row r="7" spans="1:46" ht="13.5" customHeight="1" x14ac:dyDescent="0.15">
      <c r="A7" s="247"/>
      <c r="AK7" s="250"/>
      <c r="AL7" s="251"/>
      <c r="AM7" s="251"/>
      <c r="AN7" s="252"/>
      <c r="AO7" s="1105" t="s">
        <v>483</v>
      </c>
      <c r="AP7" s="253"/>
      <c r="AQ7" s="254" t="s">
        <v>484</v>
      </c>
      <c r="AR7" s="255"/>
    </row>
    <row r="8" spans="1:46" x14ac:dyDescent="0.15">
      <c r="A8" s="247"/>
      <c r="AK8" s="256"/>
      <c r="AL8" s="257"/>
      <c r="AM8" s="257"/>
      <c r="AN8" s="258"/>
      <c r="AO8" s="1106"/>
      <c r="AP8" s="259" t="s">
        <v>485</v>
      </c>
      <c r="AQ8" s="260" t="s">
        <v>486</v>
      </c>
      <c r="AR8" s="261" t="s">
        <v>487</v>
      </c>
    </row>
    <row r="9" spans="1:46" x14ac:dyDescent="0.15">
      <c r="A9" s="247"/>
      <c r="AK9" s="1117" t="s">
        <v>488</v>
      </c>
      <c r="AL9" s="1118"/>
      <c r="AM9" s="1118"/>
      <c r="AN9" s="1119"/>
      <c r="AO9" s="262">
        <v>1972714</v>
      </c>
      <c r="AP9" s="262">
        <v>97707</v>
      </c>
      <c r="AQ9" s="263">
        <v>72090</v>
      </c>
      <c r="AR9" s="264">
        <v>35.5</v>
      </c>
    </row>
    <row r="10" spans="1:46" ht="13.5" customHeight="1" x14ac:dyDescent="0.15">
      <c r="A10" s="247"/>
      <c r="AK10" s="1117" t="s">
        <v>489</v>
      </c>
      <c r="AL10" s="1118"/>
      <c r="AM10" s="1118"/>
      <c r="AN10" s="1119"/>
      <c r="AO10" s="265">
        <v>379362</v>
      </c>
      <c r="AP10" s="265">
        <v>18790</v>
      </c>
      <c r="AQ10" s="266">
        <v>9072</v>
      </c>
      <c r="AR10" s="267">
        <v>107.1</v>
      </c>
    </row>
    <row r="11" spans="1:46" ht="13.5" customHeight="1" x14ac:dyDescent="0.15">
      <c r="A11" s="247"/>
      <c r="AK11" s="1117" t="s">
        <v>490</v>
      </c>
      <c r="AL11" s="1118"/>
      <c r="AM11" s="1118"/>
      <c r="AN11" s="1119"/>
      <c r="AO11" s="265">
        <v>38749</v>
      </c>
      <c r="AP11" s="265">
        <v>1919</v>
      </c>
      <c r="AQ11" s="266">
        <v>383</v>
      </c>
      <c r="AR11" s="267">
        <v>401</v>
      </c>
    </row>
    <row r="12" spans="1:46" ht="13.5" customHeight="1" x14ac:dyDescent="0.15">
      <c r="A12" s="247"/>
      <c r="AK12" s="1117" t="s">
        <v>491</v>
      </c>
      <c r="AL12" s="1118"/>
      <c r="AM12" s="1118"/>
      <c r="AN12" s="1119"/>
      <c r="AO12" s="265">
        <v>19635</v>
      </c>
      <c r="AP12" s="265">
        <v>973</v>
      </c>
      <c r="AQ12" s="266">
        <v>26</v>
      </c>
      <c r="AR12" s="267">
        <v>3642.3</v>
      </c>
    </row>
    <row r="13" spans="1:46" ht="13.5" customHeight="1" x14ac:dyDescent="0.15">
      <c r="A13" s="247"/>
      <c r="AK13" s="1117" t="s">
        <v>492</v>
      </c>
      <c r="AL13" s="1118"/>
      <c r="AM13" s="1118"/>
      <c r="AN13" s="1119"/>
      <c r="AO13" s="265">
        <v>84639</v>
      </c>
      <c r="AP13" s="265">
        <v>4192</v>
      </c>
      <c r="AQ13" s="266">
        <v>2732</v>
      </c>
      <c r="AR13" s="267">
        <v>53.4</v>
      </c>
    </row>
    <row r="14" spans="1:46" ht="13.5" customHeight="1" x14ac:dyDescent="0.15">
      <c r="A14" s="247"/>
      <c r="AK14" s="1117" t="s">
        <v>493</v>
      </c>
      <c r="AL14" s="1118"/>
      <c r="AM14" s="1118"/>
      <c r="AN14" s="1119"/>
      <c r="AO14" s="265">
        <v>39033</v>
      </c>
      <c r="AP14" s="265">
        <v>1933</v>
      </c>
      <c r="AQ14" s="266">
        <v>1315</v>
      </c>
      <c r="AR14" s="267">
        <v>47</v>
      </c>
    </row>
    <row r="15" spans="1:46" ht="13.5" customHeight="1" x14ac:dyDescent="0.15">
      <c r="A15" s="247"/>
      <c r="AK15" s="1120" t="s">
        <v>494</v>
      </c>
      <c r="AL15" s="1121"/>
      <c r="AM15" s="1121"/>
      <c r="AN15" s="1122"/>
      <c r="AO15" s="265">
        <v>-110984</v>
      </c>
      <c r="AP15" s="265">
        <v>-5497</v>
      </c>
      <c r="AQ15" s="266">
        <v>-4107</v>
      </c>
      <c r="AR15" s="267">
        <v>33.799999999999997</v>
      </c>
    </row>
    <row r="16" spans="1:46" x14ac:dyDescent="0.15">
      <c r="A16" s="247"/>
      <c r="AK16" s="1120" t="s">
        <v>178</v>
      </c>
      <c r="AL16" s="1121"/>
      <c r="AM16" s="1121"/>
      <c r="AN16" s="1122"/>
      <c r="AO16" s="265">
        <v>2423148</v>
      </c>
      <c r="AP16" s="265">
        <v>120017</v>
      </c>
      <c r="AQ16" s="266">
        <v>81511</v>
      </c>
      <c r="AR16" s="267">
        <v>47.2</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23" t="s">
        <v>499</v>
      </c>
      <c r="AL21" s="1124"/>
      <c r="AM21" s="1124"/>
      <c r="AN21" s="1125"/>
      <c r="AO21" s="277">
        <v>8.6199999999999992</v>
      </c>
      <c r="AP21" s="278">
        <v>6.74</v>
      </c>
      <c r="AQ21" s="279">
        <v>1.88</v>
      </c>
      <c r="AS21" s="280"/>
      <c r="AT21" s="276"/>
    </row>
    <row r="22" spans="1:46" s="248" customFormat="1" x14ac:dyDescent="0.15">
      <c r="A22" s="276"/>
      <c r="AK22" s="1123" t="s">
        <v>500</v>
      </c>
      <c r="AL22" s="1124"/>
      <c r="AM22" s="1124"/>
      <c r="AN22" s="1125"/>
      <c r="AO22" s="281">
        <v>94</v>
      </c>
      <c r="AP22" s="282">
        <v>97</v>
      </c>
      <c r="AQ22" s="283">
        <v>-3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5" t="s">
        <v>483</v>
      </c>
      <c r="AP30" s="253"/>
      <c r="AQ30" s="254" t="s">
        <v>484</v>
      </c>
      <c r="AR30" s="255"/>
    </row>
    <row r="31" spans="1:46" x14ac:dyDescent="0.15">
      <c r="A31" s="247"/>
      <c r="AK31" s="256"/>
      <c r="AL31" s="257"/>
      <c r="AM31" s="257"/>
      <c r="AN31" s="258"/>
      <c r="AO31" s="1106"/>
      <c r="AP31" s="259" t="s">
        <v>485</v>
      </c>
      <c r="AQ31" s="260" t="s">
        <v>486</v>
      </c>
      <c r="AR31" s="261" t="s">
        <v>487</v>
      </c>
    </row>
    <row r="32" spans="1:46" ht="27" customHeight="1" x14ac:dyDescent="0.15">
      <c r="A32" s="247"/>
      <c r="AK32" s="1107" t="s">
        <v>504</v>
      </c>
      <c r="AL32" s="1108"/>
      <c r="AM32" s="1108"/>
      <c r="AN32" s="1109"/>
      <c r="AO32" s="291">
        <v>721897</v>
      </c>
      <c r="AP32" s="291">
        <v>35755</v>
      </c>
      <c r="AQ32" s="292">
        <v>33695</v>
      </c>
      <c r="AR32" s="293">
        <v>6.1</v>
      </c>
    </row>
    <row r="33" spans="1:46" ht="13.5" customHeight="1" x14ac:dyDescent="0.15">
      <c r="A33" s="247"/>
      <c r="AK33" s="1107" t="s">
        <v>505</v>
      </c>
      <c r="AL33" s="1108"/>
      <c r="AM33" s="1108"/>
      <c r="AN33" s="1109"/>
      <c r="AO33" s="291" t="s">
        <v>506</v>
      </c>
      <c r="AP33" s="291" t="s">
        <v>506</v>
      </c>
      <c r="AQ33" s="292" t="s">
        <v>506</v>
      </c>
      <c r="AR33" s="293" t="s">
        <v>506</v>
      </c>
    </row>
    <row r="34" spans="1:46" ht="27" customHeight="1" x14ac:dyDescent="0.15">
      <c r="A34" s="247"/>
      <c r="AK34" s="1107" t="s">
        <v>507</v>
      </c>
      <c r="AL34" s="1108"/>
      <c r="AM34" s="1108"/>
      <c r="AN34" s="1109"/>
      <c r="AO34" s="291" t="s">
        <v>506</v>
      </c>
      <c r="AP34" s="291" t="s">
        <v>506</v>
      </c>
      <c r="AQ34" s="292" t="s">
        <v>506</v>
      </c>
      <c r="AR34" s="293" t="s">
        <v>506</v>
      </c>
    </row>
    <row r="35" spans="1:46" ht="27" customHeight="1" x14ac:dyDescent="0.15">
      <c r="A35" s="247"/>
      <c r="AK35" s="1107" t="s">
        <v>508</v>
      </c>
      <c r="AL35" s="1108"/>
      <c r="AM35" s="1108"/>
      <c r="AN35" s="1109"/>
      <c r="AO35" s="291">
        <v>137143</v>
      </c>
      <c r="AP35" s="291">
        <v>6793</v>
      </c>
      <c r="AQ35" s="292">
        <v>8394</v>
      </c>
      <c r="AR35" s="293">
        <v>-19.100000000000001</v>
      </c>
    </row>
    <row r="36" spans="1:46" ht="27" customHeight="1" x14ac:dyDescent="0.15">
      <c r="A36" s="247"/>
      <c r="AK36" s="1107" t="s">
        <v>509</v>
      </c>
      <c r="AL36" s="1108"/>
      <c r="AM36" s="1108"/>
      <c r="AN36" s="1109"/>
      <c r="AO36" s="291">
        <v>22911</v>
      </c>
      <c r="AP36" s="291">
        <v>1135</v>
      </c>
      <c r="AQ36" s="292">
        <v>1998</v>
      </c>
      <c r="AR36" s="293">
        <v>-43.2</v>
      </c>
    </row>
    <row r="37" spans="1:46" ht="13.5" customHeight="1" x14ac:dyDescent="0.15">
      <c r="A37" s="247"/>
      <c r="AK37" s="1107" t="s">
        <v>510</v>
      </c>
      <c r="AL37" s="1108"/>
      <c r="AM37" s="1108"/>
      <c r="AN37" s="1109"/>
      <c r="AO37" s="291">
        <v>1816</v>
      </c>
      <c r="AP37" s="291">
        <v>90</v>
      </c>
      <c r="AQ37" s="292">
        <v>1021</v>
      </c>
      <c r="AR37" s="293">
        <v>-91.2</v>
      </c>
    </row>
    <row r="38" spans="1:46" ht="27" customHeight="1" x14ac:dyDescent="0.15">
      <c r="A38" s="247"/>
      <c r="AK38" s="1110" t="s">
        <v>511</v>
      </c>
      <c r="AL38" s="1111"/>
      <c r="AM38" s="1111"/>
      <c r="AN38" s="1112"/>
      <c r="AO38" s="294" t="s">
        <v>506</v>
      </c>
      <c r="AP38" s="294" t="s">
        <v>506</v>
      </c>
      <c r="AQ38" s="295">
        <v>3</v>
      </c>
      <c r="AR38" s="283" t="s">
        <v>506</v>
      </c>
      <c r="AS38" s="290"/>
    </row>
    <row r="39" spans="1:46" x14ac:dyDescent="0.15">
      <c r="A39" s="247"/>
      <c r="AK39" s="1110" t="s">
        <v>512</v>
      </c>
      <c r="AL39" s="1111"/>
      <c r="AM39" s="1111"/>
      <c r="AN39" s="1112"/>
      <c r="AO39" s="291">
        <v>-10566</v>
      </c>
      <c r="AP39" s="291">
        <v>-523</v>
      </c>
      <c r="AQ39" s="292">
        <v>-3210</v>
      </c>
      <c r="AR39" s="293">
        <v>-83.7</v>
      </c>
      <c r="AS39" s="290"/>
    </row>
    <row r="40" spans="1:46" ht="27" customHeight="1" x14ac:dyDescent="0.15">
      <c r="A40" s="247"/>
      <c r="AK40" s="1107" t="s">
        <v>513</v>
      </c>
      <c r="AL40" s="1108"/>
      <c r="AM40" s="1108"/>
      <c r="AN40" s="1109"/>
      <c r="AO40" s="291">
        <v>-629316</v>
      </c>
      <c r="AP40" s="291">
        <v>-31170</v>
      </c>
      <c r="AQ40" s="292">
        <v>-26336</v>
      </c>
      <c r="AR40" s="293">
        <v>18.399999999999999</v>
      </c>
      <c r="AS40" s="290"/>
    </row>
    <row r="41" spans="1:46" x14ac:dyDescent="0.15">
      <c r="A41" s="247"/>
      <c r="AK41" s="1113" t="s">
        <v>288</v>
      </c>
      <c r="AL41" s="1114"/>
      <c r="AM41" s="1114"/>
      <c r="AN41" s="1115"/>
      <c r="AO41" s="291">
        <v>243885</v>
      </c>
      <c r="AP41" s="291">
        <v>12079</v>
      </c>
      <c r="AQ41" s="292">
        <v>15565</v>
      </c>
      <c r="AR41" s="293">
        <v>-22.4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514</v>
      </c>
    </row>
    <row r="48" spans="1:46" x14ac:dyDescent="0.15">
      <c r="A48" s="247"/>
      <c r="AK48" s="301" t="s">
        <v>515</v>
      </c>
      <c r="AL48" s="301"/>
      <c r="AM48" s="301"/>
      <c r="AN48" s="301"/>
      <c r="AO48" s="301"/>
      <c r="AP48" s="301"/>
      <c r="AQ48" s="302"/>
      <c r="AR48" s="301"/>
    </row>
    <row r="49" spans="1:44" ht="13.5" customHeight="1" x14ac:dyDescent="0.15">
      <c r="A49" s="247"/>
      <c r="AK49" s="303"/>
      <c r="AL49" s="304"/>
      <c r="AM49" s="1100" t="s">
        <v>483</v>
      </c>
      <c r="AN49" s="1102" t="s">
        <v>516</v>
      </c>
      <c r="AO49" s="1103"/>
      <c r="AP49" s="1103"/>
      <c r="AQ49" s="1103"/>
      <c r="AR49" s="1104"/>
    </row>
    <row r="50" spans="1:44" x14ac:dyDescent="0.15">
      <c r="A50" s="247"/>
      <c r="AK50" s="305"/>
      <c r="AL50" s="306"/>
      <c r="AM50" s="1101"/>
      <c r="AN50" s="307" t="s">
        <v>517</v>
      </c>
      <c r="AO50" s="308" t="s">
        <v>518</v>
      </c>
      <c r="AP50" s="309" t="s">
        <v>519</v>
      </c>
      <c r="AQ50" s="310" t="s">
        <v>520</v>
      </c>
      <c r="AR50" s="311" t="s">
        <v>521</v>
      </c>
    </row>
    <row r="51" spans="1:44" x14ac:dyDescent="0.15">
      <c r="A51" s="247"/>
      <c r="AK51" s="303" t="s">
        <v>522</v>
      </c>
      <c r="AL51" s="304"/>
      <c r="AM51" s="312">
        <v>1326168</v>
      </c>
      <c r="AN51" s="313">
        <v>64023</v>
      </c>
      <c r="AO51" s="314">
        <v>-47.5</v>
      </c>
      <c r="AP51" s="315">
        <v>52068</v>
      </c>
      <c r="AQ51" s="316">
        <v>1.6</v>
      </c>
      <c r="AR51" s="317">
        <v>-49.1</v>
      </c>
    </row>
    <row r="52" spans="1:44" x14ac:dyDescent="0.15">
      <c r="A52" s="247"/>
      <c r="AK52" s="318"/>
      <c r="AL52" s="319" t="s">
        <v>523</v>
      </c>
      <c r="AM52" s="320">
        <v>1051714</v>
      </c>
      <c r="AN52" s="321">
        <v>50773</v>
      </c>
      <c r="AO52" s="322">
        <v>-50.2</v>
      </c>
      <c r="AP52" s="323">
        <v>26936</v>
      </c>
      <c r="AQ52" s="324">
        <v>3.4</v>
      </c>
      <c r="AR52" s="325">
        <v>-53.6</v>
      </c>
    </row>
    <row r="53" spans="1:44" x14ac:dyDescent="0.15">
      <c r="A53" s="247"/>
      <c r="AK53" s="303" t="s">
        <v>524</v>
      </c>
      <c r="AL53" s="304"/>
      <c r="AM53" s="312">
        <v>810636</v>
      </c>
      <c r="AN53" s="313">
        <v>39555</v>
      </c>
      <c r="AO53" s="314">
        <v>-38.200000000000003</v>
      </c>
      <c r="AP53" s="315">
        <v>47161</v>
      </c>
      <c r="AQ53" s="316">
        <v>-9.4</v>
      </c>
      <c r="AR53" s="317">
        <v>-28.8</v>
      </c>
    </row>
    <row r="54" spans="1:44" x14ac:dyDescent="0.15">
      <c r="A54" s="247"/>
      <c r="AK54" s="318"/>
      <c r="AL54" s="319" t="s">
        <v>523</v>
      </c>
      <c r="AM54" s="320">
        <v>605385</v>
      </c>
      <c r="AN54" s="321">
        <v>29540</v>
      </c>
      <c r="AO54" s="322">
        <v>-41.8</v>
      </c>
      <c r="AP54" s="323">
        <v>24595</v>
      </c>
      <c r="AQ54" s="324">
        <v>-8.6999999999999993</v>
      </c>
      <c r="AR54" s="325">
        <v>-33.1</v>
      </c>
    </row>
    <row r="55" spans="1:44" x14ac:dyDescent="0.15">
      <c r="A55" s="247"/>
      <c r="AK55" s="303" t="s">
        <v>525</v>
      </c>
      <c r="AL55" s="304"/>
      <c r="AM55" s="312">
        <v>801324</v>
      </c>
      <c r="AN55" s="313">
        <v>39070</v>
      </c>
      <c r="AO55" s="314">
        <v>-1.2</v>
      </c>
      <c r="AP55" s="315">
        <v>43423</v>
      </c>
      <c r="AQ55" s="316">
        <v>-7.9</v>
      </c>
      <c r="AR55" s="317">
        <v>6.7</v>
      </c>
    </row>
    <row r="56" spans="1:44" x14ac:dyDescent="0.15">
      <c r="A56" s="247"/>
      <c r="AK56" s="318"/>
      <c r="AL56" s="319" t="s">
        <v>523</v>
      </c>
      <c r="AM56" s="320">
        <v>632798</v>
      </c>
      <c r="AN56" s="321">
        <v>30853</v>
      </c>
      <c r="AO56" s="322">
        <v>4.4000000000000004</v>
      </c>
      <c r="AP56" s="323">
        <v>22207</v>
      </c>
      <c r="AQ56" s="324">
        <v>-9.6999999999999993</v>
      </c>
      <c r="AR56" s="325">
        <v>14.1</v>
      </c>
    </row>
    <row r="57" spans="1:44" x14ac:dyDescent="0.15">
      <c r="A57" s="247"/>
      <c r="AK57" s="303" t="s">
        <v>526</v>
      </c>
      <c r="AL57" s="304"/>
      <c r="AM57" s="312">
        <v>1209579</v>
      </c>
      <c r="AN57" s="313">
        <v>59366</v>
      </c>
      <c r="AO57" s="314">
        <v>51.9</v>
      </c>
      <c r="AP57" s="315">
        <v>45265</v>
      </c>
      <c r="AQ57" s="316">
        <v>4.2</v>
      </c>
      <c r="AR57" s="317">
        <v>47.7</v>
      </c>
    </row>
    <row r="58" spans="1:44" x14ac:dyDescent="0.15">
      <c r="A58" s="247"/>
      <c r="AK58" s="318"/>
      <c r="AL58" s="319" t="s">
        <v>523</v>
      </c>
      <c r="AM58" s="320">
        <v>712083</v>
      </c>
      <c r="AN58" s="321">
        <v>34949</v>
      </c>
      <c r="AO58" s="322">
        <v>13.3</v>
      </c>
      <c r="AP58" s="323">
        <v>22600</v>
      </c>
      <c r="AQ58" s="324">
        <v>1.8</v>
      </c>
      <c r="AR58" s="325">
        <v>11.5</v>
      </c>
    </row>
    <row r="59" spans="1:44" x14ac:dyDescent="0.15">
      <c r="A59" s="247"/>
      <c r="AK59" s="303" t="s">
        <v>527</v>
      </c>
      <c r="AL59" s="304"/>
      <c r="AM59" s="312">
        <v>1589694</v>
      </c>
      <c r="AN59" s="313">
        <v>78737</v>
      </c>
      <c r="AO59" s="314">
        <v>32.6</v>
      </c>
      <c r="AP59" s="315">
        <v>54621</v>
      </c>
      <c r="AQ59" s="316">
        <v>20.7</v>
      </c>
      <c r="AR59" s="317">
        <v>11.9</v>
      </c>
    </row>
    <row r="60" spans="1:44" x14ac:dyDescent="0.15">
      <c r="A60" s="247"/>
      <c r="AK60" s="318"/>
      <c r="AL60" s="319" t="s">
        <v>523</v>
      </c>
      <c r="AM60" s="320">
        <v>1144478</v>
      </c>
      <c r="AN60" s="321">
        <v>56685</v>
      </c>
      <c r="AO60" s="322">
        <v>62.2</v>
      </c>
      <c r="AP60" s="323">
        <v>30892</v>
      </c>
      <c r="AQ60" s="324">
        <v>36.700000000000003</v>
      </c>
      <c r="AR60" s="325">
        <v>25.5</v>
      </c>
    </row>
    <row r="61" spans="1:44" x14ac:dyDescent="0.15">
      <c r="A61" s="247"/>
      <c r="AK61" s="303" t="s">
        <v>528</v>
      </c>
      <c r="AL61" s="326"/>
      <c r="AM61" s="312">
        <v>1147480</v>
      </c>
      <c r="AN61" s="313">
        <v>56150</v>
      </c>
      <c r="AO61" s="314">
        <v>-0.5</v>
      </c>
      <c r="AP61" s="315">
        <v>48508</v>
      </c>
      <c r="AQ61" s="327">
        <v>1.8</v>
      </c>
      <c r="AR61" s="317">
        <v>-2.2999999999999998</v>
      </c>
    </row>
    <row r="62" spans="1:44" x14ac:dyDescent="0.15">
      <c r="A62" s="247"/>
      <c r="AK62" s="318"/>
      <c r="AL62" s="319" t="s">
        <v>523</v>
      </c>
      <c r="AM62" s="320">
        <v>829292</v>
      </c>
      <c r="AN62" s="321">
        <v>40560</v>
      </c>
      <c r="AO62" s="322">
        <v>-2.4</v>
      </c>
      <c r="AP62" s="323">
        <v>25446</v>
      </c>
      <c r="AQ62" s="324">
        <v>4.7</v>
      </c>
      <c r="AR62" s="325">
        <v>-7.1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agl2Jtu6hTUjHHqpYCEa2nLrLpvIZuFManUavtldoxF1upXsPblOMQWyFKXI+arFwslIotPb8MgF5m+1VctWWQ==" saltValue="OxrQ1UM5OzDKDB2LEKRb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480</v>
      </c>
    </row>
    <row r="121" spans="125:125" ht="13.5" hidden="1" customHeight="1" x14ac:dyDescent="0.15">
      <c r="DU121" s="241"/>
    </row>
  </sheetData>
  <sheetProtection algorithmName="SHA-512" hashValue="+2/LM/ViSxjR5opYqL5yBrzQPvUmTFtixt807R7jpjxRZvCsBpgwp535k9nkzoWrleqPZZ+SGrP+9KOSaWS5mg==" saltValue="uRsKORv9frAKu8DR8Zt0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480</v>
      </c>
    </row>
  </sheetData>
  <sheetProtection algorithmName="SHA-512" hashValue="ptzUwdqnx6R9BAxnzBdu/yHnOUxXUWb+cXAvFNhmREZK4rQkMSpsTnW4W23asVhwpnZPoGOMI58S71lLVRfWsw==" saltValue="GWQZnH7OS1oXWuSTr4O/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26" t="s">
        <v>3</v>
      </c>
      <c r="D47" s="1126"/>
      <c r="E47" s="1127"/>
      <c r="F47" s="11">
        <v>15.65</v>
      </c>
      <c r="G47" s="12">
        <v>20.13</v>
      </c>
      <c r="H47" s="12">
        <v>24.2</v>
      </c>
      <c r="I47" s="12">
        <v>20.309999999999999</v>
      </c>
      <c r="J47" s="13">
        <v>21.71</v>
      </c>
    </row>
    <row r="48" spans="2:10" ht="57.75" customHeight="1" x14ac:dyDescent="0.15">
      <c r="B48" s="14"/>
      <c r="C48" s="1128" t="s">
        <v>4</v>
      </c>
      <c r="D48" s="1128"/>
      <c r="E48" s="1129"/>
      <c r="F48" s="15">
        <v>19.670000000000002</v>
      </c>
      <c r="G48" s="16">
        <v>21.34</v>
      </c>
      <c r="H48" s="16">
        <v>15.7</v>
      </c>
      <c r="I48" s="16">
        <v>17.59</v>
      </c>
      <c r="J48" s="17">
        <v>11.33</v>
      </c>
    </row>
    <row r="49" spans="2:10" ht="57.75" customHeight="1" thickBot="1" x14ac:dyDescent="0.2">
      <c r="B49" s="18"/>
      <c r="C49" s="1130" t="s">
        <v>5</v>
      </c>
      <c r="D49" s="1130"/>
      <c r="E49" s="1131"/>
      <c r="F49" s="19">
        <v>5.28</v>
      </c>
      <c r="G49" s="20">
        <v>0.87</v>
      </c>
      <c r="H49" s="20" t="s">
        <v>535</v>
      </c>
      <c r="I49" s="20" t="s">
        <v>536</v>
      </c>
      <c r="J49" s="21" t="s">
        <v>537</v>
      </c>
    </row>
    <row r="50" spans="2:10" x14ac:dyDescent="0.15"/>
  </sheetData>
  <sheetProtection algorithmName="SHA-512" hashValue="OyeJEuQF42RrC+jiNQhrcFvm9V4P/lTy0UhpV/FSYW0aaOk211L0Y+dn5VYbrvleiYi8KwDAZQPNNTP3QvQkog==" saltValue="p0+DEDg692iA2SP8PEOc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髙岡光</cp:lastModifiedBy>
  <cp:lastPrinted>2026-03-19T02:54:27Z</cp:lastPrinted>
  <dcterms:created xsi:type="dcterms:W3CDTF">2026-02-26T10:10:20Z</dcterms:created>
  <dcterms:modified xsi:type="dcterms:W3CDTF">2026-03-24T04:25:22Z</dcterms:modified>
  <cp:category/>
</cp:coreProperties>
</file>