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7729AAF5-2E02-43D0-9E1E-21ADA445A713}"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C37" i="10"/>
  <c r="BE36" i="10"/>
  <c r="C36" i="10"/>
  <c r="BE35" i="10"/>
  <c r="BW34" i="10"/>
  <c r="C34" i="10"/>
  <c r="BW35" i="10" l="1"/>
  <c r="BW36" i="10" s="1"/>
  <c r="BW37" i="10" s="1"/>
  <c r="BW38" i="10" s="1"/>
  <c r="BW39" i="10" s="1"/>
  <c r="BW40" i="10" s="1"/>
  <c r="BW41" i="10" s="1"/>
  <c r="BW42" i="10" s="1"/>
  <c r="BW43" i="10" s="1"/>
  <c r="CO34" i="10"/>
  <c r="CO35" i="10" s="1"/>
  <c r="CO36" i="10" s="1"/>
  <c r="CO37" i="10" s="1"/>
  <c r="CO38" i="10" s="1"/>
  <c r="CO39" i="10" s="1"/>
  <c r="C35" i="10"/>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5" i="10"/>
  <c r="U36" i="10" s="1"/>
  <c r="U37" i="10" s="1"/>
  <c r="U38" i="10" s="1"/>
  <c r="AM34" i="10"/>
  <c r="AM35" i="10" s="1"/>
  <c r="AM36" i="10" s="1"/>
  <c r="AM37" i="10" s="1"/>
</calcChain>
</file>

<file path=xl/sharedStrings.xml><?xml version="1.0" encoding="utf-8"?>
<sst xmlns="http://schemas.openxmlformats.org/spreadsheetml/2006/main" count="1144" uniqueCount="587">
  <si>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</si>
  <si>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</si>
  <si>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</si>
  <si>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</si>
  <si>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</si>
  <si>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</si>
  <si>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</si>
  <si>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</si>
  <si>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</si>
  <si>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</si>
  <si>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</si>
  <si>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</si>
  <si>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</si>
  <si>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</si>
  <si>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</si>
  <si>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</si>
  <si>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</si>
  <si>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</si>
  <si>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</si>
  <si>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</si>
  <si>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</si>
  <si>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</si>
  <si>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</si>
  <si>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</si>
  <si>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</si>
  <si>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</si>
  <si>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</si>
  <si>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</si>
  <si>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</si>
  <si>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</si>
  <si>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</si>
  <si>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</si>
  <si>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</si>
  <si>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</si>
  <si>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</si>
  <si>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</si>
  <si>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</si>
  <si>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</si>
  <si>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</si>
  <si>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</si>
  <si>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</si>
  <si>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</si>
  <si>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</si>
  <si>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</si>
  <si>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</si>
  <si>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</si>
  <si>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</si>
  <si>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</si>
  <si>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</si>
  <si>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</si>
  <si>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</si>
  <si>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</si>
  <si>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</si>
  <si>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</si>
  <si>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</si>
  <si>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</si>
  <si>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</si>
  <si>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</si>
  <si>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</si>
  <si>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</si>
  <si>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</si>
  <si>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</si>
  <si>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</si>
  <si>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</si>
  <si>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</si>
  <si>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</si>
  <si>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</si>
  <si>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</si>
  <si>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</si>
  <si>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</si>
  <si>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</si>
  <si>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</si>
  <si>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</si>
  <si>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</si>
  <si>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</si>
  <si>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</si>
  <si>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</si>
  <si>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</si>
  <si>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</si>
  <si>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</si>
  <si>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</si>
  <si>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</si>
  <si>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</si>
  <si>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</si>
  <si>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</si>
  <si>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</si>
  <si>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</si>
  <si>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</si>
  <si>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</si>
  <si>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</si>
  <si>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</si>
  <si>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</si>
  <si>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</si>
  <si>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</si>
  <si>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</si>
  <si>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</si>
  <si>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</si>
  <si>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</si>
  <si>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</si>
  <si>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</si>
  <si>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</si>
  <si>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</si>
  <si>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</si>
  <si>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</si>
  <si>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</si>
  <si>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</si>
  <si>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</si>
  <si>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</si>
  <si>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</si>
  <si>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</si>
  <si>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</si>
  <si>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</si>
  <si>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</si>
  <si>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</si>
  <si>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</si>
  <si>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</si>
  <si>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</si>
  <si>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</si>
  <si>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</si>
  <si>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</si>
  <si>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</si>
  <si>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</si>
  <si>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</si>
  <si>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</si>
  <si>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</si>
  <si>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</si>
  <si>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</si>
  <si>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</si>
  <si>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</si>
  <si>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</si>
  <si>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</si>
  <si>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</si>
  <si>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</si>
  <si>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</si>
  <si>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</si>
  <si>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</si>
  <si>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</si>
  <si>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</si>
  <si>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</si>
  <si>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</si>
  <si>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</si>
  <si>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</si>
  <si>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</si>
  <si>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</si>
  <si>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</si>
  <si>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</si>
  <si>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</si>
  <si>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</si>
  <si>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</si>
  <si>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</si>
  <si>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</si>
  <si>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</si>
  <si>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</si>
  <si>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</si>
  <si>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</si>
  <si>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</si>
  <si>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</si>
  <si>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</si>
  <si>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</si>
  <si>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</si>
  <si>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</si>
  <si>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</si>
  <si>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</si>
  <si>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</si>
  <si>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</si>
  <si>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</si>
  <si>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</si>
  <si>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</si>
  <si>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</si>
  <si>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</si>
  <si>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</si>
  <si>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</si>
  <si>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</si>
  <si>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</si>
  <si>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</si>
  <si>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</si>
  <si>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</si>
  <si>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</si>
  <si>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</si>
  <si>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</si>
  <si>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</si>
  <si>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</si>
  <si>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</si>
  <si>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</si>
  <si>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</si>
  <si>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</si>
  <si>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</si>
  <si>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</si>
  <si>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</si>
  <si>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</si>
  <si>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</si>
  <si>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</si>
  <si>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</si>
  <si>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</si>
  <si>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</si>
  <si>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</si>
  <si>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</si>
  <si>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</si>
  <si>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</si>
  <si>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</si>
  <si>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</si>
  <si>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</si>
  <si>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</si>
  <si>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愛媛県久万高原町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</si>
  <si>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</si>
  <si>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</si>
  <si>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</si>
  <si>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</si>
  <si>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</si>
  <si>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</si>
  <si>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</si>
  <si>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</si>
  <si>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</si>
  <si>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</si>
  <si>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</si>
  <si>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</si>
  <si>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</si>
  <si>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</si>
  <si>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</si>
  <si>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</si>
  <si>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</si>
  <si>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</si>
  <si>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</si>
  <si>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</si>
  <si>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</si>
  <si>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</si>
  <si>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</si>
  <si>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</si>
  <si>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</si>
  <si>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</si>
  <si>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</si>
  <si>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</si>
  <si>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</si>
  <si>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</si>
  <si>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</si>
  <si>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</si>
  <si>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</si>
  <si>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</si>
  <si>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</si>
  <si>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</si>
  <si>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</si>
  <si>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</si>
  <si>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</si>
  <si>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</si>
  <si>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</si>
  <si>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</si>
  <si>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</si>
  <si>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</si>
  <si>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</si>
  <si>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</si>
  <si>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</si>
  <si>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</si>
  <si>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</si>
  <si>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</si>
  <si>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</si>
  <si>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</si>
  <si>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</si>
  <si>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</si>
  <si>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</si>
  <si>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</si>
  <si>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</si>
  <si>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</si>
  <si>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</si>
  <si>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</si>
  <si>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</si>
  <si>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</si>
  <si>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</si>
  <si>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</si>
  <si>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</si>
  <si>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</si>
  <si>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</si>
  <si>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</si>
  <si>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</si>
  <si>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</si>
  <si>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</si>
  <si>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</si>
  <si>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</si>
  <si>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</si>
  <si>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</si>
  <si>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</si>
  <si>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</si>
  <si>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</si>
  <si>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</si>
  <si>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</si>
  <si>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</si>
  <si>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</si>
  <si>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</si>
  <si>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</si>
  <si>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</si>
  <si>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</si>
  <si>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</si>
  <si>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</si>
  <si>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</si>
  <si>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</si>
  <si>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</si>
  <si>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</si>
  <si>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</si>
  <si>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</si>
  <si>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</si>
  <si>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</si>
  <si>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</si>
  <si>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</si>
  <si>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</si>
  <si>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</si>
  <si>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</si>
  <si>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</si>
  <si>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</si>
  <si>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</si>
  <si>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</si>
  <si>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</si>
  <si>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</si>
  <si>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</si>
  <si>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</si>
  <si>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</si>
  <si>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</si>
  <si>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</si>
  <si>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</si>
  <si>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</si>
  <si>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</si>
  <si>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</si>
  <si>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</si>
  <si>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</si>
  <si>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</si>
  <si>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</si>
  <si>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</si>
  <si>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</si>
  <si>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</si>
  <si>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</si>
  <si>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</si>
  <si>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</si>
  <si>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</si>
  <si>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</si>
  <si>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</si>
  <si>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</si>
  <si>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</si>
  <si>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</si>
  <si>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</si>
  <si>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</si>
  <si>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</si>
  <si>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</si>
  <si>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</si>
  <si>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</si>
  <si>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</si>
  <si>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</si>
  <si>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</si>
  <si>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</si>
  <si>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</si>
  <si>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</si>
  <si>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</si>
  <si>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</si>
  <si>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</si>
  <si>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</si>
  <si>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</si>
  <si>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</si>
  <si>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愛媛県久万高原町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</si>
  <si>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</si>
  <si>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</si>
  <si>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</si>
  <si>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</si>
  <si>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</si>
  <si>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</si>
  <si>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</si>
  <si>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</si>
  <si>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</si>
  <si>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</si>
  <si>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</si>
  <si>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</si>
  <si>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</si>
  <si>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</si>
  <si>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</si>
  <si>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</si>
  <si>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</si>
  <si>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</si>
  <si>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</si>
  <si>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</si>
  <si>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</si>
  <si>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</si>
  <si>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</si>
  <si>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</si>
  <si>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</si>
  <si>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</si>
  <si>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</si>
  <si>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</si>
  <si>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</si>
  <si>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</si>
  <si>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</si>
  <si>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</si>
  <si>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</si>
  <si>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</si>
  <si>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</si>
  <si>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</si>
  <si>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</si>
  <si>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</si>
  <si>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</si>
  <si>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</si>
  <si>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</si>
  <si>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</si>
  <si>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</si>
  <si>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</si>
  <si>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</si>
  <si>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</si>
  <si>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</si>
  <si>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</si>
  <si>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</si>
  <si>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</si>
  <si>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</si>
  <si>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</si>
  <si>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</si>
  <si>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</si>
  <si>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</si>
  <si>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</si>
  <si>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</si>
  <si>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</si>
  <si>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</si>
  <si>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</si>
  <si>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</si>
  <si>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</si>
  <si>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</si>
  <si>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</si>
  <si>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</si>
  <si>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</si>
  <si>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</si>
  <si>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</si>
  <si>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</si>
  <si>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</si>
  <si>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</si>
  <si>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</si>
  <si>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</si>
  <si>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</si>
  <si>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</si>
  <si>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</si>
  <si>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</si>
  <si>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</si>
  <si>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</si>
  <si>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</si>
  <si>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</si>
  <si>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</si>
  <si>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</si>
  <si>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</si>
  <si>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</si>
  <si>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</si>
  <si>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</si>
  <si>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</si>
  <si>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</si>
  <si>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</si>
  <si>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</si>
  <si>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</si>
  <si>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</si>
  <si>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</si>
  <si>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</si>
  <si>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</si>
  <si>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</si>
  <si>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</si>
  <si>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</si>
  <si>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</si>
  <si>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</si>
  <si>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</si>
  <si>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</si>
  <si>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</si>
  <si>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</si>
  <si>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</si>
  <si>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</si>
  <si>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</si>
  <si>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</si>
  <si>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</si>
  <si>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</si>
  <si>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</si>
  <si>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</si>
  <si>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</si>
  <si>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</si>
  <si>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</si>
  <si>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</si>
  <si>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</si>
  <si>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</si>
  <si>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</si>
  <si>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</si>
  <si>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</si>
  <si>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</si>
  <si>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</si>
  <si>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</si>
  <si>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</si>
  <si>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</si>
  <si>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</si>
  <si>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</si>
  <si>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</si>
  <si>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</si>
  <si>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</si>
  <si>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</si>
  <si>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</si>
  <si>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</si>
  <si>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</si>
  <si>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</si>
  <si>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</si>
  <si>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</si>
  <si>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</si>
  <si>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</si>
  <si>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</si>
  <si>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</si>
  <si>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</si>
  <si>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</si>
  <si>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</si>
  <si>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</si>
  <si>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</si>
  <si>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</si>
  <si>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</si>
  <si>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</si>
  <si>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</si>
  <si>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</si>
  <si>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</si>
  <si>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</si>
  <si>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</si>
  <si>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</si>
  <si>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</si>
  <si>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</si>
  <si>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</si>
  <si>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</si>
  <si>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</si>
  <si>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</si>
  <si>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</si>
  <si>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</si>
  <si>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</si>
  <si>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</si>
  <si>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</si>
  <si>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</si>
  <si>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</si>
  <si>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</si>
  <si>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</si>
  <si>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</si>
  <si>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</si>
  <si>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</si>
  <si>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</si>
  <si>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</si>
  <si>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</si>
  <si>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</si>
  <si>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</si>
  <si>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</si>
  <si>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9.25</t>
  </si>
  <si>
    <t>▲ 2.17</t>
  </si>
  <si>
    <t>▲ 14.21</t>
  </si>
  <si>
    <t>▲ 11.71</t>
  </si>
  <si>
    <t>▲ 5.13</t>
  </si>
  <si>
    <t>一般会計</t>
  </si>
  <si>
    <t>病院事業会計</t>
  </si>
  <si>
    <t>老人保健施設事業会計</t>
  </si>
  <si>
    <t>介護保険事業特別会計</t>
  </si>
  <si>
    <t>簡易水道事業会計</t>
  </si>
  <si>
    <t>下水道事業会計</t>
  </si>
  <si>
    <t>訪問看護事業特別会計</t>
  </si>
  <si>
    <t>凶荒予備事業特別会計</t>
  </si>
  <si>
    <t>その他会計（赤字）</t>
  </si>
  <si>
    <t>▲ 0.00</t>
  </si>
  <si>
    <t>その他会計（黒字）</t>
  </si>
  <si>
    <t>R02</t>
    <phoneticPr fontId="5"/>
  </si>
  <si>
    <t>R03</t>
    <phoneticPr fontId="5"/>
  </si>
  <si>
    <t>R04</t>
    <phoneticPr fontId="5"/>
  </si>
  <si>
    <t>R05</t>
    <phoneticPr fontId="5"/>
  </si>
  <si>
    <t>R06</t>
    <phoneticPr fontId="5"/>
  </si>
  <si>
    <t>公益社団法人久万高原農業公社</t>
    <rPh sb="0" eb="2">
      <t>コウエキ</t>
    </rPh>
    <rPh sb="2" eb="4">
      <t>シャダン</t>
    </rPh>
    <rPh sb="4" eb="6">
      <t>ホウジン</t>
    </rPh>
    <rPh sb="6" eb="10">
      <t>クマコウゲン</t>
    </rPh>
    <rPh sb="10" eb="12">
      <t>ノウギョウ</t>
    </rPh>
    <rPh sb="12" eb="14">
      <t>コウシャ</t>
    </rPh>
    <phoneticPr fontId="10"/>
  </si>
  <si>
    <t>株式会社いぶき</t>
    <rPh sb="0" eb="4">
      <t>カブシキガイシャ</t>
    </rPh>
    <phoneticPr fontId="10"/>
  </si>
  <si>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10"/>
  </si>
  <si>
    <t>株式会社みかわ</t>
    <rPh sb="0" eb="4">
      <t>カブシキガイシャ</t>
    </rPh>
    <phoneticPr fontId="10"/>
  </si>
  <si>
    <t>株式会社さんさん久万高原</t>
    <rPh sb="0" eb="2">
      <t>カブシキ</t>
    </rPh>
    <rPh sb="2" eb="4">
      <t>カイシャ</t>
    </rPh>
    <rPh sb="8" eb="10">
      <t>クマ</t>
    </rPh>
    <rPh sb="10" eb="12">
      <t>コウゲン</t>
    </rPh>
    <phoneticPr fontId="10"/>
  </si>
  <si>
    <t>株式会社林業商社天空の森</t>
  </si>
  <si>
    <t>松山広域福祉施設事務組合　一般会計</t>
    <rPh sb="0" eb="2">
      <t>マツヤマ</t>
    </rPh>
    <rPh sb="2" eb="4">
      <t>コウイキ</t>
    </rPh>
    <rPh sb="4" eb="8">
      <t>フクシシセツ</t>
    </rPh>
    <rPh sb="8" eb="12">
      <t>ジムクミアイ</t>
    </rPh>
    <rPh sb="13" eb="17">
      <t>イッパンカイケイ</t>
    </rPh>
    <phoneticPr fontId="10"/>
  </si>
  <si>
    <t>松山広域福祉施設事務組合　公営企業会計</t>
    <rPh sb="0" eb="12">
      <t>マツヤマコウイキフクシシセツジムクミアイ</t>
    </rPh>
    <rPh sb="13" eb="19">
      <t>コウエイキギョウカイケイ</t>
    </rPh>
    <phoneticPr fontId="10"/>
  </si>
  <si>
    <t>松山衛生事務組合</t>
    <rPh sb="0" eb="2">
      <t>マツヤマ</t>
    </rPh>
    <rPh sb="2" eb="8">
      <t>エイセイジムクミアイ</t>
    </rPh>
    <phoneticPr fontId="10"/>
  </si>
  <si>
    <t>愛媛県市町総合事務組合　退職手当事業分</t>
    <rPh sb="0" eb="11">
      <t>エヒメケンシチョウソウゴウジムクミアイ</t>
    </rPh>
    <rPh sb="12" eb="16">
      <t>タイショクテアテ</t>
    </rPh>
    <rPh sb="16" eb="18">
      <t>ジギョウ</t>
    </rPh>
    <rPh sb="18" eb="19">
      <t>ブン</t>
    </rPh>
    <phoneticPr fontId="10"/>
  </si>
  <si>
    <t>愛媛県市町総合事務組合　消防補償事業分</t>
    <rPh sb="0" eb="3">
      <t>エヒメケン</t>
    </rPh>
    <rPh sb="3" eb="7">
      <t>シマチソウゴウ</t>
    </rPh>
    <rPh sb="7" eb="11">
      <t>ジムクミアイ</t>
    </rPh>
    <rPh sb="12" eb="19">
      <t>ショウボウホショウジギョウブン</t>
    </rPh>
    <phoneticPr fontId="10"/>
  </si>
  <si>
    <t>愛媛県市町総合事務組合　交通災害事業分</t>
    <rPh sb="0" eb="3">
      <t>エヒメケン</t>
    </rPh>
    <rPh sb="3" eb="5">
      <t>シマチ</t>
    </rPh>
    <rPh sb="5" eb="11">
      <t>ソウゴウジムクミアイ</t>
    </rPh>
    <rPh sb="12" eb="16">
      <t>コウツウサイガイ</t>
    </rPh>
    <rPh sb="16" eb="19">
      <t>ジギョウブン</t>
    </rPh>
    <phoneticPr fontId="10"/>
  </si>
  <si>
    <t>愛媛県市町総合事務組合　自治会館事業分</t>
    <rPh sb="0" eb="3">
      <t>エヒメケン</t>
    </rPh>
    <rPh sb="3" eb="5">
      <t>シマチ</t>
    </rPh>
    <rPh sb="5" eb="7">
      <t>ソウゴウ</t>
    </rPh>
    <rPh sb="7" eb="11">
      <t>ジムクミアイ</t>
    </rPh>
    <rPh sb="12" eb="19">
      <t>ジチカイカンジギョウブン</t>
    </rPh>
    <phoneticPr fontId="10"/>
  </si>
  <si>
    <t>愛媛県市町総合事務組合　議員公務災害事業分</t>
    <rPh sb="0" eb="3">
      <t>エヒメケン</t>
    </rPh>
    <rPh sb="3" eb="5">
      <t>シマチ</t>
    </rPh>
    <rPh sb="5" eb="11">
      <t>ソウゴウジムクミアイ</t>
    </rPh>
    <rPh sb="12" eb="21">
      <t>ギインコウムサイガイジギョウブン</t>
    </rPh>
    <phoneticPr fontId="10"/>
  </si>
  <si>
    <t>愛媛県市町総合事務組合　共通経費分</t>
    <rPh sb="0" eb="3">
      <t>エヒメケン</t>
    </rPh>
    <rPh sb="3" eb="5">
      <t>シマチ</t>
    </rPh>
    <rPh sb="5" eb="7">
      <t>ソウゴウ</t>
    </rPh>
    <rPh sb="7" eb="11">
      <t>ジムクミアイ</t>
    </rPh>
    <rPh sb="12" eb="14">
      <t>キョウツウ</t>
    </rPh>
    <rPh sb="14" eb="17">
      <t>ケイヒブン</t>
    </rPh>
    <phoneticPr fontId="10"/>
  </si>
  <si>
    <t>愛媛地方税滞納整理機構</t>
    <rPh sb="0" eb="2">
      <t>エヒメ</t>
    </rPh>
    <rPh sb="2" eb="5">
      <t>チホウゼイ</t>
    </rPh>
    <rPh sb="5" eb="11">
      <t>タイノウセイリキコウ</t>
    </rPh>
    <phoneticPr fontId="10"/>
  </si>
  <si>
    <t>愛媛県後期高齢者医療広域連合　一般会計</t>
    <rPh sb="0" eb="3">
      <t>エヒメケン</t>
    </rPh>
    <rPh sb="3" eb="8">
      <t>コウキコウレイシャ</t>
    </rPh>
    <rPh sb="8" eb="14">
      <t>イリョウコウイキレンゴウ</t>
    </rPh>
    <rPh sb="15" eb="19">
      <t>イッパンカイケイ</t>
    </rPh>
    <phoneticPr fontId="10"/>
  </si>
  <si>
    <t>愛媛県後期高齢者医療広域連合　後期高齢者医療特別会計</t>
    <rPh sb="0" eb="3">
      <t>エヒメケン</t>
    </rPh>
    <rPh sb="3" eb="8">
      <t>コウキコウレイシャ</t>
    </rPh>
    <rPh sb="8" eb="14">
      <t>イリョウコウイキレンゴウ</t>
    </rPh>
    <rPh sb="15" eb="20">
      <t>コウキコウレイシャ</t>
    </rPh>
    <rPh sb="20" eb="22">
      <t>イリョウ</t>
    </rPh>
    <rPh sb="22" eb="26">
      <t>トクベツカイケイ</t>
    </rPh>
    <phoneticPr fontId="10"/>
  </si>
  <si>
    <t>-</t>
    <phoneticPr fontId="2"/>
  </si>
  <si>
    <t>-</t>
    <phoneticPr fontId="2"/>
  </si>
  <si>
    <t>-</t>
    <phoneticPr fontId="2"/>
  </si>
  <si>
    <t>-</t>
    <phoneticPr fontId="2"/>
  </si>
  <si>
    <t>-</t>
    <phoneticPr fontId="2"/>
  </si>
  <si>
    <t>-</t>
    <phoneticPr fontId="2"/>
  </si>
  <si>
    <t>公共施設等総合管理基金</t>
    <phoneticPr fontId="5"/>
  </si>
  <si>
    <t>防災減災基金</t>
    <phoneticPr fontId="5"/>
  </si>
  <si>
    <t>農林業担い手育成確保対策事業地域振興基金</t>
    <phoneticPr fontId="5"/>
  </si>
  <si>
    <t>まちづくり地域振興基金</t>
    <phoneticPr fontId="5"/>
  </si>
  <si>
    <t>凶荒予備基金</t>
    <rPh sb="0" eb="2">
      <t>キョウコウ</t>
    </rPh>
    <rPh sb="2" eb="4">
      <t>ヨビ</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</si>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</sst>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F4E-4D76-819A-8C9133F620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121483</c:v>
                </c:pt>
                <c:pt idx="1">
                  <c:v>215447</c:v>
                </c:pt>
                <c:pt idx="2">
                  <c:v>125823</c:v>
                </c:pt>
                <c:pt idx="3">
                  <c:v>153496</c:v>
                </c:pt>
                <c:pt idx="4">
                  <c:v>139760</c:v>
                </c:pt>
              </c:numCache>
            </c:numRef>
          </c:val>
          <c:smooth val="0"/>
          <c:extLst>
            <c:ext xmlns:c16="http://schemas.microsoft.com/office/drawing/2014/chart" uri="{C3380CC4-5D6E-409C-BE32-E72D297353CC}">
              <c16:uniqueId val="{00000001-9F4E-4D76-819A-8C9133F620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11.76</c:v>
                </c:pt>
                <c:pt idx="1">
                  <c:v>13.78</c:v>
                </c:pt>
                <c:pt idx="2">
                  <c:v>13.35</c:v>
                </c:pt>
                <c:pt idx="3">
                  <c:v>10.88</c:v>
                </c:pt>
                <c:pt idx="4">
                  <c:v>11.56</c:v>
                </c:pt>
              </c:numCache>
            </c:numRef>
          </c:val>
          <c:extLst>
            <c:ext xmlns:c16="http://schemas.microsoft.com/office/drawing/2014/chart" uri="{C3380CC4-5D6E-409C-BE32-E72D297353CC}">
              <c16:uniqueId val="{00000000-9991-4918-AAE1-AEC01B485E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64.06</c:v>
                </c:pt>
                <c:pt idx="1">
                  <c:v>62.68</c:v>
                </c:pt>
                <c:pt idx="2">
                  <c:v>58.48</c:v>
                </c:pt>
                <c:pt idx="3">
                  <c:v>55.64</c:v>
                </c:pt>
                <c:pt idx="4">
                  <c:v>53.56</c:v>
                </c:pt>
              </c:numCache>
            </c:numRef>
          </c:val>
          <c:extLst>
            <c:ext xmlns:c16="http://schemas.microsoft.com/office/drawing/2014/chart" uri="{C3380CC4-5D6E-409C-BE32-E72D297353CC}">
              <c16:uniqueId val="{00000001-9991-4918-AAE1-AEC01B485E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-9.25</c:v>
                </c:pt>
                <c:pt idx="1">
                  <c:v>-2.17</c:v>
                </c:pt>
                <c:pt idx="2">
                  <c:v>-14.21</c:v>
                </c:pt>
                <c:pt idx="3">
                  <c:v>-11.71</c:v>
                </c:pt>
                <c:pt idx="4">
                  <c:v>-5.13</c:v>
                </c:pt>
              </c:numCache>
            </c:numRef>
          </c:val>
          <c:smooth val="0"/>
          <c:extLst>
            <c:ext xmlns:c16="http://schemas.microsoft.com/office/drawing/2014/chart" uri="{C3380CC4-5D6E-409C-BE32-E72D297353CC}">
              <c16:uniqueId val="{00000002-9991-4918-AAE1-AEC01B485E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c:v>
                </c:pt>
                <c:pt idx="2">
                  <c:v>#N/A</c:v>
                </c:pt>
                <c:pt idx="3">
                  <c:v>1.9</c:v>
                </c:pt>
                <c:pt idx="4">
                  <c:v>#N/A</c:v>
                </c:pt>
                <c:pt idx="5">
                  <c:v>1.46</c:v>
                </c:pt>
                <c:pt idx="6">
                  <c:v>#N/A</c:v>
                </c:pt>
                <c:pt idx="7">
                  <c:v>1.22</c:v>
                </c:pt>
                <c:pt idx="8">
                  <c:v>#N/A</c:v>
                </c:pt>
                <c:pt idx="9">
                  <c:v>0.41</c:v>
                </c:pt>
              </c:numCache>
            </c:numRef>
          </c:val>
          <c:extLst>
            <c:ext xmlns:c16="http://schemas.microsoft.com/office/drawing/2014/chart" uri="{C3380CC4-5D6E-409C-BE32-E72D297353CC}">
              <c16:uniqueId val="{00000000-4F5E-4856-89B1-1CF7E7817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4F5E-4856-89B1-1CF7E78174B5}"/>
            </c:ext>
          </c:extLst>
        </c:ser>
        <c:ser>
          <c:idx val="2"/>
          <c:order val="2"/>
          <c:tx>
            <c:strRef>
              <c:f>データシート!$A$29</c:f>
              <c:strCache>
                <c:ptCount val="1"/>
                <c:pt idx="0">
                  <c:v>凶荒予備事業特別会計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0.06</c:v>
                </c:pt>
                <c:pt idx="4">
                  <c:v>#N/A</c:v>
                </c:pt>
                <c:pt idx="5">
                  <c:v>0.5</c:v>
                </c:pt>
                <c:pt idx="6">
                  <c:v>#N/A</c:v>
                </c:pt>
                <c:pt idx="7">
                  <c:v>0.72</c:v>
                </c:pt>
                <c:pt idx="8">
                  <c:v>#N/A</c:v>
                </c:pt>
                <c:pt idx="9">
                  <c:v>0.49</c:v>
                </c:pt>
              </c:numCache>
            </c:numRef>
          </c:val>
          <c:extLst>
            <c:ext xmlns:c16="http://schemas.microsoft.com/office/drawing/2014/chart" uri="{C3380CC4-5D6E-409C-BE32-E72D297353CC}">
              <c16:uniqueId val="{00000002-4F5E-4856-89B1-1CF7E78174B5}"/>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c:v>
                </c:pt>
                <c:pt idx="2">
                  <c:v>#N/A</c:v>
                </c:pt>
                <c:pt idx="3">
                  <c:v>0.82</c:v>
                </c:pt>
                <c:pt idx="4">
                  <c:v>#N/A</c:v>
                </c:pt>
                <c:pt idx="5">
                  <c:v>0.77</c:v>
                </c:pt>
                <c:pt idx="6">
                  <c:v>#N/A</c:v>
                </c:pt>
                <c:pt idx="7">
                  <c:v>0.72</c:v>
                </c:pt>
                <c:pt idx="8">
                  <c:v>#N/A</c:v>
                </c:pt>
                <c:pt idx="9">
                  <c:v>0.51</c:v>
                </c:pt>
              </c:numCache>
            </c:numRef>
          </c:val>
          <c:extLst>
            <c:ext xmlns:c16="http://schemas.microsoft.com/office/drawing/2014/chart" uri="{C3380CC4-5D6E-409C-BE32-E72D297353CC}">
              <c16:uniqueId val="{00000003-4F5E-4856-89B1-1CF7E78174B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0.47</c:v>
                </c:pt>
                <c:pt idx="8">
                  <c:v>#N/A</c:v>
                </c:pt>
                <c:pt idx="9">
                  <c:v>0.71</c:v>
                </c:pt>
              </c:numCache>
            </c:numRef>
          </c:val>
          <c:extLst>
            <c:ext xmlns:c16="http://schemas.microsoft.com/office/drawing/2014/chart" uri="{C3380CC4-5D6E-409C-BE32-E72D297353CC}">
              <c16:uniqueId val="{00000004-4F5E-4856-89B1-1CF7E78174B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1.87</c:v>
                </c:pt>
                <c:pt idx="2">
                  <c:v>#N/A</c:v>
                </c:pt>
                <c:pt idx="3">
                  <c:v>1.65</c:v>
                </c:pt>
                <c:pt idx="4">
                  <c:v>#N/A</c:v>
                </c:pt>
                <c:pt idx="5">
                  <c:v>2.71</c:v>
                </c:pt>
                <c:pt idx="6">
                  <c:v>#N/A</c:v>
                </c:pt>
                <c:pt idx="7">
                  <c:v>2</c:v>
                </c:pt>
                <c:pt idx="8">
                  <c:v>#N/A</c:v>
                </c:pt>
                <c:pt idx="9">
                  <c:v>1.74</c:v>
                </c:pt>
              </c:numCache>
            </c:numRef>
          </c:val>
          <c:extLst>
            <c:ext xmlns:c16="http://schemas.microsoft.com/office/drawing/2014/chart" uri="{C3380CC4-5D6E-409C-BE32-E72D297353CC}">
              <c16:uniqueId val="{00000005-4F5E-4856-89B1-1CF7E78174B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1.85</c:v>
                </c:pt>
                <c:pt idx="4">
                  <c:v>#N/A</c:v>
                </c:pt>
                <c:pt idx="5">
                  <c:v>2.27</c:v>
                </c:pt>
                <c:pt idx="6">
                  <c:v>#N/A</c:v>
                </c:pt>
                <c:pt idx="7">
                  <c:v>2.13</c:v>
                </c:pt>
                <c:pt idx="8">
                  <c:v>#N/A</c:v>
                </c:pt>
                <c:pt idx="9">
                  <c:v>2.65</c:v>
                </c:pt>
              </c:numCache>
            </c:numRef>
          </c:val>
          <c:extLst>
            <c:ext xmlns:c16="http://schemas.microsoft.com/office/drawing/2014/chart" uri="{C3380CC4-5D6E-409C-BE32-E72D297353CC}">
              <c16:uniqueId val="{00000006-4F5E-4856-89B1-1CF7E78174B5}"/>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5.22</c:v>
                </c:pt>
                <c:pt idx="2">
                  <c:v>#N/A</c:v>
                </c:pt>
                <c:pt idx="3">
                  <c:v>5.12</c:v>
                </c:pt>
                <c:pt idx="4">
                  <c:v>#N/A</c:v>
                </c:pt>
                <c:pt idx="5">
                  <c:v>5.16</c:v>
                </c:pt>
                <c:pt idx="6">
                  <c:v>#N/A</c:v>
                </c:pt>
                <c:pt idx="7">
                  <c:v>4.8099999999999996</c:v>
                </c:pt>
                <c:pt idx="8">
                  <c:v>#N/A</c:v>
                </c:pt>
                <c:pt idx="9">
                  <c:v>4.22</c:v>
                </c:pt>
              </c:numCache>
            </c:numRef>
          </c:val>
          <c:extLst>
            <c:ext xmlns:c16="http://schemas.microsoft.com/office/drawing/2014/chart" uri="{C3380CC4-5D6E-409C-BE32-E72D297353CC}">
              <c16:uniqueId val="{00000007-4F5E-4856-89B1-1CF7E78174B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11.37</c:v>
                </c:pt>
                <c:pt idx="2">
                  <c:v>#N/A</c:v>
                </c:pt>
                <c:pt idx="3">
                  <c:v>10.37</c:v>
                </c:pt>
                <c:pt idx="4">
                  <c:v>#N/A</c:v>
                </c:pt>
                <c:pt idx="5">
                  <c:v>11.07</c:v>
                </c:pt>
                <c:pt idx="6">
                  <c:v>#N/A</c:v>
                </c:pt>
                <c:pt idx="7">
                  <c:v>9.3800000000000008</c:v>
                </c:pt>
                <c:pt idx="8">
                  <c:v>#N/A</c:v>
                </c:pt>
                <c:pt idx="9">
                  <c:v>7.03</c:v>
                </c:pt>
              </c:numCache>
            </c:numRef>
          </c:val>
          <c:extLst>
            <c:ext xmlns:c16="http://schemas.microsoft.com/office/drawing/2014/chart" uri="{C3380CC4-5D6E-409C-BE32-E72D297353CC}">
              <c16:uniqueId val="{00000008-4F5E-4856-89B1-1CF7E78174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11.64</c:v>
                </c:pt>
                <c:pt idx="2">
                  <c:v>#N/A</c:v>
                </c:pt>
                <c:pt idx="3">
                  <c:v>13.71</c:v>
                </c:pt>
                <c:pt idx="4">
                  <c:v>#N/A</c:v>
                </c:pt>
                <c:pt idx="5">
                  <c:v>12.84</c:v>
                </c:pt>
                <c:pt idx="6">
                  <c:v>#N/A</c:v>
                </c:pt>
                <c:pt idx="7">
                  <c:v>10.15</c:v>
                </c:pt>
                <c:pt idx="8">
                  <c:v>#N/A</c:v>
                </c:pt>
                <c:pt idx="9">
                  <c:v>11.06</c:v>
                </c:pt>
              </c:numCache>
            </c:numRef>
          </c:val>
          <c:extLst>
            <c:ext xmlns:c16="http://schemas.microsoft.com/office/drawing/2014/chart" uri="{C3380CC4-5D6E-409C-BE32-E72D297353CC}">
              <c16:uniqueId val="{00000009-4F5E-4856-89B1-1CF7E78174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958</c:v>
                </c:pt>
                <c:pt idx="5">
                  <c:v>923</c:v>
                </c:pt>
                <c:pt idx="8">
                  <c:v>904</c:v>
                </c:pt>
                <c:pt idx="11">
                  <c:v>908</c:v>
                </c:pt>
                <c:pt idx="14">
                  <c:v>863</c:v>
                </c:pt>
              </c:numCache>
            </c:numRef>
          </c:val>
          <c:extLst>
            <c:ext xmlns:c16="http://schemas.microsoft.com/office/drawing/2014/chart" uri="{C3380CC4-5D6E-409C-BE32-E72D297353CC}">
              <c16:uniqueId val="{00000000-46C0-48EF-8970-CA9CB8A59B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C0-48EF-8970-CA9CB8A59B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46C0-48EF-8970-CA9CB8A59B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7</c:v>
                </c:pt>
                <c:pt idx="9">
                  <c:v>9</c:v>
                </c:pt>
                <c:pt idx="12">
                  <c:v>4</c:v>
                </c:pt>
              </c:numCache>
            </c:numRef>
          </c:val>
          <c:extLst>
            <c:ext xmlns:c16="http://schemas.microsoft.com/office/drawing/2014/chart" uri="{C3380CC4-5D6E-409C-BE32-E72D297353CC}">
              <c16:uniqueId val="{00000003-46C0-48EF-8970-CA9CB8A59B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622</c:v>
                </c:pt>
                <c:pt idx="3">
                  <c:v>589</c:v>
                </c:pt>
                <c:pt idx="6">
                  <c:v>572</c:v>
                </c:pt>
                <c:pt idx="9">
                  <c:v>552</c:v>
                </c:pt>
                <c:pt idx="12">
                  <c:v>429</c:v>
                </c:pt>
              </c:numCache>
            </c:numRef>
          </c:val>
          <c:extLst>
            <c:ext xmlns:c16="http://schemas.microsoft.com/office/drawing/2014/chart" uri="{C3380CC4-5D6E-409C-BE32-E72D297353CC}">
              <c16:uniqueId val="{00000004-46C0-48EF-8970-CA9CB8A59B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C0-48EF-8970-CA9CB8A59B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C0-48EF-8970-CA9CB8A59B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817</c:v>
                </c:pt>
                <c:pt idx="3">
                  <c:v>827</c:v>
                </c:pt>
                <c:pt idx="6">
                  <c:v>825</c:v>
                </c:pt>
                <c:pt idx="9">
                  <c:v>867</c:v>
                </c:pt>
                <c:pt idx="12">
                  <c:v>937</c:v>
                </c:pt>
              </c:numCache>
            </c:numRef>
          </c:val>
          <c:extLst>
            <c:ext xmlns:c16="http://schemas.microsoft.com/office/drawing/2014/chart" uri="{C3380CC4-5D6E-409C-BE32-E72D297353CC}">
              <c16:uniqueId val="{00000007-46C0-48EF-8970-CA9CB8A59B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496</c:v>
                </c:pt>
                <c:pt idx="2">
                  <c:v>#N/A</c:v>
                </c:pt>
                <c:pt idx="3">
                  <c:v>#N/A</c:v>
                </c:pt>
                <c:pt idx="4">
                  <c:v>508</c:v>
                </c:pt>
                <c:pt idx="5">
                  <c:v>#N/A</c:v>
                </c:pt>
                <c:pt idx="6">
                  <c:v>#N/A</c:v>
                </c:pt>
                <c:pt idx="7">
                  <c:v>515</c:v>
                </c:pt>
                <c:pt idx="8">
                  <c:v>#N/A</c:v>
                </c:pt>
                <c:pt idx="9">
                  <c:v>#N/A</c:v>
                </c:pt>
                <c:pt idx="10">
                  <c:v>535</c:v>
                </c:pt>
                <c:pt idx="11">
                  <c:v>#N/A</c:v>
                </c:pt>
                <c:pt idx="12">
                  <c:v>#N/A</c:v>
                </c:pt>
                <c:pt idx="13">
                  <c:v>522</c:v>
                </c:pt>
                <c:pt idx="14">
                  <c:v>#N/A</c:v>
                </c:pt>
              </c:numCache>
            </c:numRef>
          </c:val>
          <c:smooth val="0"/>
          <c:extLst>
            <c:ext xmlns:c16="http://schemas.microsoft.com/office/drawing/2014/chart" uri="{C3380CC4-5D6E-409C-BE32-E72D297353CC}">
              <c16:uniqueId val="{00000008-46C0-48EF-8970-CA9CB8A59B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9277</c:v>
                </c:pt>
                <c:pt idx="5">
                  <c:v>9201</c:v>
                </c:pt>
                <c:pt idx="8">
                  <c:v>8787</c:v>
                </c:pt>
                <c:pt idx="11">
                  <c:v>8455</c:v>
                </c:pt>
                <c:pt idx="14">
                  <c:v>8178</c:v>
                </c:pt>
              </c:numCache>
            </c:numRef>
          </c:val>
          <c:extLst>
            <c:ext xmlns:c16="http://schemas.microsoft.com/office/drawing/2014/chart" uri="{C3380CC4-5D6E-409C-BE32-E72D297353CC}">
              <c16:uniqueId val="{00000000-A92B-4D6B-939C-A78FF46129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c:v>
                </c:pt>
                <c:pt idx="5">
                  <c:v>38</c:v>
                </c:pt>
                <c:pt idx="8">
                  <c:v>63</c:v>
                </c:pt>
                <c:pt idx="11">
                  <c:v>72</c:v>
                </c:pt>
                <c:pt idx="14">
                  <c:v>107</c:v>
                </c:pt>
              </c:numCache>
            </c:numRef>
          </c:val>
          <c:extLst>
            <c:ext xmlns:c16="http://schemas.microsoft.com/office/drawing/2014/chart" uri="{C3380CC4-5D6E-409C-BE32-E72D297353CC}">
              <c16:uniqueId val="{00000001-A92B-4D6B-939C-A78FF46129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6147</c:v>
                </c:pt>
                <c:pt idx="5">
                  <c:v>6070</c:v>
                </c:pt>
                <c:pt idx="8">
                  <c:v>5623</c:v>
                </c:pt>
                <c:pt idx="11">
                  <c:v>5313</c:v>
                </c:pt>
                <c:pt idx="14">
                  <c:v>5250</c:v>
                </c:pt>
              </c:numCache>
            </c:numRef>
          </c:val>
          <c:extLst>
            <c:ext xmlns:c16="http://schemas.microsoft.com/office/drawing/2014/chart" uri="{C3380CC4-5D6E-409C-BE32-E72D297353CC}">
              <c16:uniqueId val="{00000002-A92B-4D6B-939C-A78FF46129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2B-4D6B-939C-A78FF46129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2B-4D6B-939C-A78FF46129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B-4D6B-939C-A78FF46129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1164</c:v>
                </c:pt>
                <c:pt idx="3">
                  <c:v>1143</c:v>
                </c:pt>
                <c:pt idx="6">
                  <c:v>1128</c:v>
                </c:pt>
                <c:pt idx="9">
                  <c:v>1127</c:v>
                </c:pt>
                <c:pt idx="12">
                  <c:v>1076</c:v>
                </c:pt>
              </c:numCache>
            </c:numRef>
          </c:val>
          <c:extLst>
            <c:ext xmlns:c16="http://schemas.microsoft.com/office/drawing/2014/chart" uri="{C3380CC4-5D6E-409C-BE32-E72D297353CC}">
              <c16:uniqueId val="{00000006-A92B-4D6B-939C-A78FF46129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90</c:v>
                </c:pt>
                <c:pt idx="9">
                  <c:v>81</c:v>
                </c:pt>
                <c:pt idx="12">
                  <c:v>73</c:v>
                </c:pt>
              </c:numCache>
            </c:numRef>
          </c:val>
          <c:extLst>
            <c:ext xmlns:c16="http://schemas.microsoft.com/office/drawing/2014/chart" uri="{C3380CC4-5D6E-409C-BE32-E72D297353CC}">
              <c16:uniqueId val="{00000007-A92B-4D6B-939C-A78FF46129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4072</c:v>
                </c:pt>
                <c:pt idx="3">
                  <c:v>3541</c:v>
                </c:pt>
                <c:pt idx="6">
                  <c:v>3069</c:v>
                </c:pt>
                <c:pt idx="9">
                  <c:v>2927</c:v>
                </c:pt>
                <c:pt idx="12">
                  <c:v>2634</c:v>
                </c:pt>
              </c:numCache>
            </c:numRef>
          </c:val>
          <c:extLst>
            <c:ext xmlns:c16="http://schemas.microsoft.com/office/drawing/2014/chart" uri="{C3380CC4-5D6E-409C-BE32-E72D297353CC}">
              <c16:uniqueId val="{00000008-A92B-4D6B-939C-A78FF46129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c:v>
                </c:pt>
                <c:pt idx="3">
                  <c:v>44</c:v>
                </c:pt>
                <c:pt idx="6">
                  <c:v>30</c:v>
                </c:pt>
                <c:pt idx="9">
                  <c:v>15</c:v>
                </c:pt>
                <c:pt idx="12">
                  <c:v>15</c:v>
                </c:pt>
              </c:numCache>
            </c:numRef>
          </c:val>
          <c:extLst>
            <c:ext xmlns:c16="http://schemas.microsoft.com/office/drawing/2014/chart" uri="{C3380CC4-5D6E-409C-BE32-E72D297353CC}">
              <c16:uniqueId val="{00000009-A92B-4D6B-939C-A78FF46129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8841</c:v>
                </c:pt>
                <c:pt idx="3">
                  <c:v>9425</c:v>
                </c:pt>
                <c:pt idx="6">
                  <c:v>9330</c:v>
                </c:pt>
                <c:pt idx="9">
                  <c:v>9149</c:v>
                </c:pt>
                <c:pt idx="12">
                  <c:v>8929</c:v>
                </c:pt>
              </c:numCache>
            </c:numRef>
          </c:val>
          <c:extLst>
            <c:ext xmlns:c16="http://schemas.microsoft.com/office/drawing/2014/chart" uri="{C3380CC4-5D6E-409C-BE32-E72D297353CC}">
              <c16:uniqueId val="{0000000A-A92B-4D6B-939C-A78FF46129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2B-4D6B-939C-A78FF46129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3404</c:v>
                </c:pt>
                <c:pt idx="1">
                  <c:v>3258</c:v>
                </c:pt>
                <c:pt idx="2">
                  <c:v>3214</c:v>
                </c:pt>
              </c:numCache>
            </c:numRef>
          </c:val>
          <c:extLst>
            <c:ext xmlns:c16="http://schemas.microsoft.com/office/drawing/2014/chart" uri="{C3380CC4-5D6E-409C-BE32-E72D297353CC}">
              <c16:uniqueId val="{00000000-A56A-428F-AFD1-24BD28AAEA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c:v>
                </c:pt>
                <c:pt idx="1">
                  <c:v>274</c:v>
                </c:pt>
                <c:pt idx="2">
                  <c:v>292</c:v>
                </c:pt>
              </c:numCache>
            </c:numRef>
          </c:val>
          <c:extLst>
            <c:ext xmlns:c16="http://schemas.microsoft.com/office/drawing/2014/chart" uri="{C3380CC4-5D6E-409C-BE32-E72D297353CC}">
              <c16:uniqueId val="{00000001-A56A-428F-AFD1-24BD28AAEA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1755</c:v>
                </c:pt>
                <c:pt idx="1">
                  <c:v>1576</c:v>
                </c:pt>
                <c:pt idx="2">
                  <c:v>1484</c:v>
                </c:pt>
              </c:numCache>
            </c:numRef>
          </c:val>
          <c:extLst>
            <c:ext xmlns:c16="http://schemas.microsoft.com/office/drawing/2014/chart" uri="{C3380CC4-5D6E-409C-BE32-E72D297353CC}">
              <c16:uniqueId val="{00000002-A56A-428F-AFD1-24BD28AAEA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ヵ年平均では前年度と同水準の</a:t>
          </a:r>
          <a:r>
            <a:rPr kumimoji="1" lang="en-US" altLang="ja-JP" sz="1400">
              <a:solidFill>
                <a:sysClr val="windowText" lastClr="000000"/>
              </a:solidFill>
              <a:latin typeface="ＭＳ ゴシック" pitchFamily="49" charset="-128"/>
              <a:ea typeface="ＭＳ ゴシック" pitchFamily="49" charset="-128"/>
            </a:rPr>
            <a:t>10.4</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　単年度では、大規模事業（情報通信基盤整備事業等）の償還開始により元利償還金が増加したものの、下水道事業において資本費平準化債の借入を実行したこと等により公営企業債の元利償還金に対する繰入金が大幅に減少し、分子が減少した。</a:t>
          </a:r>
        </a:p>
        <a:p>
          <a:r>
            <a:rPr kumimoji="1" lang="ja-JP" altLang="en-US" sz="1400">
              <a:solidFill>
                <a:sysClr val="windowText" lastClr="000000"/>
              </a:solidFill>
              <a:latin typeface="ＭＳ ゴシック" pitchFamily="49" charset="-128"/>
              <a:ea typeface="ＭＳ ゴシック" pitchFamily="49" charset="-128"/>
            </a:rPr>
            <a:t>　引き続き借入限度額を遵守するなど起債の抑制を継続し健全化に努める。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本町においては、実質公債費比率の算定に用いる満期一括償還地方債の償還の財源として積み立てた額の該当はない。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公営企業債等繰入見込額においては、各事業での借入における元利償還が進んだ影響により、大幅に減少したため、前年度比減となった。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今後においても資金不足による基金の取り崩しが続き、充当可能基金が減少する見込みであるが、引き続き将来負担比率の健全化を図っていく。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基金全体で残高のピークが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年度となっており、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年度からは減少に転じ、その後は減少傾向にある。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これは、予算編成時の財源不足分が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ら生じ、その補填のために財政調整基金の繰り入れが必要となってきたことと、近年の自然災害の増加に伴う復旧費に基金を充てたことによるものである。また、特定目的基金は避難所用ポータブル電源購入、林業研修センター修繕工事、ささゆり荘高圧機器取替工事等の充当のため取り崩しを行っており、総額で減少してき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人口減少によって減収していくことから、厳しい財政状況が続くと予想され、基金による財源調整が必要となるため減少傾向が続くことが見込ま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年度に特定目的基金を再編したが、今後も目的に沿った基金活用を行う。また、積み立て財源が予算内で確保できれば積み立てを行い、必要な事業執行が今後も続けられるように備える。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町の事業執行に必要な普通会計における特定目的基金が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年度現在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基金ある。学校、福祉、農林、環境、防災などそれぞれの目的に沿った基金から、年間の予算に必要とする財源を繰り入れて活用している。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公共施設等総合管理基金（クラインガルテン通路舗装工事等）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百万円の取り崩し、まちづくり地域振興基金（地域振興イベント業務等）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百万円の取り崩し、農林業担い手育成確保対策事業地域振興基金（高度林業機械技師育成促進事業等）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百万円等の取り崩しを行ったことにより、その他特定目的基金残高が減少した一方で、凶荒予備基金の立木売払収入による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百万円、多目的広場ふれあいロード基金の賃貸料収入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百万円、やまぶき荘管理基金の家賃収入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百万円の積み立てと預金利子等も含めると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百万円を積み立てることができた。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今後、農林業担い手育成対策事業の拡充による農林業担い手育成確保対策事業地域振興基金の減少や、施設の老朽化に伴う整備・改修等による公共施設等総合管理基金の減少が見込まれる。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一般会計の財源不足を補填するために繰り入れを実施し、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年度は当初予算編成時の財源不足分の補填、補正や専決予算の財源としての取り崩しも行っているため、財政調整基金残高が減少した。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額は近年増加している災害への備えと、合併算定替え終了後の普通交付税の減少を見込み、財源不足に陥らないように積極的な積み立てを行ってきたが、予算編成時の財源不足が年々顕著になっており、今後は財源調整のための取り崩し額が増加すると見込ま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積立においては、歳計剰余金と運用利子に加え残土処理場使用料より積み立てを行い財源の確保を行っていく。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国の補正予算に伴い基準財政需要額の費目に創設された「臨時財政対策債償還基金費」の算定額と基金の預金利息を積み立てたことにより減債基金残高が増加した。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臨時財政対策債償還基金費として積み立てた額を次年度以降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年間にわたり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ずつ取り崩し、臨時財政対策債の元利償還に充てることとしているため、一時的に積立の増により基金残高は増加するが、償還金への充当が終了すれば令和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年度以前と同水準で維持する見込みである。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％を超える高齢化率に加え、基幹産業である農林業の低迷が依然として続き、財政基盤も弱く全国市町村平均や類似団体を大きく下回っている。これまで、歳出面では職階の短縮や一般職</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カット、特別職の一部報酬減等による人件費削減、歳入面では分担金・負担金の見直し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増加要因としては、臨時財政対策債が前年度より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千円減となったことや物件費が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などが挙げられる。物件費や扶助費、補助費等については、少子高齢化の進行を踏まえ、今後必要となるコストは当面の間一定の規模を維持し続けるものと予想される。また、施設の老朽化が深刻であり、維持補修費のコスト増加は避けられないものと思われるが、公用施設等総合管理計画に基づき施設の適正化を図り、コストを圧縮し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157734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01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128778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51562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357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61214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357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人件費、物件費とも前年度より増加し、決算額は全国平均や県平均と比較しても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倍以上の値となっている。また、昨年度に引き続き、類似団体の中でも高い水準に位置している。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主な増加要因として、人件費においては人事院勧告に基づく給与改定等の増が、物件費においてはし尿処理施設解体費の増などが挙げられる。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169244</xdr:rowOff>
    </xdr:from>
    <xdr:to>
      <xdr:col>23</xdr:col>
      <xdr:colOff>133350</xdr:colOff>
      <xdr:row>85</xdr:row>
      <xdr:rowOff>117425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71044"/>
          <a:ext cx="838200" cy="1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169244</xdr:rowOff>
    </xdr:from>
    <xdr:to>
      <xdr:col>19</xdr:col>
      <xdr:colOff>133350</xdr:colOff>
      <xdr:row>85</xdr:row>
      <xdr:rowOff>39812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571044"/>
          <a:ext cx="8890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77481</xdr:rowOff>
    </xdr:from>
    <xdr:to>
      <xdr:col>15</xdr:col>
      <xdr:colOff>82550</xdr:colOff>
      <xdr:row>85</xdr:row>
      <xdr:rowOff>39812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479281"/>
          <a:ext cx="889000" cy="1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158837</xdr:rowOff>
    </xdr:from>
    <xdr:to>
      <xdr:col>11</xdr:col>
      <xdr:colOff>31750</xdr:colOff>
      <xdr:row>84</xdr:row>
      <xdr:rowOff>77481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89187"/>
          <a:ext cx="8890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66625</xdr:rowOff>
    </xdr:from>
    <xdr:to>
      <xdr:col>23</xdr:col>
      <xdr:colOff>184150</xdr:colOff>
      <xdr:row>85</xdr:row>
      <xdr:rowOff>168225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38702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61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118444</xdr:rowOff>
    </xdr:from>
    <xdr:to>
      <xdr:col>19</xdr:col>
      <xdr:colOff>184150</xdr:colOff>
      <xdr:row>85</xdr:row>
      <xdr:rowOff>48594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33371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06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160462</xdr:rowOff>
    </xdr:from>
    <xdr:to>
      <xdr:col>15</xdr:col>
      <xdr:colOff>133350</xdr:colOff>
      <xdr:row>85</xdr:row>
      <xdr:rowOff>90612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5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75389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64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26681</xdr:rowOff>
    </xdr:from>
    <xdr:to>
      <xdr:col>11</xdr:col>
      <xdr:colOff>82550</xdr:colOff>
      <xdr:row>84</xdr:row>
      <xdr:rowOff>128281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113058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1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108037</xdr:rowOff>
    </xdr:from>
    <xdr:to>
      <xdr:col>7</xdr:col>
      <xdr:colOff>31750</xdr:colOff>
      <xdr:row>84</xdr:row>
      <xdr:rowOff>38187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22964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2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年度より国の給与水準引き下げにより高水準となっていたが、国給与制限解除以降は低水準となった。前年度から数値は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減少し、引き続き類似団体平均値より低い値となっている。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81</xdr:row>
      <xdr:rowOff>167922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39347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81</xdr:row>
      <xdr:rowOff>167922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0285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100895</xdr:rowOff>
    </xdr:from>
    <xdr:to>
      <xdr:col>72</xdr:col>
      <xdr:colOff>203200</xdr:colOff>
      <xdr:row>81</xdr:row>
      <xdr:rowOff>141111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81</xdr:row>
      <xdr:rowOff>100895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167922</xdr:rowOff>
    </xdr:from>
    <xdr:to>
      <xdr:col>81</xdr:col>
      <xdr:colOff>95250</xdr:colOff>
      <xdr:row>81</xdr:row>
      <xdr:rowOff>98072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12999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72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117122</xdr:rowOff>
    </xdr:from>
    <xdr:to>
      <xdr:col>77</xdr:col>
      <xdr:colOff>95250</xdr:colOff>
      <xdr:row>82</xdr:row>
      <xdr:rowOff>47272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57449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77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50095</xdr:rowOff>
    </xdr:from>
    <xdr:to>
      <xdr:col>68</xdr:col>
      <xdr:colOff>203200</xdr:colOff>
      <xdr:row>81</xdr:row>
      <xdr:rowOff>151695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161872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167922</xdr:rowOff>
    </xdr:from>
    <xdr:to>
      <xdr:col>64</xdr:col>
      <xdr:colOff>152400</xdr:colOff>
      <xdr:row>81</xdr:row>
      <xdr:rowOff>98072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108249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月に町村合併、翌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の一部事務組合解散による職員受入があったことから、職員数については相当数の増となり、一般行政職員の採用凍結の実施、定年退職等による減少を重ねてきたが、依然として全国平均・県平均との比較では突出して職員が多く、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人当たり職員数は類似団体の中でも高い数値であり、令和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31.50</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162433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1108690"/>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64</xdr:row>
      <xdr:rowOff>162433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103864"/>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53848</xdr:rowOff>
    </xdr:from>
    <xdr:to>
      <xdr:col>72</xdr:col>
      <xdr:colOff>203200</xdr:colOff>
      <xdr:row>64</xdr:row>
      <xdr:rowOff>131064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2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4140</xdr:rowOff>
    </xdr:from>
    <xdr:to>
      <xdr:col>68</xdr:col>
      <xdr:colOff>152400</xdr:colOff>
      <xdr:row>64</xdr:row>
      <xdr:rowOff>53848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76940"/>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152417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111633</xdr:rowOff>
    </xdr:from>
    <xdr:to>
      <xdr:col>77</xdr:col>
      <xdr:colOff>95250</xdr:colOff>
      <xdr:row>65</xdr:row>
      <xdr:rowOff>41783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26560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17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80264</xdr:rowOff>
    </xdr:from>
    <xdr:to>
      <xdr:col>73</xdr:col>
      <xdr:colOff>44450</xdr:colOff>
      <xdr:row>65</xdr:row>
      <xdr:rowOff>10414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166641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3048</xdr:rowOff>
    </xdr:from>
    <xdr:to>
      <xdr:col>68</xdr:col>
      <xdr:colOff>203200</xdr:colOff>
      <xdr:row>64</xdr:row>
      <xdr:rowOff>104648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89425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124790</xdr:rowOff>
    </xdr:from>
    <xdr:to>
      <xdr:col>64</xdr:col>
      <xdr:colOff>152400</xdr:colOff>
      <xdr:row>64</xdr:row>
      <xdr:rowOff>54940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39717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01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前年度と同水準を維持した。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年度から過去の大規模事業（消防・救急デジタル無線整備事業、道の駅整備事業等）の償還が開始となったことを要因として、令和元年度まで連続して悪化を続けていたが、令和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年度に改善に転じた。以降、令和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年度まで改善傾向にあったが、令和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年度に再度、大規模事業（防災情報伝達システム整備事業等）の償還開始により悪化に転じた。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引き続き、地方債の借入限度を設けるなど抑制を継続し比率改善を目指していく。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96308</xdr:rowOff>
    </xdr:from>
    <xdr:to>
      <xdr:col>81</xdr:col>
      <xdr:colOff>44450</xdr:colOff>
      <xdr:row>41</xdr:row>
      <xdr:rowOff>96308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96308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96308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41</xdr:row>
      <xdr:rowOff>166688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2575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17585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45508</xdr:rowOff>
    </xdr:from>
    <xdr:to>
      <xdr:col>77</xdr:col>
      <xdr:colOff>95250</xdr:colOff>
      <xdr:row>41</xdr:row>
      <xdr:rowOff>147108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131885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45508</xdr:rowOff>
    </xdr:from>
    <xdr:to>
      <xdr:col>68</xdr:col>
      <xdr:colOff>203200</xdr:colOff>
      <xdr:row>41</xdr:row>
      <xdr:rowOff>147108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131885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115888</xdr:rowOff>
    </xdr:from>
    <xdr:to>
      <xdr:col>64</xdr:col>
      <xdr:colOff>152400</xdr:colOff>
      <xdr:row>42</xdr:row>
      <xdr:rowOff>46038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30815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充当可能財源が将来負担額を上回り、将来負担比率は令和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年度も表れない結果となった。</a:t>
          </a:r>
        </a:p>
        <a:p>
          <a:r>
            <a:rPr kumimoji="1" lang="ja-JP" altLang="en-US" sz="1300">
              <a:latin typeface="ＭＳ Ｐゴシック" panose="020B0600070205080204" pitchFamily="50" charset="-128"/>
              <a:ea typeface="ＭＳ Ｐゴシック" panose="020B0600070205080204" pitchFamily="50" charset="-128"/>
            </a:rPr>
            <a:t>　今後も人口減少による普通交付税の削減が見込まれ、財政の硬直化が進むため、現状の財政規模を維持する場合は、地方債発行額の増加や基金の取り崩しが懸念されるが、中長期的に段階を踏まえながら財政改善を進めることと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町村合併に伴い一部事務組合の身分をそのまま引き継いだことにより、町の規模に対して職員数が増大し、経常収支比率を押し上げる要因となっているが、職員の定員管理や給与の適正化等に努めており、町村合併を行った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と比較して、職員数や職員給与費は着実に減少してきた。しかし、会計年度任用職員制度の影響等により、今後も比較的高いままの推移が見込まれる。引き続き職員の適正な人員配置や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144962</xdr:rowOff>
    </xdr:from>
    <xdr:to>
      <xdr:col>24</xdr:col>
      <xdr:colOff>25400</xdr:colOff>
      <xdr:row>40</xdr:row>
      <xdr:rowOff>6169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315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144962</xdr:rowOff>
    </xdr:from>
    <xdr:to>
      <xdr:col>19</xdr:col>
      <xdr:colOff>187325</xdr:colOff>
      <xdr:row>39</xdr:row>
      <xdr:rowOff>164556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315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33927</xdr:rowOff>
    </xdr:from>
    <xdr:to>
      <xdr:col>15</xdr:col>
      <xdr:colOff>98425</xdr:colOff>
      <xdr:row>39</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2047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33927</xdr:rowOff>
    </xdr:from>
    <xdr:to>
      <xdr:col>11</xdr:col>
      <xdr:colOff>9525</xdr:colOff>
      <xdr:row>40</xdr:row>
      <xdr:rowOff>6169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204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126819</xdr:rowOff>
    </xdr:from>
    <xdr:to>
      <xdr:col>24</xdr:col>
      <xdr:colOff>76200</xdr:colOff>
      <xdr:row>40</xdr:row>
      <xdr:rowOff>56969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35396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94162</xdr:rowOff>
    </xdr:from>
    <xdr:to>
      <xdr:col>20</xdr:col>
      <xdr:colOff>38100</xdr:colOff>
      <xdr:row>40</xdr:row>
      <xdr:rowOff>24312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9089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6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113756</xdr:rowOff>
    </xdr:from>
    <xdr:to>
      <xdr:col>15</xdr:col>
      <xdr:colOff>149225</xdr:colOff>
      <xdr:row>40</xdr:row>
      <xdr:rowOff>43906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28683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8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154577</xdr:rowOff>
    </xdr:from>
    <xdr:to>
      <xdr:col>11</xdr:col>
      <xdr:colOff>60325</xdr:colOff>
      <xdr:row>39</xdr:row>
      <xdr:rowOff>84727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69504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126819</xdr:rowOff>
    </xdr:from>
    <xdr:to>
      <xdr:col>6</xdr:col>
      <xdr:colOff>171450</xdr:colOff>
      <xdr:row>40</xdr:row>
      <xdr:rowOff>56969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41746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9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物品（車両や消耗品等）や契約等の一元化に取り組み、コスト削減を図ってきたところであるが、令和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年度はし尿処理施設解体費の増加等で、前年度より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地理的要因により行政効率が悪く、より一層経費節減に取り組む必要がある。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117475</xdr:rowOff>
    </xdr:from>
    <xdr:to>
      <xdr:col>82</xdr:col>
      <xdr:colOff>107950</xdr:colOff>
      <xdr:row>17</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606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0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60325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08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08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28575</xdr:rowOff>
    </xdr:from>
    <xdr:to>
      <xdr:col>82</xdr:col>
      <xdr:colOff>158750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7002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7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xdr:rowOff>
    </xdr:from>
    <xdr:to>
      <xdr:col>74</xdr:col>
      <xdr:colOff>31750</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と比較しても低い状況であるが、町の高齢化率の高さに起因する医療扶助の増加により、今後は増加傾向が続くものと思われ、町単独扶助事業の効果検証を行うなどの改善は引き続き進めていく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53</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その他については、国民健康保険や介護保険など特別会計への繰出金が主なものであるが、令和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年度からの下水道事業会計の法適化に伴い繰出金の額が減少した。令和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ポイント低下となった。</a:t>
          </a:r>
        </a:p>
        <a:p>
          <a:r>
            <a:rPr kumimoji="1" lang="ja-JP" altLang="en-US" sz="1300">
              <a:latin typeface="ＭＳ Ｐゴシック" panose="020B0600070205080204" pitchFamily="50" charset="-128"/>
              <a:ea typeface="ＭＳ Ｐゴシック" panose="020B0600070205080204" pitchFamily="50" charset="-128"/>
            </a:rPr>
            <a:t>　今後も各事業において、効率的かつ合理的な経費削減に努めるとともに、公営企業については独立採算の原則のもと経営努力する必要がある。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88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142240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59</xdr:row>
      <xdr:rowOff>24130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6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補助費等については、徹底した補助見直し等により類似団体平均と比較しても低い水準を保っていたが、令和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年度の下水道事業会計法適化に伴い、繰出金の性質が補助費に変わったこと等により上昇した。令和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年度は下水道事業会計で資本費平準化債を借入れ補助費が減少したこと等により、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今後も定期的に費用対効果を検証するなどして、廃止・見直し継続等のメリハリのある判断が必要である。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8991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149860</xdr:rowOff>
    </xdr:from>
    <xdr:to>
      <xdr:col>78</xdr:col>
      <xdr:colOff>69850</xdr:colOff>
      <xdr:row>34</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077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104140</xdr:rowOff>
    </xdr:from>
    <xdr:to>
      <xdr:col>73</xdr:col>
      <xdr:colOff>180975</xdr:colOff>
      <xdr:row>33</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761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104140</xdr:rowOff>
    </xdr:from>
    <xdr:to>
      <xdr:col>69</xdr:col>
      <xdr:colOff>92075</xdr:colOff>
      <xdr:row>33</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761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99060</xdr:rowOff>
    </xdr:from>
    <xdr:to>
      <xdr:col>74</xdr:col>
      <xdr:colOff>31750</xdr:colOff>
      <xdr:row>34</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53340</xdr:rowOff>
    </xdr:from>
    <xdr:to>
      <xdr:col>69</xdr:col>
      <xdr:colOff>142875</xdr:colOff>
      <xdr:row>33</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48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近年は公営企業債の元利償還金に対する繰入金を合わせても類似団体の平均水準以下という状況が続いている。</a:t>
          </a:r>
        </a:p>
        <a:p>
          <a:r>
            <a:rPr kumimoji="1" lang="ja-JP" altLang="en-US" sz="1300">
              <a:latin typeface="ＭＳ Ｐゴシック" panose="020B0600070205080204" pitchFamily="50" charset="-128"/>
              <a:ea typeface="ＭＳ Ｐゴシック" panose="020B0600070205080204" pitchFamily="50" charset="-128"/>
            </a:rPr>
            <a:t>　今後も中長期を見据えた地方債の新規発行の適正化に努め、身の丈に合った規模の普通建設事業を進めることで、安定レベルの公債費負担を維持することとしている。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58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31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年度も類似団体よりも比率の高い状態が続いている。</a:t>
          </a:r>
        </a:p>
        <a:p>
          <a:r>
            <a:rPr kumimoji="1" lang="ja-JP" altLang="en-US" sz="1300">
              <a:latin typeface="ＭＳ Ｐゴシック" panose="020B0600070205080204" pitchFamily="50" charset="-128"/>
              <a:ea typeface="ＭＳ Ｐゴシック" panose="020B0600070205080204" pitchFamily="50"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93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27939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66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067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78</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067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65711</xdr:rowOff>
    </xdr:from>
    <xdr:to>
      <xdr:col>29</xdr:col>
      <xdr:colOff>127000</xdr:colOff>
      <xdr:row>15</xdr:row>
      <xdr:rowOff>7276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13636"/>
          <a:ext cx="647700" cy="11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7276</xdr:rowOff>
    </xdr:from>
    <xdr:to>
      <xdr:col>26</xdr:col>
      <xdr:colOff>50800</xdr:colOff>
      <xdr:row>15</xdr:row>
      <xdr:rowOff>53522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26651"/>
          <a:ext cx="6985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53522</xdr:rowOff>
    </xdr:from>
    <xdr:to>
      <xdr:col>22</xdr:col>
      <xdr:colOff>114300</xdr:colOff>
      <xdr:row>15</xdr:row>
      <xdr:rowOff>137514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72897"/>
          <a:ext cx="698500" cy="83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137514</xdr:rowOff>
    </xdr:from>
    <xdr:to>
      <xdr:col>18</xdr:col>
      <xdr:colOff>177800</xdr:colOff>
      <xdr:row>15</xdr:row>
      <xdr:rowOff>155144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6889"/>
          <a:ext cx="698500" cy="1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14911</xdr:rowOff>
    </xdr:from>
    <xdr:to>
      <xdr:col>29</xdr:col>
      <xdr:colOff>177800</xdr:colOff>
      <xdr:row>14</xdr:row>
      <xdr:rowOff>116511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6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31438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0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127926</xdr:rowOff>
    </xdr:from>
    <xdr:to>
      <xdr:col>26</xdr:col>
      <xdr:colOff>101600</xdr:colOff>
      <xdr:row>15</xdr:row>
      <xdr:rowOff>58076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68253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2722</xdr:rowOff>
    </xdr:from>
    <xdr:to>
      <xdr:col>22</xdr:col>
      <xdr:colOff>165100</xdr:colOff>
      <xdr:row>15</xdr:row>
      <xdr:rowOff>104322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2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114499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9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86714</xdr:rowOff>
    </xdr:from>
    <xdr:to>
      <xdr:col>19</xdr:col>
      <xdr:colOff>38100</xdr:colOff>
      <xdr:row>16</xdr:row>
      <xdr:rowOff>16864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27041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104344</xdr:rowOff>
    </xdr:from>
    <xdr:to>
      <xdr:col>15</xdr:col>
      <xdr:colOff>101600</xdr:colOff>
      <xdr:row>16</xdr:row>
      <xdr:rowOff>34494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44671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228079</xdr:rowOff>
    </xdr:from>
    <xdr:to>
      <xdr:col>29</xdr:col>
      <xdr:colOff>127000</xdr:colOff>
      <xdr:row>34</xdr:row>
      <xdr:rowOff>241853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95529"/>
          <a:ext cx="647700" cy="1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241853</xdr:rowOff>
    </xdr:from>
    <xdr:to>
      <xdr:col>26</xdr:col>
      <xdr:colOff>50800</xdr:colOff>
      <xdr:row>35</xdr:row>
      <xdr:rowOff>3899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09303"/>
          <a:ext cx="698500" cy="10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3899</xdr:rowOff>
    </xdr:from>
    <xdr:to>
      <xdr:col>22</xdr:col>
      <xdr:colOff>114300</xdr:colOff>
      <xdr:row>35</xdr:row>
      <xdr:rowOff>62764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4249"/>
          <a:ext cx="698500" cy="5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62764</xdr:rowOff>
    </xdr:from>
    <xdr:to>
      <xdr:col>18</xdr:col>
      <xdr:colOff>177800</xdr:colOff>
      <xdr:row>35</xdr:row>
      <xdr:rowOff>133286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3114"/>
          <a:ext cx="698500" cy="70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177279</xdr:rowOff>
    </xdr:from>
    <xdr:to>
      <xdr:col>29</xdr:col>
      <xdr:colOff>177800</xdr:colOff>
      <xdr:row>34</xdr:row>
      <xdr:rowOff>278879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4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191052</xdr:rowOff>
    </xdr:from>
    <xdr:to>
      <xdr:col>26</xdr:col>
      <xdr:colOff>101600</xdr:colOff>
      <xdr:row>34</xdr:row>
      <xdr:rowOff>292652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5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302829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2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295999</xdr:rowOff>
    </xdr:from>
    <xdr:to>
      <xdr:col>22</xdr:col>
      <xdr:colOff>165100</xdr:colOff>
      <xdr:row>35</xdr:row>
      <xdr:rowOff>54699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64876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11964</xdr:rowOff>
    </xdr:from>
    <xdr:to>
      <xdr:col>19</xdr:col>
      <xdr:colOff>38100</xdr:colOff>
      <xdr:row>35</xdr:row>
      <xdr:rowOff>113564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2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82486</xdr:rowOff>
    </xdr:from>
    <xdr:to>
      <xdr:col>15</xdr:col>
      <xdr:colOff>101600</xdr:colOff>
      <xdr:row>35</xdr:row>
      <xdr:rowOff>184086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194263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20760</xdr:rowOff>
    </xdr:from>
    <xdr:to>
      <xdr:col>24</xdr:col>
      <xdr:colOff>63500</xdr:colOff>
      <xdr:row>33</xdr:row>
      <xdr:rowOff>127241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78610"/>
          <a:ext cx="838200" cy="1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127241</xdr:rowOff>
    </xdr:from>
    <xdr:to>
      <xdr:col>19</xdr:col>
      <xdr:colOff>177800</xdr:colOff>
      <xdr:row>33</xdr:row>
      <xdr:rowOff>164421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85091"/>
          <a:ext cx="8890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164421</xdr:rowOff>
    </xdr:from>
    <xdr:to>
      <xdr:col>15</xdr:col>
      <xdr:colOff>50800</xdr:colOff>
      <xdr:row>34</xdr:row>
      <xdr:rowOff>77585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22271"/>
          <a:ext cx="889000" cy="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77585</xdr:rowOff>
    </xdr:from>
    <xdr:to>
      <xdr:col>10</xdr:col>
      <xdr:colOff>114300</xdr:colOff>
      <xdr:row>34</xdr:row>
      <xdr:rowOff>92526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6885"/>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141410</xdr:rowOff>
    </xdr:from>
    <xdr:to>
      <xdr:col>24</xdr:col>
      <xdr:colOff>114300</xdr:colOff>
      <xdr:row>33</xdr:row>
      <xdr:rowOff>71560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56337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76441</xdr:rowOff>
    </xdr:from>
    <xdr:to>
      <xdr:col>20</xdr:col>
      <xdr:colOff>38100</xdr:colOff>
      <xdr:row>34</xdr:row>
      <xdr:rowOff>6591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23118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113621</xdr:rowOff>
    </xdr:from>
    <xdr:to>
      <xdr:col>15</xdr:col>
      <xdr:colOff>101600</xdr:colOff>
      <xdr:row>34</xdr:row>
      <xdr:rowOff>43771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60298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4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26785</xdr:rowOff>
    </xdr:from>
    <xdr:to>
      <xdr:col>10</xdr:col>
      <xdr:colOff>165100</xdr:colOff>
      <xdr:row>34</xdr:row>
      <xdr:rowOff>128385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3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41726</xdr:rowOff>
    </xdr:from>
    <xdr:to>
      <xdr:col>6</xdr:col>
      <xdr:colOff>38100</xdr:colOff>
      <xdr:row>34</xdr:row>
      <xdr:rowOff>143326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159853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60094</xdr:rowOff>
    </xdr:from>
    <xdr:to>
      <xdr:col>24</xdr:col>
      <xdr:colOff>63500</xdr:colOff>
      <xdr:row>56</xdr:row>
      <xdr:rowOff>161223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1294"/>
          <a:ext cx="838200" cy="1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60162</xdr:rowOff>
    </xdr:from>
    <xdr:to>
      <xdr:col>19</xdr:col>
      <xdr:colOff>177800</xdr:colOff>
      <xdr:row>56</xdr:row>
      <xdr:rowOff>161223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61362"/>
          <a:ext cx="8890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60162</xdr:rowOff>
    </xdr:from>
    <xdr:to>
      <xdr:col>15</xdr:col>
      <xdr:colOff>50800</xdr:colOff>
      <xdr:row>57</xdr:row>
      <xdr:rowOff>19754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61362"/>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19754</xdr:rowOff>
    </xdr:from>
    <xdr:to>
      <xdr:col>10</xdr:col>
      <xdr:colOff>114300</xdr:colOff>
      <xdr:row>57</xdr:row>
      <xdr:rowOff>145746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92404"/>
          <a:ext cx="8890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9294</xdr:rowOff>
    </xdr:from>
    <xdr:to>
      <xdr:col>24</xdr:col>
      <xdr:colOff>114300</xdr:colOff>
      <xdr:row>56</xdr:row>
      <xdr:rowOff>110894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32171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110423</xdr:rowOff>
    </xdr:from>
    <xdr:to>
      <xdr:col>20</xdr:col>
      <xdr:colOff>38100</xdr:colOff>
      <xdr:row>57</xdr:row>
      <xdr:rowOff>40573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57100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9362</xdr:rowOff>
    </xdr:from>
    <xdr:to>
      <xdr:col>15</xdr:col>
      <xdr:colOff>101600</xdr:colOff>
      <xdr:row>56</xdr:row>
      <xdr:rowOff>110962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127489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140404</xdr:rowOff>
    </xdr:from>
    <xdr:to>
      <xdr:col>10</xdr:col>
      <xdr:colOff>165100</xdr:colOff>
      <xdr:row>57</xdr:row>
      <xdr:rowOff>70554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87081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94946</xdr:rowOff>
    </xdr:from>
    <xdr:to>
      <xdr:col>6</xdr:col>
      <xdr:colOff>38100</xdr:colOff>
      <xdr:row>58</xdr:row>
      <xdr:rowOff>25096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41623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82387</xdr:rowOff>
    </xdr:from>
    <xdr:to>
      <xdr:col>24</xdr:col>
      <xdr:colOff>63500</xdr:colOff>
      <xdr:row>78</xdr:row>
      <xdr:rowOff>84737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5487"/>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84737</xdr:rowOff>
    </xdr:from>
    <xdr:to>
      <xdr:col>19</xdr:col>
      <xdr:colOff>177800</xdr:colOff>
      <xdr:row>78</xdr:row>
      <xdr:rowOff>88919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7837"/>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88919</xdr:rowOff>
    </xdr:from>
    <xdr:to>
      <xdr:col>15</xdr:col>
      <xdr:colOff>50800</xdr:colOff>
      <xdr:row>78</xdr:row>
      <xdr:rowOff>156257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2019"/>
          <a:ext cx="889000" cy="6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152615</xdr:rowOff>
    </xdr:from>
    <xdr:to>
      <xdr:col>10</xdr:col>
      <xdr:colOff>114300</xdr:colOff>
      <xdr:row>78</xdr:row>
      <xdr:rowOff>156257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5715"/>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31587</xdr:rowOff>
    </xdr:from>
    <xdr:to>
      <xdr:col>24</xdr:col>
      <xdr:colOff>114300</xdr:colOff>
      <xdr:row>78</xdr:row>
      <xdr:rowOff>133187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10014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33937</xdr:rowOff>
    </xdr:from>
    <xdr:to>
      <xdr:col>20</xdr:col>
      <xdr:colOff>38100</xdr:colOff>
      <xdr:row>78</xdr:row>
      <xdr:rowOff>135537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126664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38119</xdr:rowOff>
    </xdr:from>
    <xdr:to>
      <xdr:col>15</xdr:col>
      <xdr:colOff>101600</xdr:colOff>
      <xdr:row>78</xdr:row>
      <xdr:rowOff>139719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130846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5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105457</xdr:rowOff>
    </xdr:from>
    <xdr:to>
      <xdr:col>10</xdr:col>
      <xdr:colOff>165100</xdr:colOff>
      <xdr:row>79</xdr:row>
      <xdr:rowOff>35607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26734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101815</xdr:rowOff>
    </xdr:from>
    <xdr:to>
      <xdr:col>6</xdr:col>
      <xdr:colOff>38100</xdr:colOff>
      <xdr:row>79</xdr:row>
      <xdr:rowOff>31965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23092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54908</xdr:rowOff>
    </xdr:from>
    <xdr:to>
      <xdr:col>24</xdr:col>
      <xdr:colOff>63500</xdr:colOff>
      <xdr:row>96</xdr:row>
      <xdr:rowOff>59114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14108"/>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54908</xdr:rowOff>
    </xdr:from>
    <xdr:to>
      <xdr:col>19</xdr:col>
      <xdr:colOff>177800</xdr:colOff>
      <xdr:row>97</xdr:row>
      <xdr:rowOff>67608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4108"/>
          <a:ext cx="8890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154614</xdr:rowOff>
    </xdr:from>
    <xdr:to>
      <xdr:col>15</xdr:col>
      <xdr:colOff>50800</xdr:colOff>
      <xdr:row>97</xdr:row>
      <xdr:rowOff>67608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2364"/>
          <a:ext cx="889000" cy="25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154614</xdr:rowOff>
    </xdr:from>
    <xdr:to>
      <xdr:col>10</xdr:col>
      <xdr:colOff>114300</xdr:colOff>
      <xdr:row>97</xdr:row>
      <xdr:rowOff>152465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2364"/>
          <a:ext cx="889000" cy="3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8314</xdr:rowOff>
    </xdr:from>
    <xdr:to>
      <xdr:col>24</xdr:col>
      <xdr:colOff>114300</xdr:colOff>
      <xdr:row>96</xdr:row>
      <xdr:rowOff>109914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158191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4108</xdr:rowOff>
    </xdr:from>
    <xdr:to>
      <xdr:col>20</xdr:col>
      <xdr:colOff>38100</xdr:colOff>
      <xdr:row>96</xdr:row>
      <xdr:rowOff>105708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96835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16808</xdr:rowOff>
    </xdr:from>
    <xdr:to>
      <xdr:col>15</xdr:col>
      <xdr:colOff>101600</xdr:colOff>
      <xdr:row>97</xdr:row>
      <xdr:rowOff>118408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103814</xdr:rowOff>
    </xdr:from>
    <xdr:to>
      <xdr:col>10</xdr:col>
      <xdr:colOff>165100</xdr:colOff>
      <xdr:row>96</xdr:row>
      <xdr:rowOff>33964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25091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8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101665</xdr:rowOff>
    </xdr:from>
    <xdr:to>
      <xdr:col>6</xdr:col>
      <xdr:colOff>38100</xdr:colOff>
      <xdr:row>98</xdr:row>
      <xdr:rowOff>31815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22942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2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12678</xdr:rowOff>
    </xdr:from>
    <xdr:to>
      <xdr:col>55</xdr:col>
      <xdr:colOff>0</xdr:colOff>
      <xdr:row>36</xdr:row>
      <xdr:rowOff>28425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84878"/>
          <a:ext cx="838200" cy="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12678</xdr:rowOff>
    </xdr:from>
    <xdr:to>
      <xdr:col>50</xdr:col>
      <xdr:colOff>114300</xdr:colOff>
      <xdr:row>36</xdr:row>
      <xdr:rowOff>41815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84878"/>
          <a:ext cx="889000" cy="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41815</xdr:rowOff>
    </xdr:from>
    <xdr:to>
      <xdr:col>45</xdr:col>
      <xdr:colOff>177800</xdr:colOff>
      <xdr:row>36</xdr:row>
      <xdr:rowOff>44473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14015"/>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42640</xdr:rowOff>
    </xdr:from>
    <xdr:to>
      <xdr:col>41</xdr:col>
      <xdr:colOff>50800</xdr:colOff>
      <xdr:row>36</xdr:row>
      <xdr:rowOff>44473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43390"/>
          <a:ext cx="889000" cy="17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149075</xdr:rowOff>
    </xdr:from>
    <xdr:to>
      <xdr:col>55</xdr:col>
      <xdr:colOff>50800</xdr:colOff>
      <xdr:row>36</xdr:row>
      <xdr:rowOff>79225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0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133328</xdr:rowOff>
    </xdr:from>
    <xdr:to>
      <xdr:col>50</xdr:col>
      <xdr:colOff>165100</xdr:colOff>
      <xdr:row>36</xdr:row>
      <xdr:rowOff>63478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80005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162465</xdr:rowOff>
    </xdr:from>
    <xdr:to>
      <xdr:col>46</xdr:col>
      <xdr:colOff>38100</xdr:colOff>
      <xdr:row>36</xdr:row>
      <xdr:rowOff>92615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109142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165123</xdr:rowOff>
    </xdr:from>
    <xdr:to>
      <xdr:col>41</xdr:col>
      <xdr:colOff>101600</xdr:colOff>
      <xdr:row>36</xdr:row>
      <xdr:rowOff>95273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111800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163290</xdr:rowOff>
    </xdr:from>
    <xdr:to>
      <xdr:col>36</xdr:col>
      <xdr:colOff>165100</xdr:colOff>
      <xdr:row>35</xdr:row>
      <xdr:rowOff>93440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109967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6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19692</xdr:rowOff>
    </xdr:from>
    <xdr:to>
      <xdr:col>55</xdr:col>
      <xdr:colOff>0</xdr:colOff>
      <xdr:row>58</xdr:row>
      <xdr:rowOff>42121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63792"/>
          <a:ext cx="8382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19692</xdr:rowOff>
    </xdr:from>
    <xdr:to>
      <xdr:col>50</xdr:col>
      <xdr:colOff>114300</xdr:colOff>
      <xdr:row>58</xdr:row>
      <xdr:rowOff>64877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63792"/>
          <a:ext cx="8890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89984</xdr:rowOff>
    </xdr:from>
    <xdr:to>
      <xdr:col>45</xdr:col>
      <xdr:colOff>177800</xdr:colOff>
      <xdr:row>58</xdr:row>
      <xdr:rowOff>64877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62634"/>
          <a:ext cx="889000" cy="1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89984</xdr:rowOff>
    </xdr:from>
    <xdr:to>
      <xdr:col>41</xdr:col>
      <xdr:colOff>50800</xdr:colOff>
      <xdr:row>58</xdr:row>
      <xdr:rowOff>71964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62634"/>
          <a:ext cx="8890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162771</xdr:rowOff>
    </xdr:from>
    <xdr:to>
      <xdr:col>55</xdr:col>
      <xdr:colOff>50800</xdr:colOff>
      <xdr:row>58</xdr:row>
      <xdr:rowOff>92921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141198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1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140342</xdr:rowOff>
    </xdr:from>
    <xdr:to>
      <xdr:col>50</xdr:col>
      <xdr:colOff>165100</xdr:colOff>
      <xdr:row>58</xdr:row>
      <xdr:rowOff>70492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61619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14077</xdr:rowOff>
    </xdr:from>
    <xdr:to>
      <xdr:col>46</xdr:col>
      <xdr:colOff>38100</xdr:colOff>
      <xdr:row>58</xdr:row>
      <xdr:rowOff>115677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106804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39184</xdr:rowOff>
    </xdr:from>
    <xdr:to>
      <xdr:col>41</xdr:col>
      <xdr:colOff>101600</xdr:colOff>
      <xdr:row>57</xdr:row>
      <xdr:rowOff>140784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157311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21164</xdr:rowOff>
    </xdr:from>
    <xdr:to>
      <xdr:col>36</xdr:col>
      <xdr:colOff>165100</xdr:colOff>
      <xdr:row>58</xdr:row>
      <xdr:rowOff>122764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113891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5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162212</xdr:rowOff>
    </xdr:from>
    <xdr:to>
      <xdr:col>55</xdr:col>
      <xdr:colOff>0</xdr:colOff>
      <xdr:row>78</xdr:row>
      <xdr:rowOff>39554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63862"/>
          <a:ext cx="838200" cy="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162212</xdr:rowOff>
    </xdr:from>
    <xdr:to>
      <xdr:col>50</xdr:col>
      <xdr:colOff>114300</xdr:colOff>
      <xdr:row>78</xdr:row>
      <xdr:rowOff>22332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3862"/>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92439</xdr:rowOff>
    </xdr:from>
    <xdr:to>
      <xdr:col>45</xdr:col>
      <xdr:colOff>177800</xdr:colOff>
      <xdr:row>78</xdr:row>
      <xdr:rowOff>22332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94089"/>
          <a:ext cx="889000" cy="10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92439</xdr:rowOff>
    </xdr:from>
    <xdr:to>
      <xdr:col>41</xdr:col>
      <xdr:colOff>50800</xdr:colOff>
      <xdr:row>77</xdr:row>
      <xdr:rowOff>102324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94089"/>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160204</xdr:rowOff>
    </xdr:from>
    <xdr:to>
      <xdr:col>55</xdr:col>
      <xdr:colOff>50800</xdr:colOff>
      <xdr:row>78</xdr:row>
      <xdr:rowOff>90354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75131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111412</xdr:rowOff>
    </xdr:from>
    <xdr:to>
      <xdr:col>50</xdr:col>
      <xdr:colOff>165100</xdr:colOff>
      <xdr:row>78</xdr:row>
      <xdr:rowOff>41562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32689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142982</xdr:rowOff>
    </xdr:from>
    <xdr:to>
      <xdr:col>46</xdr:col>
      <xdr:colOff>38100</xdr:colOff>
      <xdr:row>78</xdr:row>
      <xdr:rowOff>73132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64259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41639</xdr:rowOff>
    </xdr:from>
    <xdr:to>
      <xdr:col>41</xdr:col>
      <xdr:colOff>101600</xdr:colOff>
      <xdr:row>77</xdr:row>
      <xdr:rowOff>143239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159766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51524</xdr:rowOff>
    </xdr:from>
    <xdr:to>
      <xdr:col>36</xdr:col>
      <xdr:colOff>165100</xdr:colOff>
      <xdr:row>77</xdr:row>
      <xdr:rowOff>153124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144251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19114</xdr:rowOff>
    </xdr:from>
    <xdr:to>
      <xdr:col>55</xdr:col>
      <xdr:colOff>0</xdr:colOff>
      <xdr:row>98</xdr:row>
      <xdr:rowOff>19707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1214"/>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19707</xdr:rowOff>
    </xdr:from>
    <xdr:to>
      <xdr:col>50</xdr:col>
      <xdr:colOff>114300</xdr:colOff>
      <xdr:row>98</xdr:row>
      <xdr:rowOff>49195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21807"/>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99208</xdr:rowOff>
    </xdr:from>
    <xdr:to>
      <xdr:col>45</xdr:col>
      <xdr:colOff>177800</xdr:colOff>
      <xdr:row>98</xdr:row>
      <xdr:rowOff>49195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29858"/>
          <a:ext cx="889000" cy="1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99208</xdr:rowOff>
    </xdr:from>
    <xdr:to>
      <xdr:col>41</xdr:col>
      <xdr:colOff>50800</xdr:colOff>
      <xdr:row>98</xdr:row>
      <xdr:rowOff>95695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29858"/>
          <a:ext cx="889000" cy="16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139764</xdr:rowOff>
    </xdr:from>
    <xdr:to>
      <xdr:col>55</xdr:col>
      <xdr:colOff>50800</xdr:colOff>
      <xdr:row>98</xdr:row>
      <xdr:rowOff>69914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118191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140357</xdr:rowOff>
    </xdr:from>
    <xdr:to>
      <xdr:col>50</xdr:col>
      <xdr:colOff>165100</xdr:colOff>
      <xdr:row>98</xdr:row>
      <xdr:rowOff>70507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61634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169845</xdr:rowOff>
    </xdr:from>
    <xdr:to>
      <xdr:col>46</xdr:col>
      <xdr:colOff>38100</xdr:colOff>
      <xdr:row>98</xdr:row>
      <xdr:rowOff>99995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91122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48408</xdr:rowOff>
    </xdr:from>
    <xdr:to>
      <xdr:col>41</xdr:col>
      <xdr:colOff>101600</xdr:colOff>
      <xdr:row>97</xdr:row>
      <xdr:rowOff>150008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166535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5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44895</xdr:rowOff>
    </xdr:from>
    <xdr:to>
      <xdr:col>36</xdr:col>
      <xdr:colOff>165100</xdr:colOff>
      <xdr:row>98</xdr:row>
      <xdr:rowOff>146495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137622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55902</xdr:rowOff>
    </xdr:from>
    <xdr:to>
      <xdr:col>85</xdr:col>
      <xdr:colOff>127000</xdr:colOff>
      <xdr:row>36</xdr:row>
      <xdr:rowOff>68094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885202"/>
          <a:ext cx="8382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55902</xdr:rowOff>
    </xdr:from>
    <xdr:to>
      <xdr:col>81</xdr:col>
      <xdr:colOff>50800</xdr:colOff>
      <xdr:row>36</xdr:row>
      <xdr:rowOff>79110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885202"/>
          <a:ext cx="889000" cy="3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79110</xdr:rowOff>
    </xdr:from>
    <xdr:to>
      <xdr:col>76</xdr:col>
      <xdr:colOff>114300</xdr:colOff>
      <xdr:row>37</xdr:row>
      <xdr:rowOff>137937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251310"/>
          <a:ext cx="889000" cy="2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8897</xdr:rowOff>
    </xdr:from>
    <xdr:to>
      <xdr:col>71</xdr:col>
      <xdr:colOff>177800</xdr:colOff>
      <xdr:row>37</xdr:row>
      <xdr:rowOff>137937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181097"/>
          <a:ext cx="889000" cy="30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17294</xdr:rowOff>
    </xdr:from>
    <xdr:to>
      <xdr:col>85</xdr:col>
      <xdr:colOff>177800</xdr:colOff>
      <xdr:row>36</xdr:row>
      <xdr:rowOff>118894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40171</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4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5102</xdr:rowOff>
    </xdr:from>
    <xdr:to>
      <xdr:col>81</xdr:col>
      <xdr:colOff>101600</xdr:colOff>
      <xdr:row>34</xdr:row>
      <xdr:rowOff>106702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8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123229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6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28310</xdr:rowOff>
    </xdr:from>
    <xdr:to>
      <xdr:col>76</xdr:col>
      <xdr:colOff>165100</xdr:colOff>
      <xdr:row>36</xdr:row>
      <xdr:rowOff>129910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20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146437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9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87137</xdr:rowOff>
    </xdr:from>
    <xdr:to>
      <xdr:col>72</xdr:col>
      <xdr:colOff>38100</xdr:colOff>
      <xdr:row>38</xdr:row>
      <xdr:rowOff>17287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33814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129547</xdr:rowOff>
    </xdr:from>
    <xdr:to>
      <xdr:col>67</xdr:col>
      <xdr:colOff>101600</xdr:colOff>
      <xdr:row>36</xdr:row>
      <xdr:rowOff>59697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1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76224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9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32486</xdr:rowOff>
    </xdr:from>
    <xdr:to>
      <xdr:col>85</xdr:col>
      <xdr:colOff>127000</xdr:colOff>
      <xdr:row>75</xdr:row>
      <xdr:rowOff>99128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91236"/>
          <a:ext cx="8382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99128</xdr:rowOff>
    </xdr:from>
    <xdr:to>
      <xdr:col>81</xdr:col>
      <xdr:colOff>50800</xdr:colOff>
      <xdr:row>75</xdr:row>
      <xdr:rowOff>145406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57878"/>
          <a:ext cx="889000" cy="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145406</xdr:rowOff>
    </xdr:from>
    <xdr:to>
      <xdr:col>76</xdr:col>
      <xdr:colOff>114300</xdr:colOff>
      <xdr:row>75</xdr:row>
      <xdr:rowOff>159812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4156"/>
          <a:ext cx="889000" cy="1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159812</xdr:rowOff>
    </xdr:from>
    <xdr:to>
      <xdr:col>71</xdr:col>
      <xdr:colOff>177800</xdr:colOff>
      <xdr:row>76</xdr:row>
      <xdr:rowOff>11080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8562"/>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153136</xdr:rowOff>
    </xdr:from>
    <xdr:to>
      <xdr:col>85</xdr:col>
      <xdr:colOff>177800</xdr:colOff>
      <xdr:row>75</xdr:row>
      <xdr:rowOff>83286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4563</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48328</xdr:rowOff>
    </xdr:from>
    <xdr:to>
      <xdr:col>81</xdr:col>
      <xdr:colOff>101600</xdr:colOff>
      <xdr:row>75</xdr:row>
      <xdr:rowOff>149929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07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141056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9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94606</xdr:rowOff>
    </xdr:from>
    <xdr:to>
      <xdr:col>76</xdr:col>
      <xdr:colOff>165100</xdr:colOff>
      <xdr:row>76</xdr:row>
      <xdr:rowOff>24755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3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15884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304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109012</xdr:rowOff>
    </xdr:from>
    <xdr:to>
      <xdr:col>72</xdr:col>
      <xdr:colOff>38100</xdr:colOff>
      <xdr:row>76</xdr:row>
      <xdr:rowOff>39162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30289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6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131731</xdr:rowOff>
    </xdr:from>
    <xdr:to>
      <xdr:col>67</xdr:col>
      <xdr:colOff>101600</xdr:colOff>
      <xdr:row>76</xdr:row>
      <xdr:rowOff>61881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53007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121607</xdr:rowOff>
    </xdr:from>
    <xdr:to>
      <xdr:col>85</xdr:col>
      <xdr:colOff>127000</xdr:colOff>
      <xdr:row>98</xdr:row>
      <xdr:rowOff>168500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23707"/>
          <a:ext cx="838200" cy="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121607</xdr:rowOff>
    </xdr:from>
    <xdr:to>
      <xdr:col>81</xdr:col>
      <xdr:colOff>50800</xdr:colOff>
      <xdr:row>98</xdr:row>
      <xdr:rowOff>142215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3707"/>
          <a:ext cx="8890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70605</xdr:rowOff>
    </xdr:from>
    <xdr:to>
      <xdr:col>76</xdr:col>
      <xdr:colOff>114300</xdr:colOff>
      <xdr:row>98</xdr:row>
      <xdr:rowOff>142215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2705"/>
          <a:ext cx="889000" cy="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70605</xdr:rowOff>
    </xdr:from>
    <xdr:to>
      <xdr:col>71</xdr:col>
      <xdr:colOff>177800</xdr:colOff>
      <xdr:row>99</xdr:row>
      <xdr:rowOff>33610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2705"/>
          <a:ext cx="889000" cy="1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117700</xdr:rowOff>
    </xdr:from>
    <xdr:to>
      <xdr:col>85</xdr:col>
      <xdr:colOff>177800</xdr:colOff>
      <xdr:row>99</xdr:row>
      <xdr:rowOff>47850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32627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70807</xdr:rowOff>
    </xdr:from>
    <xdr:to>
      <xdr:col>81</xdr:col>
      <xdr:colOff>101600</xdr:colOff>
      <xdr:row>99</xdr:row>
      <xdr:rowOff>957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163534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91415</xdr:rowOff>
    </xdr:from>
    <xdr:to>
      <xdr:col>76</xdr:col>
      <xdr:colOff>165100</xdr:colOff>
      <xdr:row>99</xdr:row>
      <xdr:rowOff>21565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8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19805</xdr:rowOff>
    </xdr:from>
    <xdr:to>
      <xdr:col>72</xdr:col>
      <xdr:colOff>38100</xdr:colOff>
      <xdr:row>98</xdr:row>
      <xdr:rowOff>121405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112532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154260</xdr:rowOff>
    </xdr:from>
    <xdr:to>
      <xdr:col>67</xdr:col>
      <xdr:colOff>101600</xdr:colOff>
      <xdr:row>99</xdr:row>
      <xdr:rowOff>84410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75537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24524</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1107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24524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1107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145174</xdr:rowOff>
    </xdr:from>
    <xdr:to>
      <xdr:col>102</xdr:col>
      <xdr:colOff>165100</xdr:colOff>
      <xdr:row>39</xdr:row>
      <xdr:rowOff>75324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66451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100054</xdr:rowOff>
    </xdr:from>
    <xdr:to>
      <xdr:col>116</xdr:col>
      <xdr:colOff>63500</xdr:colOff>
      <xdr:row>58</xdr:row>
      <xdr:rowOff>118277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44154"/>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100054</xdr:rowOff>
    </xdr:from>
    <xdr:to>
      <xdr:col>111</xdr:col>
      <xdr:colOff>177800</xdr:colOff>
      <xdr:row>59</xdr:row>
      <xdr:rowOff>9855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44154"/>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7537</xdr:rowOff>
    </xdr:from>
    <xdr:to>
      <xdr:col>107</xdr:col>
      <xdr:colOff>50800</xdr:colOff>
      <xdr:row>59</xdr:row>
      <xdr:rowOff>9855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2308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6231</xdr:rowOff>
    </xdr:from>
    <xdr:to>
      <xdr:col>102</xdr:col>
      <xdr:colOff>114300</xdr:colOff>
      <xdr:row>59</xdr:row>
      <xdr:rowOff>7537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2178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67477</xdr:rowOff>
    </xdr:from>
    <xdr:to>
      <xdr:col>116</xdr:col>
      <xdr:colOff>114300</xdr:colOff>
      <xdr:row>58</xdr:row>
      <xdr:rowOff>169077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45904</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49254</xdr:rowOff>
    </xdr:from>
    <xdr:to>
      <xdr:col>112</xdr:col>
      <xdr:colOff>38100</xdr:colOff>
      <xdr:row>58</xdr:row>
      <xdr:rowOff>150854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141981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8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130505</xdr:rowOff>
    </xdr:from>
    <xdr:to>
      <xdr:col>107</xdr:col>
      <xdr:colOff>101600</xdr:colOff>
      <xdr:row>59</xdr:row>
      <xdr:rowOff>60655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51782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6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128187</xdr:rowOff>
    </xdr:from>
    <xdr:to>
      <xdr:col>102</xdr:col>
      <xdr:colOff>165100</xdr:colOff>
      <xdr:row>59</xdr:row>
      <xdr:rowOff>58337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49464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126881</xdr:rowOff>
    </xdr:from>
    <xdr:to>
      <xdr:col>98</xdr:col>
      <xdr:colOff>38100</xdr:colOff>
      <xdr:row>59</xdr:row>
      <xdr:rowOff>57031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48158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92315</xdr:rowOff>
    </xdr:from>
    <xdr:to>
      <xdr:col>116</xdr:col>
      <xdr:colOff>62864</xdr:colOff>
      <xdr:row>79</xdr:row>
      <xdr:rowOff>41587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36715"/>
          <a:ext cx="1269" cy="1149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45414</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8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41587</xdr:rowOff>
    </xdr:from>
    <xdr:to>
      <xdr:col>116</xdr:col>
      <xdr:colOff>152400</xdr:colOff>
      <xdr:row>79</xdr:row>
      <xdr:rowOff>41587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8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38992</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1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92315</xdr:rowOff>
    </xdr:from>
    <xdr:to>
      <xdr:col>116</xdr:col>
      <xdr:colOff>152400</xdr:colOff>
      <xdr:row>72</xdr:row>
      <xdr:rowOff>92315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38942</xdr:rowOff>
    </xdr:from>
    <xdr:to>
      <xdr:col>116</xdr:col>
      <xdr:colOff>63500</xdr:colOff>
      <xdr:row>73</xdr:row>
      <xdr:rowOff>56827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54792"/>
          <a:ext cx="8382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140795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28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162368</xdr:rowOff>
    </xdr:from>
    <xdr:to>
      <xdr:col>116</xdr:col>
      <xdr:colOff>114300</xdr:colOff>
      <xdr:row>75</xdr:row>
      <xdr:rowOff>92518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4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109362</xdr:rowOff>
    </xdr:from>
    <xdr:to>
      <xdr:col>111</xdr:col>
      <xdr:colOff>177800</xdr:colOff>
      <xdr:row>73</xdr:row>
      <xdr:rowOff>56827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110862"/>
          <a:ext cx="889000" cy="46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2860</xdr:rowOff>
    </xdr:from>
    <xdr:to>
      <xdr:col>112</xdr:col>
      <xdr:colOff>38100</xdr:colOff>
      <xdr:row>74</xdr:row>
      <xdr:rowOff>104460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69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95587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109362</xdr:rowOff>
    </xdr:from>
    <xdr:to>
      <xdr:col>107</xdr:col>
      <xdr:colOff>50800</xdr:colOff>
      <xdr:row>71</xdr:row>
      <xdr:rowOff>10541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110862"/>
          <a:ext cx="889000" cy="7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443</xdr:rowOff>
    </xdr:from>
    <xdr:to>
      <xdr:col>107</xdr:col>
      <xdr:colOff>101600</xdr:colOff>
      <xdr:row>74</xdr:row>
      <xdr:rowOff>102043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68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93170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155637</xdr:rowOff>
    </xdr:from>
    <xdr:to>
      <xdr:col>102</xdr:col>
      <xdr:colOff>114300</xdr:colOff>
      <xdr:row>71</xdr:row>
      <xdr:rowOff>10541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157137"/>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26274</xdr:rowOff>
    </xdr:from>
    <xdr:to>
      <xdr:col>102</xdr:col>
      <xdr:colOff>165100</xdr:colOff>
      <xdr:row>74</xdr:row>
      <xdr:rowOff>127874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119001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60238</xdr:rowOff>
    </xdr:from>
    <xdr:to>
      <xdr:col>98</xdr:col>
      <xdr:colOff>38100</xdr:colOff>
      <xdr:row>74</xdr:row>
      <xdr:rowOff>161838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4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152965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159592</xdr:rowOff>
    </xdr:from>
    <xdr:to>
      <xdr:col>116</xdr:col>
      <xdr:colOff>114300</xdr:colOff>
      <xdr:row>73</xdr:row>
      <xdr:rowOff>89742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74519</xdr:rowOff>
    </xdr:from>
    <xdr:ext cx="599010"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6027</xdr:rowOff>
    </xdr:from>
    <xdr:to>
      <xdr:col>112</xdr:col>
      <xdr:colOff>38100</xdr:colOff>
      <xdr:row>73</xdr:row>
      <xdr:rowOff>107627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124154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58562</xdr:rowOff>
    </xdr:from>
    <xdr:to>
      <xdr:col>107</xdr:col>
      <xdr:colOff>101600</xdr:colOff>
      <xdr:row>70</xdr:row>
      <xdr:rowOff>160162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0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5239</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795" y="1183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131191</xdr:rowOff>
    </xdr:from>
    <xdr:to>
      <xdr:col>102</xdr:col>
      <xdr:colOff>165100</xdr:colOff>
      <xdr:row>71</xdr:row>
      <xdr:rowOff>61341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77868</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19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104837</xdr:rowOff>
    </xdr:from>
    <xdr:to>
      <xdr:col>98</xdr:col>
      <xdr:colOff>38100</xdr:colOff>
      <xdr:row>71</xdr:row>
      <xdr:rowOff>34987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1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51514</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18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類似団体の住民一人当たりのコストと比較して人件費、補助費等、災害復旧事業費が大きく上回っている。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は、合併した１町３村の職員や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年度は下水道事業会計で資本費平準化債を借入れたことにより補助費が減少したものの、依然として類似団体との比較でも高くなっている。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災害復旧事業費については、令和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年度比べ梅雨前線豪雨や台風による災害が少なかったため費用が抑えられ低下しているが、自然災害（台風、梅雨前線豪雨等）の影響によりコストが動く部分でもあり今後も注視が必要であると考えれる。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っているが、この繰出金により特別会計の収支に均衡が保たれている現状であるため、各特別会計においては効率的かつ安定的な経営に取り組み、年間の繰出金が抑制されるように努める必要がある。特に公営企業に関しては、公立病院経営強化プランや経営戦略に基づき、独立採算の原則のもと経営改善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71555</xdr:rowOff>
    </xdr:from>
    <xdr:to>
      <xdr:col>24</xdr:col>
      <xdr:colOff>63500</xdr:colOff>
      <xdr:row>36</xdr:row>
      <xdr:rowOff>102362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43755"/>
          <a:ext cx="8382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102362</xdr:rowOff>
    </xdr:from>
    <xdr:to>
      <xdr:col>19</xdr:col>
      <xdr:colOff>177800</xdr:colOff>
      <xdr:row>37</xdr:row>
      <xdr:rowOff>42817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74562"/>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42817</xdr:rowOff>
    </xdr:from>
    <xdr:to>
      <xdr:col>15</xdr:col>
      <xdr:colOff>50800</xdr:colOff>
      <xdr:row>37</xdr:row>
      <xdr:rowOff>100729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8646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100729</xdr:rowOff>
    </xdr:from>
    <xdr:to>
      <xdr:col>10</xdr:col>
      <xdr:colOff>114300</xdr:colOff>
      <xdr:row>37</xdr:row>
      <xdr:rowOff>129903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44379"/>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20755</xdr:rowOff>
    </xdr:from>
    <xdr:to>
      <xdr:col>24</xdr:col>
      <xdr:colOff>114300</xdr:colOff>
      <xdr:row>36</xdr:row>
      <xdr:rowOff>122355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170632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51562</xdr:rowOff>
    </xdr:from>
    <xdr:to>
      <xdr:col>20</xdr:col>
      <xdr:colOff>38100</xdr:colOff>
      <xdr:row>36</xdr:row>
      <xdr:rowOff>153162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144289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163467</xdr:rowOff>
    </xdr:from>
    <xdr:to>
      <xdr:col>15</xdr:col>
      <xdr:colOff>101600</xdr:colOff>
      <xdr:row>37</xdr:row>
      <xdr:rowOff>93617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84744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49929</xdr:rowOff>
    </xdr:from>
    <xdr:to>
      <xdr:col>10</xdr:col>
      <xdr:colOff>165100</xdr:colOff>
      <xdr:row>37</xdr:row>
      <xdr:rowOff>151529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8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79103</xdr:rowOff>
    </xdr:from>
    <xdr:to>
      <xdr:col>6</xdr:col>
      <xdr:colOff>38100</xdr:colOff>
      <xdr:row>38</xdr:row>
      <xdr:rowOff>9253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7836</xdr:rowOff>
    </xdr:from>
    <xdr:to>
      <xdr:col>24</xdr:col>
      <xdr:colOff>63500</xdr:colOff>
      <xdr:row>57</xdr:row>
      <xdr:rowOff>16645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0486"/>
          <a:ext cx="8382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112809</xdr:rowOff>
    </xdr:from>
    <xdr:to>
      <xdr:col>19</xdr:col>
      <xdr:colOff>177800</xdr:colOff>
      <xdr:row>57</xdr:row>
      <xdr:rowOff>7836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4009"/>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47692</xdr:rowOff>
    </xdr:from>
    <xdr:to>
      <xdr:col>15</xdr:col>
      <xdr:colOff>50800</xdr:colOff>
      <xdr:row>56</xdr:row>
      <xdr:rowOff>112809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8892"/>
          <a:ext cx="889000" cy="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147469</xdr:rowOff>
    </xdr:from>
    <xdr:to>
      <xdr:col>10</xdr:col>
      <xdr:colOff>114300</xdr:colOff>
      <xdr:row>56</xdr:row>
      <xdr:rowOff>47692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77219"/>
          <a:ext cx="889000" cy="7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137295</xdr:rowOff>
    </xdr:from>
    <xdr:to>
      <xdr:col>24</xdr:col>
      <xdr:colOff>114300</xdr:colOff>
      <xdr:row>57</xdr:row>
      <xdr:rowOff>67445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115722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128486</xdr:rowOff>
    </xdr:from>
    <xdr:to>
      <xdr:col>20</xdr:col>
      <xdr:colOff>38100</xdr:colOff>
      <xdr:row>57</xdr:row>
      <xdr:rowOff>58636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49763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62009</xdr:rowOff>
    </xdr:from>
    <xdr:to>
      <xdr:col>15</xdr:col>
      <xdr:colOff>101600</xdr:colOff>
      <xdr:row>56</xdr:row>
      <xdr:rowOff>163609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154736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168342</xdr:rowOff>
    </xdr:from>
    <xdr:to>
      <xdr:col>10</xdr:col>
      <xdr:colOff>165100</xdr:colOff>
      <xdr:row>56</xdr:row>
      <xdr:rowOff>98492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89619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96669</xdr:rowOff>
    </xdr:from>
    <xdr:to>
      <xdr:col>6</xdr:col>
      <xdr:colOff>38100</xdr:colOff>
      <xdr:row>56</xdr:row>
      <xdr:rowOff>26819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17946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133390</xdr:rowOff>
    </xdr:from>
    <xdr:to>
      <xdr:col>24</xdr:col>
      <xdr:colOff>63500</xdr:colOff>
      <xdr:row>72</xdr:row>
      <xdr:rowOff>165295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77790"/>
          <a:ext cx="8382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133390</xdr:rowOff>
    </xdr:from>
    <xdr:to>
      <xdr:col>19</xdr:col>
      <xdr:colOff>177800</xdr:colOff>
      <xdr:row>73</xdr:row>
      <xdr:rowOff>158338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77790"/>
          <a:ext cx="889000" cy="1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115552</xdr:rowOff>
    </xdr:from>
    <xdr:to>
      <xdr:col>15</xdr:col>
      <xdr:colOff>50800</xdr:colOff>
      <xdr:row>73</xdr:row>
      <xdr:rowOff>158338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31402"/>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115552</xdr:rowOff>
    </xdr:from>
    <xdr:to>
      <xdr:col>10</xdr:col>
      <xdr:colOff>114300</xdr:colOff>
      <xdr:row>75</xdr:row>
      <xdr:rowOff>65543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31402"/>
          <a:ext cx="889000" cy="29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114495</xdr:rowOff>
    </xdr:from>
    <xdr:to>
      <xdr:col>24</xdr:col>
      <xdr:colOff>114300</xdr:colOff>
      <xdr:row>73</xdr:row>
      <xdr:rowOff>44645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137372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1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82590</xdr:rowOff>
    </xdr:from>
    <xdr:to>
      <xdr:col>20</xdr:col>
      <xdr:colOff>38100</xdr:colOff>
      <xdr:row>73</xdr:row>
      <xdr:rowOff>12740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29267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0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107538</xdr:rowOff>
    </xdr:from>
    <xdr:to>
      <xdr:col>15</xdr:col>
      <xdr:colOff>101600</xdr:colOff>
      <xdr:row>74</xdr:row>
      <xdr:rowOff>37688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54215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64752</xdr:rowOff>
    </xdr:from>
    <xdr:to>
      <xdr:col>10</xdr:col>
      <xdr:colOff>165100</xdr:colOff>
      <xdr:row>73</xdr:row>
      <xdr:rowOff>166352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11429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5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14743</xdr:rowOff>
    </xdr:from>
    <xdr:to>
      <xdr:col>6</xdr:col>
      <xdr:colOff>38100</xdr:colOff>
      <xdr:row>75</xdr:row>
      <xdr:rowOff>116343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132870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4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169022</xdr:rowOff>
    </xdr:from>
    <xdr:to>
      <xdr:col>24</xdr:col>
      <xdr:colOff>63500</xdr:colOff>
      <xdr:row>95</xdr:row>
      <xdr:rowOff>99616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85322"/>
          <a:ext cx="838200" cy="1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86314</xdr:rowOff>
    </xdr:from>
    <xdr:to>
      <xdr:col>19</xdr:col>
      <xdr:colOff>177800</xdr:colOff>
      <xdr:row>95</xdr:row>
      <xdr:rowOff>99616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74064"/>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80953</xdr:rowOff>
    </xdr:from>
    <xdr:to>
      <xdr:col>15</xdr:col>
      <xdr:colOff>50800</xdr:colOff>
      <xdr:row>95</xdr:row>
      <xdr:rowOff>86314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68703"/>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80953</xdr:rowOff>
    </xdr:from>
    <xdr:to>
      <xdr:col>10</xdr:col>
      <xdr:colOff>114300</xdr:colOff>
      <xdr:row>96</xdr:row>
      <xdr:rowOff>31294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68703"/>
          <a:ext cx="889000" cy="1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118222</xdr:rowOff>
    </xdr:from>
    <xdr:to>
      <xdr:col>24</xdr:col>
      <xdr:colOff>114300</xdr:colOff>
      <xdr:row>95</xdr:row>
      <xdr:rowOff>48372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141099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48816</xdr:rowOff>
    </xdr:from>
    <xdr:to>
      <xdr:col>20</xdr:col>
      <xdr:colOff>38100</xdr:colOff>
      <xdr:row>95</xdr:row>
      <xdr:rowOff>150416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166943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1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35514</xdr:rowOff>
    </xdr:from>
    <xdr:to>
      <xdr:col>15</xdr:col>
      <xdr:colOff>101600</xdr:colOff>
      <xdr:row>95</xdr:row>
      <xdr:rowOff>137114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153641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9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30153</xdr:rowOff>
    </xdr:from>
    <xdr:to>
      <xdr:col>10</xdr:col>
      <xdr:colOff>165100</xdr:colOff>
      <xdr:row>95</xdr:row>
      <xdr:rowOff>131753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148280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151944</xdr:rowOff>
    </xdr:from>
    <xdr:to>
      <xdr:col>6</xdr:col>
      <xdr:colOff>38100</xdr:colOff>
      <xdr:row>96</xdr:row>
      <xdr:rowOff>82094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98621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123698</xdr:rowOff>
    </xdr:from>
    <xdr:to>
      <xdr:col>55</xdr:col>
      <xdr:colOff>0</xdr:colOff>
      <xdr:row>55</xdr:row>
      <xdr:rowOff>138641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53448"/>
          <a:ext cx="8382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123698</xdr:rowOff>
    </xdr:from>
    <xdr:to>
      <xdr:col>50</xdr:col>
      <xdr:colOff>114300</xdr:colOff>
      <xdr:row>56</xdr:row>
      <xdr:rowOff>10027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53448"/>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10027</xdr:rowOff>
    </xdr:from>
    <xdr:to>
      <xdr:col>45</xdr:col>
      <xdr:colOff>177800</xdr:colOff>
      <xdr:row>56</xdr:row>
      <xdr:rowOff>48668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11227"/>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40149</xdr:rowOff>
    </xdr:from>
    <xdr:to>
      <xdr:col>41</xdr:col>
      <xdr:colOff>50800</xdr:colOff>
      <xdr:row>56</xdr:row>
      <xdr:rowOff>48668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41349"/>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87841</xdr:rowOff>
    </xdr:from>
    <xdr:to>
      <xdr:col>55</xdr:col>
      <xdr:colOff>50800</xdr:colOff>
      <xdr:row>56</xdr:row>
      <xdr:rowOff>17991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110718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72898</xdr:rowOff>
    </xdr:from>
    <xdr:to>
      <xdr:col>50</xdr:col>
      <xdr:colOff>165100</xdr:colOff>
      <xdr:row>56</xdr:row>
      <xdr:rowOff>3048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19575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7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130677</xdr:rowOff>
    </xdr:from>
    <xdr:to>
      <xdr:col>46</xdr:col>
      <xdr:colOff>38100</xdr:colOff>
      <xdr:row>56</xdr:row>
      <xdr:rowOff>60827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77354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3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169318</xdr:rowOff>
    </xdr:from>
    <xdr:to>
      <xdr:col>41</xdr:col>
      <xdr:colOff>101600</xdr:colOff>
      <xdr:row>56</xdr:row>
      <xdr:rowOff>99468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115995</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160799</xdr:rowOff>
    </xdr:from>
    <xdr:to>
      <xdr:col>36</xdr:col>
      <xdr:colOff>165100</xdr:colOff>
      <xdr:row>56</xdr:row>
      <xdr:rowOff>90949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107476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94569</xdr:rowOff>
    </xdr:from>
    <xdr:to>
      <xdr:col>55</xdr:col>
      <xdr:colOff>0</xdr:colOff>
      <xdr:row>77</xdr:row>
      <xdr:rowOff>97816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96219"/>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60564</xdr:rowOff>
    </xdr:from>
    <xdr:to>
      <xdr:col>50</xdr:col>
      <xdr:colOff>114300</xdr:colOff>
      <xdr:row>77</xdr:row>
      <xdr:rowOff>94569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62214"/>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60564</xdr:rowOff>
    </xdr:from>
    <xdr:to>
      <xdr:col>45</xdr:col>
      <xdr:colOff>177800</xdr:colOff>
      <xdr:row>77</xdr:row>
      <xdr:rowOff>77462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2214"/>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63083</xdr:rowOff>
    </xdr:from>
    <xdr:to>
      <xdr:col>41</xdr:col>
      <xdr:colOff>50800</xdr:colOff>
      <xdr:row>77</xdr:row>
      <xdr:rowOff>77462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6473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47016</xdr:rowOff>
    </xdr:from>
    <xdr:to>
      <xdr:col>55</xdr:col>
      <xdr:colOff>50800</xdr:colOff>
      <xdr:row>77</xdr:row>
      <xdr:rowOff>148616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25443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43769</xdr:rowOff>
    </xdr:from>
    <xdr:to>
      <xdr:col>50</xdr:col>
      <xdr:colOff>165100</xdr:colOff>
      <xdr:row>77</xdr:row>
      <xdr:rowOff>145369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161896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9764</xdr:rowOff>
    </xdr:from>
    <xdr:to>
      <xdr:col>46</xdr:col>
      <xdr:colOff>38100</xdr:colOff>
      <xdr:row>77</xdr:row>
      <xdr:rowOff>111364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127891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26662</xdr:rowOff>
    </xdr:from>
    <xdr:to>
      <xdr:col>41</xdr:col>
      <xdr:colOff>101600</xdr:colOff>
      <xdr:row>77</xdr:row>
      <xdr:rowOff>128262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144789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12283</xdr:rowOff>
    </xdr:from>
    <xdr:to>
      <xdr:col>36</xdr:col>
      <xdr:colOff>165100</xdr:colOff>
      <xdr:row>77</xdr:row>
      <xdr:rowOff>113883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6810</xdr:rowOff>
    </xdr:from>
    <xdr:to>
      <xdr:col>55</xdr:col>
      <xdr:colOff>0</xdr:colOff>
      <xdr:row>96</xdr:row>
      <xdr:rowOff>30392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66010"/>
          <a:ext cx="838200" cy="2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30392</xdr:rowOff>
    </xdr:from>
    <xdr:to>
      <xdr:col>50</xdr:col>
      <xdr:colOff>114300</xdr:colOff>
      <xdr:row>96</xdr:row>
      <xdr:rowOff>75574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89592"/>
          <a:ext cx="8890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44250</xdr:rowOff>
    </xdr:from>
    <xdr:to>
      <xdr:col>45</xdr:col>
      <xdr:colOff>177800</xdr:colOff>
      <xdr:row>96</xdr:row>
      <xdr:rowOff>75574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03450"/>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44250</xdr:rowOff>
    </xdr:from>
    <xdr:to>
      <xdr:col>41</xdr:col>
      <xdr:colOff>50800</xdr:colOff>
      <xdr:row>96</xdr:row>
      <xdr:rowOff>95252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03450"/>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127460</xdr:rowOff>
    </xdr:from>
    <xdr:to>
      <xdr:col>55</xdr:col>
      <xdr:colOff>50800</xdr:colOff>
      <xdr:row>96</xdr:row>
      <xdr:rowOff>57610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105887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151042</xdr:rowOff>
    </xdr:from>
    <xdr:to>
      <xdr:col>50</xdr:col>
      <xdr:colOff>165100</xdr:colOff>
      <xdr:row>96</xdr:row>
      <xdr:rowOff>81192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72319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24774</xdr:rowOff>
    </xdr:from>
    <xdr:to>
      <xdr:col>46</xdr:col>
      <xdr:colOff>38100</xdr:colOff>
      <xdr:row>96</xdr:row>
      <xdr:rowOff>126374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117501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164900</xdr:rowOff>
    </xdr:from>
    <xdr:to>
      <xdr:col>41</xdr:col>
      <xdr:colOff>101600</xdr:colOff>
      <xdr:row>96</xdr:row>
      <xdr:rowOff>95050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86177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44452</xdr:rowOff>
    </xdr:from>
    <xdr:to>
      <xdr:col>36</xdr:col>
      <xdr:colOff>165100</xdr:colOff>
      <xdr:row>96</xdr:row>
      <xdr:rowOff>146052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137179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50150</xdr:rowOff>
    </xdr:from>
    <xdr:to>
      <xdr:col>85</xdr:col>
      <xdr:colOff>127000</xdr:colOff>
      <xdr:row>36</xdr:row>
      <xdr:rowOff>55217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22350"/>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170744</xdr:rowOff>
    </xdr:from>
    <xdr:to>
      <xdr:col>81</xdr:col>
      <xdr:colOff>50800</xdr:colOff>
      <xdr:row>36</xdr:row>
      <xdr:rowOff>55217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71494"/>
          <a:ext cx="889000" cy="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5588</xdr:rowOff>
    </xdr:from>
    <xdr:to>
      <xdr:col>76</xdr:col>
      <xdr:colOff>114300</xdr:colOff>
      <xdr:row>35</xdr:row>
      <xdr:rowOff>170744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834888"/>
          <a:ext cx="889000" cy="33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5588</xdr:rowOff>
    </xdr:from>
    <xdr:to>
      <xdr:col>71</xdr:col>
      <xdr:colOff>177800</xdr:colOff>
      <xdr:row>36</xdr:row>
      <xdr:rowOff>68483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834888"/>
          <a:ext cx="889000" cy="40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170800</xdr:rowOff>
    </xdr:from>
    <xdr:to>
      <xdr:col>85</xdr:col>
      <xdr:colOff>177800</xdr:colOff>
      <xdr:row>36</xdr:row>
      <xdr:rowOff>100950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22227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4417</xdr:rowOff>
    </xdr:from>
    <xdr:to>
      <xdr:col>81</xdr:col>
      <xdr:colOff>101600</xdr:colOff>
      <xdr:row>36</xdr:row>
      <xdr:rowOff>106017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122544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119944</xdr:rowOff>
    </xdr:from>
    <xdr:to>
      <xdr:col>76</xdr:col>
      <xdr:colOff>165100</xdr:colOff>
      <xdr:row>36</xdr:row>
      <xdr:rowOff>50094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66621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126238</xdr:rowOff>
    </xdr:from>
    <xdr:to>
      <xdr:col>72</xdr:col>
      <xdr:colOff>38100</xdr:colOff>
      <xdr:row>34</xdr:row>
      <xdr:rowOff>56388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72915</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55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17683</xdr:rowOff>
    </xdr:from>
    <xdr:to>
      <xdr:col>67</xdr:col>
      <xdr:colOff>101600</xdr:colOff>
      <xdr:row>36</xdr:row>
      <xdr:rowOff>119283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135810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67070</xdr:rowOff>
    </xdr:from>
    <xdr:to>
      <xdr:col>85</xdr:col>
      <xdr:colOff>127000</xdr:colOff>
      <xdr:row>55</xdr:row>
      <xdr:rowOff>81490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496820"/>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67070</xdr:rowOff>
    </xdr:from>
    <xdr:to>
      <xdr:col>81</xdr:col>
      <xdr:colOff>50800</xdr:colOff>
      <xdr:row>55</xdr:row>
      <xdr:rowOff>120827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96820"/>
          <a:ext cx="889000" cy="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120827</xdr:rowOff>
    </xdr:from>
    <xdr:to>
      <xdr:col>76</xdr:col>
      <xdr:colOff>114300</xdr:colOff>
      <xdr:row>55</xdr:row>
      <xdr:rowOff>148039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50577"/>
          <a:ext cx="889000" cy="2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148039</xdr:rowOff>
    </xdr:from>
    <xdr:to>
      <xdr:col>71</xdr:col>
      <xdr:colOff>177800</xdr:colOff>
      <xdr:row>56</xdr:row>
      <xdr:rowOff>57303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77789"/>
          <a:ext cx="8890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30690</xdr:rowOff>
    </xdr:from>
    <xdr:to>
      <xdr:col>85</xdr:col>
      <xdr:colOff>177800</xdr:colOff>
      <xdr:row>55</xdr:row>
      <xdr:rowOff>132290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9117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3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16270</xdr:rowOff>
    </xdr:from>
    <xdr:to>
      <xdr:col>81</xdr:col>
      <xdr:colOff>101600</xdr:colOff>
      <xdr:row>55</xdr:row>
      <xdr:rowOff>117870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134397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70027</xdr:rowOff>
    </xdr:from>
    <xdr:to>
      <xdr:col>76</xdr:col>
      <xdr:colOff>165100</xdr:colOff>
      <xdr:row>56</xdr:row>
      <xdr:rowOff>177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16704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2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97239</xdr:rowOff>
    </xdr:from>
    <xdr:to>
      <xdr:col>72</xdr:col>
      <xdr:colOff>38100</xdr:colOff>
      <xdr:row>56</xdr:row>
      <xdr:rowOff>27389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43916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30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6503</xdr:rowOff>
    </xdr:from>
    <xdr:to>
      <xdr:col>67</xdr:col>
      <xdr:colOff>101600</xdr:colOff>
      <xdr:row>56</xdr:row>
      <xdr:rowOff>108103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99230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0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55902</xdr:rowOff>
    </xdr:from>
    <xdr:to>
      <xdr:col>85</xdr:col>
      <xdr:colOff>127000</xdr:colOff>
      <xdr:row>76</xdr:row>
      <xdr:rowOff>68094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743202"/>
          <a:ext cx="8382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55902</xdr:rowOff>
    </xdr:from>
    <xdr:to>
      <xdr:col>81</xdr:col>
      <xdr:colOff>50800</xdr:colOff>
      <xdr:row>76</xdr:row>
      <xdr:rowOff>79110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743202"/>
          <a:ext cx="889000" cy="3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79110</xdr:rowOff>
    </xdr:from>
    <xdr:to>
      <xdr:col>76</xdr:col>
      <xdr:colOff>114300</xdr:colOff>
      <xdr:row>77</xdr:row>
      <xdr:rowOff>137936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09310"/>
          <a:ext cx="8890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8897</xdr:rowOff>
    </xdr:from>
    <xdr:to>
      <xdr:col>71</xdr:col>
      <xdr:colOff>177800</xdr:colOff>
      <xdr:row>77</xdr:row>
      <xdr:rowOff>137936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039097"/>
          <a:ext cx="889000" cy="30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17294</xdr:rowOff>
    </xdr:from>
    <xdr:to>
      <xdr:col>85</xdr:col>
      <xdr:colOff>177800</xdr:colOff>
      <xdr:row>76</xdr:row>
      <xdr:rowOff>118894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0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40171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8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5102</xdr:rowOff>
    </xdr:from>
    <xdr:to>
      <xdr:col>81</xdr:col>
      <xdr:colOff>101600</xdr:colOff>
      <xdr:row>74</xdr:row>
      <xdr:rowOff>106702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6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123229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28310</xdr:rowOff>
    </xdr:from>
    <xdr:to>
      <xdr:col>76</xdr:col>
      <xdr:colOff>165100</xdr:colOff>
      <xdr:row>76</xdr:row>
      <xdr:rowOff>129910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0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146437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8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87136</xdr:rowOff>
    </xdr:from>
    <xdr:to>
      <xdr:col>72</xdr:col>
      <xdr:colOff>38100</xdr:colOff>
      <xdr:row>78</xdr:row>
      <xdr:rowOff>17286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33813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129547</xdr:rowOff>
    </xdr:from>
    <xdr:to>
      <xdr:col>67</xdr:col>
      <xdr:colOff>101600</xdr:colOff>
      <xdr:row>76</xdr:row>
      <xdr:rowOff>59697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9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76224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7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32486</xdr:rowOff>
    </xdr:from>
    <xdr:to>
      <xdr:col>85</xdr:col>
      <xdr:colOff>127000</xdr:colOff>
      <xdr:row>95</xdr:row>
      <xdr:rowOff>99129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20236"/>
          <a:ext cx="838200" cy="6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99129</xdr:rowOff>
    </xdr:from>
    <xdr:to>
      <xdr:col>81</xdr:col>
      <xdr:colOff>50800</xdr:colOff>
      <xdr:row>95</xdr:row>
      <xdr:rowOff>145407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86879"/>
          <a:ext cx="889000" cy="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145407</xdr:rowOff>
    </xdr:from>
    <xdr:to>
      <xdr:col>76</xdr:col>
      <xdr:colOff>114300</xdr:colOff>
      <xdr:row>95</xdr:row>
      <xdr:rowOff>159812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3157"/>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159812</xdr:rowOff>
    </xdr:from>
    <xdr:to>
      <xdr:col>71</xdr:col>
      <xdr:colOff>177800</xdr:colOff>
      <xdr:row>96</xdr:row>
      <xdr:rowOff>11080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47562"/>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153136</xdr:rowOff>
    </xdr:from>
    <xdr:to>
      <xdr:col>85</xdr:col>
      <xdr:colOff>177800</xdr:colOff>
      <xdr:row>95</xdr:row>
      <xdr:rowOff>83286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4563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2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48329</xdr:rowOff>
    </xdr:from>
    <xdr:to>
      <xdr:col>81</xdr:col>
      <xdr:colOff>101600</xdr:colOff>
      <xdr:row>95</xdr:row>
      <xdr:rowOff>149929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141056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94607</xdr:rowOff>
    </xdr:from>
    <xdr:to>
      <xdr:col>76</xdr:col>
      <xdr:colOff>165100</xdr:colOff>
      <xdr:row>96</xdr:row>
      <xdr:rowOff>24757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15884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109012</xdr:rowOff>
    </xdr:from>
    <xdr:to>
      <xdr:col>72</xdr:col>
      <xdr:colOff>38100</xdr:colOff>
      <xdr:row>96</xdr:row>
      <xdr:rowOff>39162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30289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131730</xdr:rowOff>
    </xdr:from>
    <xdr:to>
      <xdr:col>67</xdr:col>
      <xdr:colOff>101600</xdr:colOff>
      <xdr:row>96</xdr:row>
      <xdr:rowOff>61880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53007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民生費及び衛生費においては、特別会計や企業会計の収支均衡を保つため一般会計から繰出しを行っていることが住民一人当たりのコストが高額となっている大きな要因と分析される。令和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年度の衛生費に関してはし尿処理施設解体費の増が主な増加要因となっている。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農林水産業費においては、森林環境譲与税や、特定目的基金を活用し本町の基幹産業である農林業の基盤整備による生産量の拡大に努め、担い手の育成に向けて取り組んでいるところである。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年度に実施した小型水槽付き消防ポンプ自動車購入事業が終了したことにより決算額が減少したが住民一人当たりのコストは増加した。令和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年度も高規格救急自動車の購入等大きな歳出が多く、依然類似団体との差は大きい。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おいて、住民一人当たりのコストが減少した要因としては、前年度に比べ梅雨前線豪雨や台風による災害被害が少なかったことによるものであるが、類似団体との比較では引き続き大きく上回る結果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今後も年度によって政策的な要因で目的ごとの決算額は異なるが、基本的な方針として事務事業の見直しや施設の統廃合など、歳出の合理化等行財政改革を推進し健全な行財政運営に努める。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財政調整基金残高については、財源不足分の補填等に活用されていることなどから近年減少傾向にあるが、今後においても減少は続くと見込まれる。</a:t>
          </a:r>
        </a:p>
        <a:p>
          <a:r>
            <a:rPr kumimoji="1" lang="ja-JP" altLang="en-US" sz="1300">
              <a:solidFill>
                <a:sysClr val="windowText" lastClr="000000"/>
              </a:solidFill>
              <a:latin typeface="ＭＳ ゴシック" pitchFamily="49" charset="-128"/>
              <a:ea typeface="ＭＳ ゴシック" pitchFamily="49" charset="-128"/>
            </a:rPr>
            <a:t>　また、実質単年度収支についても、</a:t>
          </a:r>
          <a:r>
            <a:rPr kumimoji="1" lang="en-US" altLang="ja-JP" sz="1300">
              <a:solidFill>
                <a:sysClr val="windowText" lastClr="000000"/>
              </a:solidFill>
              <a:latin typeface="ＭＳ ゴシック" pitchFamily="49" charset="-128"/>
              <a:ea typeface="ＭＳ ゴシック" pitchFamily="49" charset="-128"/>
            </a:rPr>
            <a:t>H28</a:t>
          </a:r>
          <a:r>
            <a:rPr kumimoji="1" lang="ja-JP" altLang="en-US" sz="1300">
              <a:solidFill>
                <a:sysClr val="windowText" lastClr="000000"/>
              </a:solidFill>
              <a:latin typeface="ＭＳ ゴシック" pitchFamily="49" charset="-128"/>
              <a:ea typeface="ＭＳ ゴシック" pitchFamily="49" charset="-128"/>
            </a:rPr>
            <a:t>年度までは黒字を保ってきたが、</a:t>
          </a:r>
          <a:r>
            <a:rPr kumimoji="1" lang="en-US" altLang="ja-JP" sz="1300">
              <a:solidFill>
                <a:sysClr val="windowText" lastClr="000000"/>
              </a:solidFill>
              <a:latin typeface="ＭＳ ゴシック" pitchFamily="49" charset="-128"/>
              <a:ea typeface="ＭＳ ゴシック" pitchFamily="49" charset="-128"/>
            </a:rPr>
            <a:t>H29</a:t>
          </a:r>
          <a:r>
            <a:rPr kumimoji="1" lang="ja-JP" altLang="en-US" sz="1300">
              <a:solidFill>
                <a:sysClr val="windowText" lastClr="000000"/>
              </a:solidFill>
              <a:latin typeface="ＭＳ ゴシック" pitchFamily="49" charset="-128"/>
              <a:ea typeface="ＭＳ ゴシック" pitchFamily="49" charset="-128"/>
            </a:rPr>
            <a:t>年度以降は基金を取り崩しての運営となっており、依然マイナスで推移している。　　　　　　</a:t>
          </a:r>
        </a:p>
        <a:p>
          <a:r>
            <a:rPr kumimoji="1" lang="ja-JP" altLang="en-US" sz="1300">
              <a:solidFill>
                <a:sysClr val="windowText" lastClr="000000"/>
              </a:solidFill>
              <a:latin typeface="ＭＳ ゴシック" pitchFamily="49" charset="-128"/>
              <a:ea typeface="ＭＳ ゴシック" pitchFamily="49" charset="-128"/>
            </a:rPr>
            <a:t>　今後の財政状況についても厳しいことが見込まれるが、町の規模に見合った財政運営に努めていく。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全会計で黒字を達成しているものの、特別会計においては、一般会計からの繰入金によって収支の均衡が保たれているのが現状である。</a:t>
          </a:r>
        </a:p>
        <a:p>
          <a:r>
            <a:rPr kumimoji="1" lang="ja-JP" altLang="en-US" sz="1400">
              <a:solidFill>
                <a:sysClr val="windowText" lastClr="000000"/>
              </a:solidFill>
              <a:latin typeface="ＭＳ ゴシック" pitchFamily="49" charset="-128"/>
              <a:ea typeface="ＭＳ ゴシック" pitchFamily="49" charset="-128"/>
            </a:rPr>
            <a:t>　今後も安定的な運営を目指すべく、事業の効率化や利用料金の適正化等を検討していく必要性がある。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10321501</v>
      </c>
      <c r="BO4" s="436"/>
      <c r="BP4" s="436"/>
      <c r="BQ4" s="436"/>
      <c r="BR4" s="436"/>
      <c r="BS4" s="436"/>
      <c r="BT4" s="436"/>
      <c r="BU4" s="437"/>
      <c r="BV4" s="435">
        <v>10801682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11.6</v>
      </c>
      <c r="CU4" s="576"/>
      <c r="CV4" s="576"/>
      <c r="CW4" s="576"/>
      <c r="CX4" s="576"/>
      <c r="CY4" s="576"/>
      <c r="CZ4" s="576"/>
      <c r="DA4" s="577"/>
      <c r="DB4" s="575">
        <v>10.9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9462276</v>
      </c>
      <c r="BO5" s="407"/>
      <c r="BP5" s="407"/>
      <c r="BQ5" s="407"/>
      <c r="BR5" s="407"/>
      <c r="BS5" s="407"/>
      <c r="BT5" s="407"/>
      <c r="BU5" s="408"/>
      <c r="BV5" s="406">
        <v>9826417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88.4</v>
      </c>
      <c r="CU5" s="404"/>
      <c r="CV5" s="404"/>
      <c r="CW5" s="404"/>
      <c r="CX5" s="404"/>
      <c r="CY5" s="404"/>
      <c r="CZ5" s="404"/>
      <c r="DA5" s="405"/>
      <c r="DB5" s="403">
        <v>87.8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859225</v>
      </c>
      <c r="BO6" s="407"/>
      <c r="BP6" s="407"/>
      <c r="BQ6" s="407"/>
      <c r="BR6" s="407"/>
      <c r="BS6" s="407"/>
      <c r="BT6" s="407"/>
      <c r="BU6" s="408"/>
      <c r="BV6" s="406">
        <v>975265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88.5</v>
      </c>
      <c r="CU6" s="550"/>
      <c r="CV6" s="550"/>
      <c r="CW6" s="550"/>
      <c r="CX6" s="550"/>
      <c r="CY6" s="550"/>
      <c r="CZ6" s="550"/>
      <c r="DA6" s="551"/>
      <c r="DB6" s="549">
        <v>88.1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165309</v>
      </c>
      <c r="BO7" s="407"/>
      <c r="BP7" s="407"/>
      <c r="BQ7" s="407"/>
      <c r="BR7" s="407"/>
      <c r="BS7" s="407"/>
      <c r="BT7" s="407"/>
      <c r="BU7" s="408"/>
      <c r="BV7" s="406">
        <v>338009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6000487</v>
      </c>
      <c r="CU7" s="407"/>
      <c r="CV7" s="407"/>
      <c r="CW7" s="407"/>
      <c r="CX7" s="407"/>
      <c r="CY7" s="407"/>
      <c r="CZ7" s="407"/>
      <c r="DA7" s="408"/>
      <c r="DB7" s="406">
        <v>5855844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693916</v>
      </c>
      <c r="BO8" s="407"/>
      <c r="BP8" s="407"/>
      <c r="BQ8" s="407"/>
      <c r="BR8" s="407"/>
      <c r="BS8" s="407"/>
      <c r="BT8" s="407"/>
      <c r="BU8" s="408"/>
      <c r="BV8" s="406">
        <v>637256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7404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56660</v>
      </c>
      <c r="BO9" s="407"/>
      <c r="BP9" s="407"/>
      <c r="BQ9" s="407"/>
      <c r="BR9" s="407"/>
      <c r="BS9" s="407"/>
      <c r="BT9" s="407"/>
      <c r="BU9" s="408"/>
      <c r="BV9" s="406">
        <v>-139862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10.7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8447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35630</v>
      </c>
      <c r="BO10" s="407"/>
      <c r="BP10" s="407"/>
      <c r="BQ10" s="407"/>
      <c r="BR10" s="407"/>
      <c r="BS10" s="407"/>
      <c r="BT10" s="407"/>
      <c r="BU10" s="408"/>
      <c r="BV10" s="406">
        <v>45851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6889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400000</v>
      </c>
      <c r="BO12" s="407"/>
      <c r="BP12" s="407"/>
      <c r="BQ12" s="407"/>
      <c r="BR12" s="407"/>
      <c r="BS12" s="407"/>
      <c r="BT12" s="407"/>
      <c r="BU12" s="408"/>
      <c r="BV12" s="406">
        <v>591435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6854</v>
      </c>
      <c r="S13" s="494"/>
      <c r="T13" s="494"/>
      <c r="U13" s="494"/>
      <c r="V13" s="495"/>
      <c r="W13" s="496" t="s">
        <v>131</v>
      </c>
      <c r="X13" s="392"/>
      <c r="Y13" s="392"/>
      <c r="Z13" s="392"/>
      <c r="AA13" s="392"/>
      <c r="AB13" s="393"/>
      <c r="AC13" s="359">
        <v>936</v>
      </c>
      <c r="AD13" s="360"/>
      <c r="AE13" s="360"/>
      <c r="AF13" s="360"/>
      <c r="AG13" s="361"/>
      <c r="AH13" s="359">
        <v>1179</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-307710</v>
      </c>
      <c r="BO13" s="407"/>
      <c r="BP13" s="407"/>
      <c r="BQ13" s="407"/>
      <c r="BR13" s="407"/>
      <c r="BS13" s="407"/>
      <c r="BT13" s="407"/>
      <c r="BU13" s="408"/>
      <c r="BV13" s="406">
        <v>-685446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10.4</v>
      </c>
      <c r="CU13" s="404"/>
      <c r="CV13" s="404"/>
      <c r="CW13" s="404"/>
      <c r="CX13" s="404"/>
      <c r="CY13" s="404"/>
      <c r="CZ13" s="404"/>
      <c r="DA13" s="405"/>
      <c r="DB13" s="403">
        <v>10.4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7145</v>
      </c>
      <c r="S14" s="494"/>
      <c r="T14" s="494"/>
      <c r="U14" s="494"/>
      <c r="V14" s="495"/>
      <c r="W14" s="497"/>
      <c r="X14" s="395"/>
      <c r="Y14" s="395"/>
      <c r="Z14" s="395"/>
      <c r="AA14" s="395"/>
      <c r="AB14" s="396"/>
      <c r="AC14" s="486">
        <v>27.1</v>
      </c>
      <c r="AD14" s="487"/>
      <c r="AE14" s="487"/>
      <c r="AF14" s="487"/>
      <c r="AG14" s="488"/>
      <c r="AH14" s="486">
        <v>30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7120</v>
      </c>
      <c r="S15" s="494"/>
      <c r="T15" s="494"/>
      <c r="U15" s="494"/>
      <c r="V15" s="495"/>
      <c r="W15" s="496" t="s">
        <v>137</v>
      </c>
      <c r="X15" s="392"/>
      <c r="Y15" s="392"/>
      <c r="Z15" s="392"/>
      <c r="AA15" s="392"/>
      <c r="AB15" s="393"/>
      <c r="AC15" s="359">
        <v>483</v>
      </c>
      <c r="AD15" s="360"/>
      <c r="AE15" s="360"/>
      <c r="AF15" s="360"/>
      <c r="AG15" s="361"/>
      <c r="AH15" s="359">
        <v>578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1235916</v>
      </c>
      <c r="BO15" s="436"/>
      <c r="BP15" s="436"/>
      <c r="BQ15" s="436"/>
      <c r="BR15" s="436"/>
      <c r="BS15" s="436"/>
      <c r="BT15" s="436"/>
      <c r="BU15" s="437"/>
      <c r="BV15" s="435">
        <v>1134054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v>
      </c>
      <c r="AD16" s="487"/>
      <c r="AE16" s="487"/>
      <c r="AF16" s="487"/>
      <c r="AG16" s="488"/>
      <c r="AH16" s="486">
        <v>14.7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5747928</v>
      </c>
      <c r="BO16" s="407"/>
      <c r="BP16" s="407"/>
      <c r="BQ16" s="407"/>
      <c r="BR16" s="407"/>
      <c r="BS16" s="407"/>
      <c r="BT16" s="407"/>
      <c r="BU16" s="408"/>
      <c r="BV16" s="406">
        <v>5608048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2040</v>
      </c>
      <c r="AD17" s="360"/>
      <c r="AE17" s="360"/>
      <c r="AF17" s="360"/>
      <c r="AG17" s="361"/>
      <c r="AH17" s="359">
        <v>2177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1477982</v>
      </c>
      <c r="BO17" s="407"/>
      <c r="BP17" s="407"/>
      <c r="BQ17" s="407"/>
      <c r="BR17" s="407"/>
      <c r="BS17" s="407"/>
      <c r="BT17" s="407"/>
      <c r="BU17" s="408"/>
      <c r="BV17" s="406">
        <v>1369642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583.69000000000005</v>
      </c>
      <c r="M18" s="459"/>
      <c r="N18" s="459"/>
      <c r="O18" s="459"/>
      <c r="P18" s="459"/>
      <c r="Q18" s="459"/>
      <c r="R18" s="460"/>
      <c r="S18" s="460"/>
      <c r="T18" s="460"/>
      <c r="U18" s="460"/>
      <c r="V18" s="461"/>
      <c r="W18" s="477"/>
      <c r="X18" s="478"/>
      <c r="Y18" s="478"/>
      <c r="Z18" s="478"/>
      <c r="AA18" s="478"/>
      <c r="AB18" s="502"/>
      <c r="AC18" s="376">
        <v>59</v>
      </c>
      <c r="AD18" s="377"/>
      <c r="AE18" s="377"/>
      <c r="AF18" s="377"/>
      <c r="AG18" s="462"/>
      <c r="AH18" s="376">
        <v>55.3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5421903</v>
      </c>
      <c r="BO18" s="407"/>
      <c r="BP18" s="407"/>
      <c r="BQ18" s="407"/>
      <c r="BR18" s="407"/>
      <c r="BS18" s="407"/>
      <c r="BT18" s="407"/>
      <c r="BU18" s="408"/>
      <c r="BV18" s="406">
        <v>5218664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7872373</v>
      </c>
      <c r="BO19" s="407"/>
      <c r="BP19" s="407"/>
      <c r="BQ19" s="407"/>
      <c r="BR19" s="407"/>
      <c r="BS19" s="407"/>
      <c r="BT19" s="407"/>
      <c r="BU19" s="408"/>
      <c r="BV19" s="406">
        <v>8032278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3638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8928587</v>
      </c>
      <c r="BO22" s="436"/>
      <c r="BP22" s="436"/>
      <c r="BQ22" s="436"/>
      <c r="BR22" s="436"/>
      <c r="BS22" s="436"/>
      <c r="BT22" s="436"/>
      <c r="BU22" s="437"/>
      <c r="BV22" s="435">
        <v>9148873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7573146</v>
      </c>
      <c r="BO23" s="407"/>
      <c r="BP23" s="407"/>
      <c r="BQ23" s="407"/>
      <c r="BR23" s="407"/>
      <c r="BS23" s="407"/>
      <c r="BT23" s="407"/>
      <c r="BU23" s="408"/>
      <c r="BV23" s="406">
        <v>7778457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7700</v>
      </c>
      <c r="R24" s="360"/>
      <c r="S24" s="360"/>
      <c r="T24" s="360"/>
      <c r="U24" s="360"/>
      <c r="V24" s="361"/>
      <c r="W24" s="449"/>
      <c r="X24" s="386"/>
      <c r="Y24" s="387"/>
      <c r="Z24" s="362" t="s">
        <v>162</v>
      </c>
      <c r="AA24" s="363"/>
      <c r="AB24" s="363"/>
      <c r="AC24" s="363"/>
      <c r="AD24" s="363"/>
      <c r="AE24" s="363"/>
      <c r="AF24" s="363"/>
      <c r="AG24" s="364"/>
      <c r="AH24" s="359">
        <v>200</v>
      </c>
      <c r="AI24" s="360"/>
      <c r="AJ24" s="360"/>
      <c r="AK24" s="360"/>
      <c r="AL24" s="361"/>
      <c r="AM24" s="359">
        <v>593800</v>
      </c>
      <c r="AN24" s="360"/>
      <c r="AO24" s="360"/>
      <c r="AP24" s="360"/>
      <c r="AQ24" s="360"/>
      <c r="AR24" s="361"/>
      <c r="AS24" s="359">
        <v>2969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6474130</v>
      </c>
      <c r="BO24" s="407"/>
      <c r="BP24" s="407"/>
      <c r="BQ24" s="407"/>
      <c r="BR24" s="407"/>
      <c r="BS24" s="407"/>
      <c r="BT24" s="407"/>
      <c r="BU24" s="408"/>
      <c r="BV24" s="406">
        <v>6399202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6160</v>
      </c>
      <c r="R25" s="360"/>
      <c r="S25" s="360"/>
      <c r="T25" s="360"/>
      <c r="U25" s="360"/>
      <c r="V25" s="361"/>
      <c r="W25" s="449"/>
      <c r="X25" s="386"/>
      <c r="Y25" s="387"/>
      <c r="Z25" s="362" t="s">
        <v>165</v>
      </c>
      <c r="AA25" s="363"/>
      <c r="AB25" s="363"/>
      <c r="AC25" s="363"/>
      <c r="AD25" s="363"/>
      <c r="AE25" s="363"/>
      <c r="AF25" s="363"/>
      <c r="AG25" s="364"/>
      <c r="AH25" s="359">
        <v>40</v>
      </c>
      <c r="AI25" s="360"/>
      <c r="AJ25" s="360"/>
      <c r="AK25" s="360"/>
      <c r="AL25" s="361"/>
      <c r="AM25" s="359">
        <v>111200</v>
      </c>
      <c r="AN25" s="360"/>
      <c r="AO25" s="360"/>
      <c r="AP25" s="360"/>
      <c r="AQ25" s="360"/>
      <c r="AR25" s="361"/>
      <c r="AS25" s="359">
        <v>2780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104744</v>
      </c>
      <c r="BO25" s="436"/>
      <c r="BP25" s="436"/>
      <c r="BQ25" s="436"/>
      <c r="BR25" s="436"/>
      <c r="BS25" s="436"/>
      <c r="BT25" s="436"/>
      <c r="BU25" s="437"/>
      <c r="BV25" s="435">
        <v>161413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5540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8382</v>
      </c>
      <c r="AN26" s="360"/>
      <c r="AO26" s="360"/>
      <c r="AP26" s="360"/>
      <c r="AQ26" s="360"/>
      <c r="AR26" s="361"/>
      <c r="AS26" s="359">
        <v>2794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2650</v>
      </c>
      <c r="R27" s="360"/>
      <c r="S27" s="360"/>
      <c r="T27" s="360"/>
      <c r="U27" s="360"/>
      <c r="V27" s="361"/>
      <c r="W27" s="449"/>
      <c r="X27" s="386"/>
      <c r="Y27" s="387"/>
      <c r="Z27" s="362" t="s">
        <v>171</v>
      </c>
      <c r="AA27" s="363"/>
      <c r="AB27" s="363"/>
      <c r="AC27" s="363"/>
      <c r="AD27" s="363"/>
      <c r="AE27" s="363"/>
      <c r="AF27" s="363"/>
      <c r="AG27" s="364"/>
      <c r="AH27" s="359">
        <v>17</v>
      </c>
      <c r="AI27" s="360"/>
      <c r="AJ27" s="360"/>
      <c r="AK27" s="360"/>
      <c r="AL27" s="361"/>
      <c r="AM27" s="359">
        <v>48552</v>
      </c>
      <c r="AN27" s="360"/>
      <c r="AO27" s="360"/>
      <c r="AP27" s="360"/>
      <c r="AQ27" s="360"/>
      <c r="AR27" s="361"/>
      <c r="AS27" s="359">
        <v>2856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1990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3213768</v>
      </c>
      <c r="BO28" s="436"/>
      <c r="BP28" s="436"/>
      <c r="BQ28" s="436"/>
      <c r="BR28" s="436"/>
      <c r="BS28" s="436"/>
      <c r="BT28" s="436"/>
      <c r="BU28" s="437"/>
      <c r="BV28" s="435">
        <v>3258139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11</v>
      </c>
      <c r="M29" s="360"/>
      <c r="N29" s="360"/>
      <c r="O29" s="360"/>
      <c r="P29" s="361"/>
      <c r="Q29" s="359">
        <v>1850</v>
      </c>
      <c r="R29" s="360"/>
      <c r="S29" s="360"/>
      <c r="T29" s="360"/>
      <c r="U29" s="360"/>
      <c r="V29" s="361"/>
      <c r="W29" s="450"/>
      <c r="X29" s="451"/>
      <c r="Y29" s="452"/>
      <c r="Z29" s="362" t="s">
        <v>177</v>
      </c>
      <c r="AA29" s="363"/>
      <c r="AB29" s="363"/>
      <c r="AC29" s="363"/>
      <c r="AD29" s="363"/>
      <c r="AE29" s="363"/>
      <c r="AF29" s="363"/>
      <c r="AG29" s="364"/>
      <c r="AH29" s="359">
        <v>217</v>
      </c>
      <c r="AI29" s="360"/>
      <c r="AJ29" s="360"/>
      <c r="AK29" s="360"/>
      <c r="AL29" s="361"/>
      <c r="AM29" s="359">
        <v>642352</v>
      </c>
      <c r="AN29" s="360"/>
      <c r="AO29" s="360"/>
      <c r="AP29" s="360"/>
      <c r="AQ29" s="360"/>
      <c r="AR29" s="361"/>
      <c r="AS29" s="359">
        <v>2960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292197</v>
      </c>
      <c r="BO29" s="407"/>
      <c r="BP29" s="407"/>
      <c r="BQ29" s="407"/>
      <c r="BR29" s="407"/>
      <c r="BS29" s="407"/>
      <c r="BT29" s="407"/>
      <c r="BU29" s="408"/>
      <c r="BV29" s="406">
        <v>273782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1484490</v>
      </c>
      <c r="BO30" s="441"/>
      <c r="BP30" s="441"/>
      <c r="BQ30" s="441"/>
      <c r="BR30" s="441"/>
      <c r="BS30" s="441"/>
      <c r="BT30" s="441"/>
      <c r="BU30" s="442"/>
      <c r="BV30" s="440">
        <v>1575676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訪問看護事業特別会計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病院事業会計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IF('各会計、関係団体の財政状況及び健全化判断比率'!B37="","",'各会計、関係団体の財政状況及び健全化判断比率'!B37)</f>
        <v>分譲宅地造成事業特別会計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松山広域福祉施設事務組合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23</v>
      </c>
      <c r="CP34" s="354"/>
      <c r="CQ34" s="355" t="str">
        <f>IF('各会計、関係団体の財政状況及び健全化判断比率'!BS7="","",'各会計、関係団体の財政状況及び健全化判断比率'!BS7)</f>
        <v>公益社団法人久万高原農業公社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凶荒予備事業特別会計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老人保健施設事業会計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松山広域福祉施設事務組合　公営企業会計</v>
      </c>
      <c r="BZ35" s="355"/>
      <c r="CA35" s="355"/>
      <c r="CB35" s="355"/>
      <c r="CC35" s="355"/>
      <c r="CD35" s="355"/>
      <c r="CE35" s="355"/>
      <c r="CF35" s="355"/>
      <c r="CG35" s="355"/>
      <c r="CH35" s="355"/>
      <c r="CI35" s="355"/>
      <c r="CJ35" s="355"/>
      <c r="CK35" s="355"/>
      <c r="CL35" s="355"/>
      <c r="CM35" s="355"/>
      <c r="CN35" s="163"/>
      <c r="CO35" s="354">
        <f t="shared" ref="CO35:CO43" si="3">IF(CQ35="","",CO34+1)</f>
        <v>24</v>
      </c>
      <c r="CP35" s="354"/>
      <c r="CQ35" s="355" t="str">
        <f>IF('各会計、関係団体の財政状況及び健全化判断比率'!BS8="","",'各会計、関係団体の財政状況及び健全化判断比率'!BS8)</f>
        <v>株式会社いぶき</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国民健康保険診療所事業特別会計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IF('各会計、関係団体の財政状況及び健全化判断比率'!B35="","",'各会計、関係団体の財政状況及び健全化判断比率'!B35)</f>
        <v>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松山衛生事務組合</v>
      </c>
      <c r="BZ36" s="355"/>
      <c r="CA36" s="355"/>
      <c r="CB36" s="355"/>
      <c r="CC36" s="355"/>
      <c r="CD36" s="355"/>
      <c r="CE36" s="355"/>
      <c r="CF36" s="355"/>
      <c r="CG36" s="355"/>
      <c r="CH36" s="355"/>
      <c r="CI36" s="355"/>
      <c r="CJ36" s="355"/>
      <c r="CK36" s="355"/>
      <c r="CL36" s="355"/>
      <c r="CM36" s="355"/>
      <c r="CN36" s="163"/>
      <c r="CO36" s="354">
        <f t="shared" si="3"/>
        <v>25</v>
      </c>
      <c r="CP36" s="354"/>
      <c r="CQ36" s="355" t="str">
        <f>IF('各会計、関係団体の財政状況及び健全化判断比率'!BS9="","",'各会計、関係団体の財政状況及び健全化判断比率'!BS9)</f>
        <v>一般社団法人柳谷産業開発公社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愛媛県市町総合事務組合　退職手当事業分</v>
      </c>
      <c r="BZ37" s="355"/>
      <c r="CA37" s="355"/>
      <c r="CB37" s="355"/>
      <c r="CC37" s="355"/>
      <c r="CD37" s="355"/>
      <c r="CE37" s="355"/>
      <c r="CF37" s="355"/>
      <c r="CG37" s="355"/>
      <c r="CH37" s="355"/>
      <c r="CI37" s="355"/>
      <c r="CJ37" s="355"/>
      <c r="CK37" s="355"/>
      <c r="CL37" s="355"/>
      <c r="CM37" s="355"/>
      <c r="CN37" s="163"/>
      <c r="CO37" s="354">
        <f t="shared" si="3"/>
        <v>26</v>
      </c>
      <c r="CP37" s="354"/>
      <c r="CQ37" s="355" t="str">
        <f>IF('各会計、関係団体の財政状況及び健全化判断比率'!BS10="","",'各会計、関係団体の財政状況及び健全化判断比率'!BS10)</f>
        <v>株式会社みかわ</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後期高齢者医療保険事業特別会計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愛媛県市町総合事務組合　消防補償事業分</v>
      </c>
      <c r="BZ38" s="355"/>
      <c r="CA38" s="355"/>
      <c r="CB38" s="355"/>
      <c r="CC38" s="355"/>
      <c r="CD38" s="355"/>
      <c r="CE38" s="355"/>
      <c r="CF38" s="355"/>
      <c r="CG38" s="355"/>
      <c r="CH38" s="355"/>
      <c r="CI38" s="355"/>
      <c r="CJ38" s="355"/>
      <c r="CK38" s="355"/>
      <c r="CL38" s="355"/>
      <c r="CM38" s="355"/>
      <c r="CN38" s="163"/>
      <c r="CO38" s="354">
        <f t="shared" si="3"/>
        <v>27</v>
      </c>
      <c r="CP38" s="354"/>
      <c r="CQ38" s="355" t="str">
        <f>IF('各会計、関係団体の財政状況及び健全化判断比率'!BS11="","",'各会計、関係団体の財政状況及び健全化判断比率'!BS11)</f>
        <v>株式会社さんさん久万高原</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愛媛県市町総合事務組合　交通災害事業分</v>
      </c>
      <c r="BZ39" s="355"/>
      <c r="CA39" s="355"/>
      <c r="CB39" s="355"/>
      <c r="CC39" s="355"/>
      <c r="CD39" s="355"/>
      <c r="CE39" s="355"/>
      <c r="CF39" s="355"/>
      <c r="CG39" s="355"/>
      <c r="CH39" s="355"/>
      <c r="CI39" s="355"/>
      <c r="CJ39" s="355"/>
      <c r="CK39" s="355"/>
      <c r="CL39" s="355"/>
      <c r="CM39" s="355"/>
      <c r="CN39" s="163"/>
      <c r="CO39" s="354">
        <f t="shared" si="3"/>
        <v>28</v>
      </c>
      <c r="CP39" s="354"/>
      <c r="CQ39" s="355" t="str">
        <f>IF('各会計、関係団体の財政状況及び健全化判断比率'!BS12="","",'各会計、関係団体の財政状況及び健全化判断比率'!BS12)</f>
        <v>株式会社林業商社天空の森</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愛媛県市町総合事務組合　自治会館事業分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愛媛県市町総合事務組合　議員公務災害事業分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愛媛県市町総合事務組合　共通経費分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愛媛地方税滞納整理機構</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sCiDnJY3ZPrRnhp/6twmr0KWrK2Be9GRVl0UtQdAOjiPi/KsV+mRl9sWjq/tuuAxa22MrY02MUywzU46Nx1cJw==" saltValue="8mGp3qvRmqMVzhJNiCFc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7" t="s">
        <v>541</v>
      </c>
      <c r="D34" s="1137"/>
      <c r="E34" s="1138"/>
      <c r="F34" s="32">
        <v>11.64</v>
      </c>
      <c r="G34" s="33">
        <v>13.71</v>
      </c>
      <c r="H34" s="33">
        <v>12.84</v>
      </c>
      <c r="I34" s="33">
        <v>10.15</v>
      </c>
      <c r="J34" s="34">
        <v>11.06</v>
      </c>
      <c r="K34" s="22"/>
      <c r="L34" s="22"/>
      <c r="M34" s="22"/>
      <c r="N34" s="22"/>
      <c r="O34" s="22"/>
      <c r="P34" s="22"/>
    </row>
    <row r="35" spans="1:16" ht="39" customHeight="1" x14ac:dyDescent="0.15">
      <c r="A35" s="22"/>
      <c r="B35" s="35"/>
      <c r="C35" s="1133" t="s">
        <v>542</v>
      </c>
      <c r="D35" s="1133"/>
      <c r="E35" s="1134"/>
      <c r="F35" s="36">
        <v>11.37</v>
      </c>
      <c r="G35" s="37">
        <v>10.37</v>
      </c>
      <c r="H35" s="37">
        <v>11.07</v>
      </c>
      <c r="I35" s="37">
        <v>9.3800000000000008</v>
      </c>
      <c r="J35" s="38">
        <v>7.03</v>
      </c>
      <c r="K35" s="22"/>
      <c r="L35" s="22"/>
      <c r="M35" s="22"/>
      <c r="N35" s="22"/>
      <c r="O35" s="22"/>
      <c r="P35" s="22"/>
    </row>
    <row r="36" spans="1:16" ht="39" customHeight="1" x14ac:dyDescent="0.15">
      <c r="A36" s="22"/>
      <c r="B36" s="35"/>
      <c r="C36" s="1133" t="s">
        <v>543</v>
      </c>
      <c r="D36" s="1133"/>
      <c r="E36" s="1134"/>
      <c r="F36" s="36">
        <v>5.22</v>
      </c>
      <c r="G36" s="37">
        <v>5.12</v>
      </c>
      <c r="H36" s="37">
        <v>5.16</v>
      </c>
      <c r="I36" s="37">
        <v>4.8099999999999996</v>
      </c>
      <c r="J36" s="38">
        <v>4.22</v>
      </c>
      <c r="K36" s="22"/>
      <c r="L36" s="22"/>
      <c r="M36" s="22"/>
      <c r="N36" s="22"/>
      <c r="O36" s="22"/>
      <c r="P36" s="22"/>
    </row>
    <row r="37" spans="1:16" ht="39" customHeight="1" x14ac:dyDescent="0.15">
      <c r="A37" s="22"/>
      <c r="B37" s="35"/>
      <c r="C37" s="1133" t="s">
        <v>544</v>
      </c>
      <c r="D37" s="1133"/>
      <c r="E37" s="1134"/>
      <c r="F37" s="36">
        <v>0.42</v>
      </c>
      <c r="G37" s="37">
        <v>1.85</v>
      </c>
      <c r="H37" s="37">
        <v>2.27</v>
      </c>
      <c r="I37" s="37">
        <v>2.13</v>
      </c>
      <c r="J37" s="38">
        <v>2.65</v>
      </c>
      <c r="K37" s="22"/>
      <c r="L37" s="22"/>
      <c r="M37" s="22"/>
      <c r="N37" s="22"/>
      <c r="O37" s="22"/>
      <c r="P37" s="22"/>
    </row>
    <row r="38" spans="1:16" ht="39" customHeight="1" x14ac:dyDescent="0.15">
      <c r="A38" s="22"/>
      <c r="B38" s="35"/>
      <c r="C38" s="1133" t="s">
        <v>545</v>
      </c>
      <c r="D38" s="1133"/>
      <c r="E38" s="1134"/>
      <c r="F38" s="36">
        <v>1.87</v>
      </c>
      <c r="G38" s="37">
        <v>1.65</v>
      </c>
      <c r="H38" s="37">
        <v>2.71</v>
      </c>
      <c r="I38" s="37">
        <v>2</v>
      </c>
      <c r="J38" s="38">
        <v>1.74</v>
      </c>
      <c r="K38" s="22"/>
      <c r="L38" s="22"/>
      <c r="M38" s="22"/>
      <c r="N38" s="22"/>
      <c r="O38" s="22"/>
      <c r="P38" s="22"/>
    </row>
    <row r="39" spans="1:16" ht="39" customHeight="1" x14ac:dyDescent="0.15">
      <c r="A39" s="22"/>
      <c r="B39" s="35"/>
      <c r="C39" s="1133" t="s">
        <v>546</v>
      </c>
      <c r="D39" s="1133"/>
      <c r="E39" s="1134"/>
      <c r="F39" s="36" t="s">
        <v>493</v>
      </c>
      <c r="G39" s="37" t="s">
        <v>493</v>
      </c>
      <c r="H39" s="37" t="s">
        <v>493</v>
      </c>
      <c r="I39" s="37">
        <v>0.47</v>
      </c>
      <c r="J39" s="38">
        <v>0.71</v>
      </c>
      <c r="K39" s="22"/>
      <c r="L39" s="22"/>
      <c r="M39" s="22"/>
      <c r="N39" s="22"/>
      <c r="O39" s="22"/>
      <c r="P39" s="22"/>
    </row>
    <row r="40" spans="1:16" ht="39" customHeight="1" x14ac:dyDescent="0.15">
      <c r="A40" s="22"/>
      <c r="B40" s="35"/>
      <c r="C40" s="1133" t="s">
        <v>547</v>
      </c>
      <c r="D40" s="1133"/>
      <c r="E40" s="1134"/>
      <c r="F40" s="36">
        <v>0.6</v>
      </c>
      <c r="G40" s="37">
        <v>0.82</v>
      </c>
      <c r="H40" s="37">
        <v>0.77</v>
      </c>
      <c r="I40" s="37">
        <v>0.72</v>
      </c>
      <c r="J40" s="38">
        <v>0.51</v>
      </c>
      <c r="K40" s="22"/>
      <c r="L40" s="22"/>
      <c r="M40" s="22"/>
      <c r="N40" s="22"/>
      <c r="O40" s="22"/>
      <c r="P40" s="22"/>
    </row>
    <row r="41" spans="1:16" ht="39" customHeight="1" x14ac:dyDescent="0.15">
      <c r="A41" s="22"/>
      <c r="B41" s="35"/>
      <c r="C41" s="1133" t="s">
        <v>548</v>
      </c>
      <c r="D41" s="1133"/>
      <c r="E41" s="1134"/>
      <c r="F41" s="36">
        <v>0.11</v>
      </c>
      <c r="G41" s="37">
        <v>0.06</v>
      </c>
      <c r="H41" s="37">
        <v>0.5</v>
      </c>
      <c r="I41" s="37">
        <v>0.72</v>
      </c>
      <c r="J41" s="38">
        <v>0.49</v>
      </c>
      <c r="K41" s="22"/>
      <c r="L41" s="22"/>
      <c r="M41" s="22"/>
      <c r="N41" s="22"/>
      <c r="O41" s="22"/>
      <c r="P41" s="22"/>
    </row>
    <row r="42" spans="1:16" ht="39" customHeight="1" x14ac:dyDescent="0.15">
      <c r="A42" s="22"/>
      <c r="B42" s="39"/>
      <c r="C42" s="1133" t="s">
        <v>549</v>
      </c>
      <c r="D42" s="1133"/>
      <c r="E42" s="1134"/>
      <c r="F42" s="36" t="s">
        <v>493</v>
      </c>
      <c r="G42" s="37" t="s">
        <v>493</v>
      </c>
      <c r="H42" s="37" t="s">
        <v>550</v>
      </c>
      <c r="I42" s="37" t="s">
        <v>493</v>
      </c>
      <c r="J42" s="38" t="s">
        <v>493</v>
      </c>
      <c r="K42" s="22"/>
      <c r="L42" s="22"/>
      <c r="M42" s="22"/>
      <c r="N42" s="22"/>
      <c r="O42" s="22"/>
      <c r="P42" s="22"/>
    </row>
    <row r="43" spans="1:16" ht="39" customHeight="1" thickBot="1" x14ac:dyDescent="0.2">
      <c r="A43" s="22"/>
      <c r="B43" s="40"/>
      <c r="C43" s="1135" t="s">
        <v>551</v>
      </c>
      <c r="D43" s="1135"/>
      <c r="E43" s="1136"/>
      <c r="F43" s="41">
        <v>1.8</v>
      </c>
      <c r="G43" s="42">
        <v>1.9</v>
      </c>
      <c r="H43" s="42">
        <v>1.46</v>
      </c>
      <c r="I43" s="42">
        <v>1.22</v>
      </c>
      <c r="J43" s="43">
        <v>0.41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K2wnADzqJt8nuXL6Ra2Gmhcnp3ChXdVpzQbm+IvyZVO0/jXViudLxPFmpc90nyPokPt5Zp1a1GqFR4UBgCbZTg==" saltValue="+nNgYXm4WWiE0LoWmHyK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817</v>
      </c>
      <c r="L45" s="58">
        <v>827</v>
      </c>
      <c r="M45" s="58">
        <v>825</v>
      </c>
      <c r="N45" s="58">
        <v>867</v>
      </c>
      <c r="O45" s="59">
        <v>937</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493</v>
      </c>
      <c r="L46" s="62" t="s">
        <v>493</v>
      </c>
      <c r="M46" s="62" t="s">
        <v>493</v>
      </c>
      <c r="N46" s="62" t="s">
        <v>493</v>
      </c>
      <c r="O46" s="63" t="s">
        <v>493</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493</v>
      </c>
      <c r="L47" s="62" t="s">
        <v>493</v>
      </c>
      <c r="M47" s="62" t="s">
        <v>493</v>
      </c>
      <c r="N47" s="62" t="s">
        <v>493</v>
      </c>
      <c r="O47" s="63" t="s">
        <v>493</v>
      </c>
      <c r="P47" s="46"/>
      <c r="Q47" s="46"/>
      <c r="R47" s="46"/>
      <c r="S47" s="46"/>
      <c r="T47" s="46"/>
      <c r="U47" s="46"/>
    </row>
    <row r="48" spans="1:21" ht="30.75" customHeight="1" x14ac:dyDescent="0.15">
      <c r="A48" s="46"/>
      <c r="B48" s="1164"/>
      <c r="C48" s="1165"/>
      <c r="D48" s="60"/>
      <c r="E48" s="1141" t="s">
        <v>13</v>
      </c>
      <c r="F48" s="1141"/>
      <c r="G48" s="1141"/>
      <c r="H48" s="1141"/>
      <c r="I48" s="1141"/>
      <c r="J48" s="1142"/>
      <c r="K48" s="61">
        <v>622</v>
      </c>
      <c r="L48" s="62">
        <v>589</v>
      </c>
      <c r="M48" s="62">
        <v>572</v>
      </c>
      <c r="N48" s="62">
        <v>552</v>
      </c>
      <c r="O48" s="63">
        <v>429</v>
      </c>
      <c r="P48" s="46"/>
      <c r="Q48" s="46"/>
      <c r="R48" s="46"/>
      <c r="S48" s="46"/>
      <c r="T48" s="46"/>
      <c r="U48" s="46"/>
    </row>
    <row r="49" spans="1:21" ht="30.75" customHeight="1" x14ac:dyDescent="0.15">
      <c r="A49" s="46"/>
      <c r="B49" s="1164"/>
      <c r="C49" s="1165"/>
      <c r="D49" s="60"/>
      <c r="E49" s="1141" t="s">
        <v>14</v>
      </c>
      <c r="F49" s="1141"/>
      <c r="G49" s="1141"/>
      <c r="H49" s="1141"/>
      <c r="I49" s="1141"/>
      <c r="J49" s="1142"/>
      <c r="K49" s="61" t="s">
        <v>493</v>
      </c>
      <c r="L49" s="62" t="s">
        <v>493</v>
      </c>
      <c r="M49" s="62">
        <v>7</v>
      </c>
      <c r="N49" s="62">
        <v>9</v>
      </c>
      <c r="O49" s="63">
        <v>4</v>
      </c>
      <c r="P49" s="46"/>
      <c r="Q49" s="46"/>
      <c r="R49" s="46"/>
      <c r="S49" s="46"/>
      <c r="T49" s="46"/>
      <c r="U49" s="46"/>
    </row>
    <row r="50" spans="1:21" ht="30.75" customHeight="1" x14ac:dyDescent="0.15">
      <c r="A50" s="46"/>
      <c r="B50" s="1164"/>
      <c r="C50" s="1165"/>
      <c r="D50" s="60"/>
      <c r="E50" s="1141" t="s">
        <v>15</v>
      </c>
      <c r="F50" s="1141"/>
      <c r="G50" s="1141"/>
      <c r="H50" s="1141"/>
      <c r="I50" s="1141"/>
      <c r="J50" s="1142"/>
      <c r="K50" s="61">
        <v>15</v>
      </c>
      <c r="L50" s="62">
        <v>15</v>
      </c>
      <c r="M50" s="62">
        <v>15</v>
      </c>
      <c r="N50" s="62">
        <v>15</v>
      </c>
      <c r="O50" s="63">
        <v>15</v>
      </c>
      <c r="P50" s="46"/>
      <c r="Q50" s="46"/>
      <c r="R50" s="46"/>
      <c r="S50" s="46"/>
      <c r="T50" s="46"/>
      <c r="U50" s="46"/>
    </row>
    <row r="51" spans="1:21" ht="30.75" customHeight="1" x14ac:dyDescent="0.15">
      <c r="A51" s="46"/>
      <c r="B51" s="1166"/>
      <c r="C51" s="1167"/>
      <c r="D51" s="64"/>
      <c r="E51" s="1141" t="s">
        <v>16</v>
      </c>
      <c r="F51" s="1141"/>
      <c r="G51" s="1141"/>
      <c r="H51" s="1141"/>
      <c r="I51" s="1141"/>
      <c r="J51" s="1142"/>
      <c r="K51" s="61">
        <v>0</v>
      </c>
      <c r="L51" s="62">
        <v>0</v>
      </c>
      <c r="M51" s="62">
        <v>0</v>
      </c>
      <c r="N51" s="62" t="s">
        <v>493</v>
      </c>
      <c r="O51" s="63">
        <v>0</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958</v>
      </c>
      <c r="L52" s="62">
        <v>923</v>
      </c>
      <c r="M52" s="62">
        <v>904</v>
      </c>
      <c r="N52" s="62">
        <v>908</v>
      </c>
      <c r="O52" s="63">
        <v>863</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496</v>
      </c>
      <c r="L53" s="67">
        <v>508</v>
      </c>
      <c r="M53" s="67">
        <v>515</v>
      </c>
      <c r="N53" s="67">
        <v>535</v>
      </c>
      <c r="O53" s="68">
        <v>522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47" t="s">
        <v>24</v>
      </c>
      <c r="C58" s="1148"/>
      <c r="D58" s="1153" t="s">
        <v>25</v>
      </c>
      <c r="E58" s="1154"/>
      <c r="F58" s="1154"/>
      <c r="G58" s="1154"/>
      <c r="H58" s="1154"/>
      <c r="I58" s="1154"/>
      <c r="J58" s="1155"/>
      <c r="K58" s="81" t="s">
        <v>580</v>
      </c>
      <c r="L58" s="82" t="s">
        <v>580</v>
      </c>
      <c r="M58" s="82" t="s">
        <v>580</v>
      </c>
      <c r="N58" s="82" t="s">
        <v>580</v>
      </c>
      <c r="O58" s="83" t="s">
        <v>580</v>
      </c>
    </row>
    <row r="59" spans="1:21" ht="31.5" customHeight="1" x14ac:dyDescent="0.15">
      <c r="B59" s="1149"/>
      <c r="C59" s="1150"/>
      <c r="D59" s="1156" t="s">
        <v>26</v>
      </c>
      <c r="E59" s="1157"/>
      <c r="F59" s="1157"/>
      <c r="G59" s="1157"/>
      <c r="H59" s="1157"/>
      <c r="I59" s="1157"/>
      <c r="J59" s="1158"/>
      <c r="K59" s="84" t="s">
        <v>580</v>
      </c>
      <c r="L59" s="85" t="s">
        <v>580</v>
      </c>
      <c r="M59" s="85" t="s">
        <v>580</v>
      </c>
      <c r="N59" s="85" t="s">
        <v>580</v>
      </c>
      <c r="O59" s="86" t="s">
        <v>580</v>
      </c>
    </row>
    <row r="60" spans="1:21" ht="31.5" customHeight="1" thickBot="1" x14ac:dyDescent="0.2">
      <c r="B60" s="1151"/>
      <c r="C60" s="1152"/>
      <c r="D60" s="1159" t="s">
        <v>27</v>
      </c>
      <c r="E60" s="1160"/>
      <c r="F60" s="1160"/>
      <c r="G60" s="1160"/>
      <c r="H60" s="1160"/>
      <c r="I60" s="1160"/>
      <c r="J60" s="1161"/>
      <c r="K60" s="87" t="s">
        <v>580</v>
      </c>
      <c r="L60" s="88" t="s">
        <v>580</v>
      </c>
      <c r="M60" s="88" t="s">
        <v>580</v>
      </c>
      <c r="N60" s="88" t="s">
        <v>580</v>
      </c>
      <c r="O60" s="89" t="s">
        <v>580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RwdhS+4wxAy2vOBK6emHbgJpvVI28/eCsdXZw21T1M/ATSTTi1GIvFIrXCPpgnslngoPZvJfwfbysWxj5Jc4g==" saltValue="+FZ2YfUaiOj1yxOiFWBT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2" t="s">
        <v>30</v>
      </c>
      <c r="C41" s="1183"/>
      <c r="D41" s="103"/>
      <c r="E41" s="1184" t="s">
        <v>31</v>
      </c>
      <c r="F41" s="1184"/>
      <c r="G41" s="1184"/>
      <c r="H41" s="1185"/>
      <c r="I41" s="330">
        <v>8841</v>
      </c>
      <c r="J41" s="331">
        <v>9425</v>
      </c>
      <c r="K41" s="331">
        <v>9330</v>
      </c>
      <c r="L41" s="331">
        <v>9149</v>
      </c>
      <c r="M41" s="332">
        <v>8929</v>
      </c>
    </row>
    <row r="42" spans="2:13" ht="27.75" customHeight="1" x14ac:dyDescent="0.15">
      <c r="B42" s="1172"/>
      <c r="C42" s="1173"/>
      <c r="D42" s="104"/>
      <c r="E42" s="1176" t="s">
        <v>32</v>
      </c>
      <c r="F42" s="1176"/>
      <c r="G42" s="1176"/>
      <c r="H42" s="1177"/>
      <c r="I42" s="333">
        <v>59</v>
      </c>
      <c r="J42" s="334">
        <v>44</v>
      </c>
      <c r="K42" s="334">
        <v>30</v>
      </c>
      <c r="L42" s="334">
        <v>15</v>
      </c>
      <c r="M42" s="335">
        <v>15</v>
      </c>
    </row>
    <row r="43" spans="2:13" ht="27.75" customHeight="1" x14ac:dyDescent="0.15">
      <c r="B43" s="1172"/>
      <c r="C43" s="1173"/>
      <c r="D43" s="104"/>
      <c r="E43" s="1176" t="s">
        <v>33</v>
      </c>
      <c r="F43" s="1176"/>
      <c r="G43" s="1176"/>
      <c r="H43" s="1177"/>
      <c r="I43" s="333">
        <v>4072</v>
      </c>
      <c r="J43" s="334">
        <v>3541</v>
      </c>
      <c r="K43" s="334">
        <v>3069</v>
      </c>
      <c r="L43" s="334">
        <v>2927</v>
      </c>
      <c r="M43" s="335">
        <v>2634</v>
      </c>
    </row>
    <row r="44" spans="2:13" ht="27.75" customHeight="1" x14ac:dyDescent="0.15">
      <c r="B44" s="1172"/>
      <c r="C44" s="1173"/>
      <c r="D44" s="104"/>
      <c r="E44" s="1176" t="s">
        <v>34</v>
      </c>
      <c r="F44" s="1176"/>
      <c r="G44" s="1176"/>
      <c r="H44" s="1177"/>
      <c r="I44" s="333" t="s">
        <v>493</v>
      </c>
      <c r="J44" s="334" t="s">
        <v>493</v>
      </c>
      <c r="K44" s="334">
        <v>90</v>
      </c>
      <c r="L44" s="334">
        <v>81</v>
      </c>
      <c r="M44" s="335">
        <v>73</v>
      </c>
    </row>
    <row r="45" spans="2:13" ht="27.75" customHeight="1" x14ac:dyDescent="0.15">
      <c r="B45" s="1172"/>
      <c r="C45" s="1173"/>
      <c r="D45" s="104"/>
      <c r="E45" s="1176" t="s">
        <v>35</v>
      </c>
      <c r="F45" s="1176"/>
      <c r="G45" s="1176"/>
      <c r="H45" s="1177"/>
      <c r="I45" s="333">
        <v>1164</v>
      </c>
      <c r="J45" s="334">
        <v>1143</v>
      </c>
      <c r="K45" s="334">
        <v>1128</v>
      </c>
      <c r="L45" s="334">
        <v>1127</v>
      </c>
      <c r="M45" s="335">
        <v>1076</v>
      </c>
    </row>
    <row r="46" spans="2:13" ht="27.75" customHeight="1" x14ac:dyDescent="0.15">
      <c r="B46" s="1172"/>
      <c r="C46" s="1173"/>
      <c r="D46" s="105"/>
      <c r="E46" s="1176" t="s">
        <v>36</v>
      </c>
      <c r="F46" s="1176"/>
      <c r="G46" s="1176"/>
      <c r="H46" s="1177"/>
      <c r="I46" s="333" t="s">
        <v>493</v>
      </c>
      <c r="J46" s="334" t="s">
        <v>493</v>
      </c>
      <c r="K46" s="334" t="s">
        <v>493</v>
      </c>
      <c r="L46" s="334" t="s">
        <v>493</v>
      </c>
      <c r="M46" s="335" t="s">
        <v>493</v>
      </c>
    </row>
    <row r="47" spans="2:13" ht="27.75" customHeight="1" x14ac:dyDescent="0.15">
      <c r="B47" s="1172"/>
      <c r="C47" s="1173"/>
      <c r="D47" s="106"/>
      <c r="E47" s="1186" t="s">
        <v>37</v>
      </c>
      <c r="F47" s="1187"/>
      <c r="G47" s="1187"/>
      <c r="H47" s="1188"/>
      <c r="I47" s="333" t="s">
        <v>493</v>
      </c>
      <c r="J47" s="334" t="s">
        <v>493</v>
      </c>
      <c r="K47" s="334" t="s">
        <v>493</v>
      </c>
      <c r="L47" s="334" t="s">
        <v>493</v>
      </c>
      <c r="M47" s="335" t="s">
        <v>493</v>
      </c>
    </row>
    <row r="48" spans="2:13" ht="27.75" customHeight="1" x14ac:dyDescent="0.15">
      <c r="B48" s="1172"/>
      <c r="C48" s="1173"/>
      <c r="D48" s="104"/>
      <c r="E48" s="1176" t="s">
        <v>38</v>
      </c>
      <c r="F48" s="1176"/>
      <c r="G48" s="1176"/>
      <c r="H48" s="1177"/>
      <c r="I48" s="333" t="s">
        <v>493</v>
      </c>
      <c r="J48" s="334" t="s">
        <v>493</v>
      </c>
      <c r="K48" s="334" t="s">
        <v>493</v>
      </c>
      <c r="L48" s="334" t="s">
        <v>493</v>
      </c>
      <c r="M48" s="335" t="s">
        <v>493</v>
      </c>
    </row>
    <row r="49" spans="2:13" ht="27.75" customHeight="1" x14ac:dyDescent="0.15">
      <c r="B49" s="1174"/>
      <c r="C49" s="1175"/>
      <c r="D49" s="104"/>
      <c r="E49" s="1176" t="s">
        <v>39</v>
      </c>
      <c r="F49" s="1176"/>
      <c r="G49" s="1176"/>
      <c r="H49" s="1177"/>
      <c r="I49" s="333" t="s">
        <v>493</v>
      </c>
      <c r="J49" s="334" t="s">
        <v>493</v>
      </c>
      <c r="K49" s="334" t="s">
        <v>493</v>
      </c>
      <c r="L49" s="334" t="s">
        <v>493</v>
      </c>
      <c r="M49" s="335" t="s">
        <v>493</v>
      </c>
    </row>
    <row r="50" spans="2:13" ht="27.75" customHeight="1" x14ac:dyDescent="0.15">
      <c r="B50" s="1170" t="s">
        <v>40</v>
      </c>
      <c r="C50" s="1171"/>
      <c r="D50" s="107"/>
      <c r="E50" s="1176" t="s">
        <v>41</v>
      </c>
      <c r="F50" s="1176"/>
      <c r="G50" s="1176"/>
      <c r="H50" s="1177"/>
      <c r="I50" s="333">
        <v>6147</v>
      </c>
      <c r="J50" s="334">
        <v>6070</v>
      </c>
      <c r="K50" s="334">
        <v>5623</v>
      </c>
      <c r="L50" s="334">
        <v>5313</v>
      </c>
      <c r="M50" s="335">
        <v>5250</v>
      </c>
    </row>
    <row r="51" spans="2:13" ht="27.75" customHeight="1" x14ac:dyDescent="0.15">
      <c r="B51" s="1172"/>
      <c r="C51" s="1173"/>
      <c r="D51" s="104"/>
      <c r="E51" s="1176" t="s">
        <v>42</v>
      </c>
      <c r="F51" s="1176"/>
      <c r="G51" s="1176"/>
      <c r="H51" s="1177"/>
      <c r="I51" s="333">
        <v>62</v>
      </c>
      <c r="J51" s="334">
        <v>38</v>
      </c>
      <c r="K51" s="334">
        <v>63</v>
      </c>
      <c r="L51" s="334">
        <v>72</v>
      </c>
      <c r="M51" s="335">
        <v>107</v>
      </c>
    </row>
    <row r="52" spans="2:13" ht="27.75" customHeight="1" x14ac:dyDescent="0.15">
      <c r="B52" s="1174"/>
      <c r="C52" s="1175"/>
      <c r="D52" s="104"/>
      <c r="E52" s="1176" t="s">
        <v>43</v>
      </c>
      <c r="F52" s="1176"/>
      <c r="G52" s="1176"/>
      <c r="H52" s="1177"/>
      <c r="I52" s="333">
        <v>9277</v>
      </c>
      <c r="J52" s="334">
        <v>9201</v>
      </c>
      <c r="K52" s="334">
        <v>8787</v>
      </c>
      <c r="L52" s="334">
        <v>8455</v>
      </c>
      <c r="M52" s="335">
        <v>8178</v>
      </c>
    </row>
    <row r="53" spans="2:13" ht="27.75" customHeight="1" thickBot="1" x14ac:dyDescent="0.2">
      <c r="B53" s="1178" t="s">
        <v>19</v>
      </c>
      <c r="C53" s="1179"/>
      <c r="D53" s="108"/>
      <c r="E53" s="1180" t="s">
        <v>44</v>
      </c>
      <c r="F53" s="1180"/>
      <c r="G53" s="1180"/>
      <c r="H53" s="1181"/>
      <c r="I53" s="336">
        <v>-1350</v>
      </c>
      <c r="J53" s="337">
        <v>-1156</v>
      </c>
      <c r="K53" s="337">
        <v>-826</v>
      </c>
      <c r="L53" s="337">
        <v>-540</v>
      </c>
      <c r="M53" s="338">
        <v>-809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S5IZBTGsmUiEHB1fCfNPkzWDpVL7u8PTRsJ6mjg3K7NvOK16Iej1yOvW/WM5KvvgZRberBWSiQ6ZY47C5A/pQ==" saltValue="UCo9oYdrMxonGlLty6HD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60" zoomScaleNormal="6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7" t="s">
        <v>46</v>
      </c>
      <c r="D55" s="1197"/>
      <c r="E55" s="1198"/>
      <c r="F55" s="339">
        <v>3404</v>
      </c>
      <c r="G55" s="339">
        <v>3258</v>
      </c>
      <c r="H55" s="340">
        <v>3214</v>
      </c>
    </row>
    <row r="56" spans="2:8" ht="52.5" customHeight="1" x14ac:dyDescent="0.15">
      <c r="B56" s="120"/>
      <c r="C56" s="1199" t="s">
        <v>47</v>
      </c>
      <c r="D56" s="1199"/>
      <c r="E56" s="1200"/>
      <c r="F56" s="341">
        <v>249</v>
      </c>
      <c r="G56" s="341">
        <v>274</v>
      </c>
      <c r="H56" s="342">
        <v>292</v>
      </c>
    </row>
    <row r="57" spans="2:8" ht="53.25" customHeight="1" x14ac:dyDescent="0.15">
      <c r="B57" s="120"/>
      <c r="C57" s="1201" t="s">
        <v>48</v>
      </c>
      <c r="D57" s="1201"/>
      <c r="E57" s="1202"/>
      <c r="F57" s="343">
        <v>1755</v>
      </c>
      <c r="G57" s="343">
        <v>1576</v>
      </c>
      <c r="H57" s="344">
        <v>1484</v>
      </c>
    </row>
    <row r="58" spans="2:8" ht="45.75" customHeight="1" x14ac:dyDescent="0.15">
      <c r="B58" s="121"/>
      <c r="C58" s="1189" t="s">
        <v>581</v>
      </c>
      <c r="D58" s="1190"/>
      <c r="E58" s="1191"/>
      <c r="F58" s="345">
        <v>304</v>
      </c>
      <c r="G58" s="345">
        <v>336</v>
      </c>
      <c r="H58" s="346">
        <v>311</v>
      </c>
    </row>
    <row r="59" spans="2:8" ht="45.75" customHeight="1" x14ac:dyDescent="0.15">
      <c r="B59" s="121"/>
      <c r="C59" s="1189" t="s">
        <v>582</v>
      </c>
      <c r="D59" s="1190"/>
      <c r="E59" s="1191"/>
      <c r="F59" s="345">
        <v>352</v>
      </c>
      <c r="G59" s="345">
        <v>301</v>
      </c>
      <c r="H59" s="346">
        <v>295</v>
      </c>
    </row>
    <row r="60" spans="2:8" ht="45.75" customHeight="1" x14ac:dyDescent="0.15">
      <c r="B60" s="121"/>
      <c r="C60" s="1189" t="s">
        <v>583</v>
      </c>
      <c r="D60" s="1190"/>
      <c r="E60" s="1191"/>
      <c r="F60" s="345">
        <v>365</v>
      </c>
      <c r="G60" s="345">
        <v>310</v>
      </c>
      <c r="H60" s="346">
        <v>264</v>
      </c>
    </row>
    <row r="61" spans="2:8" ht="45.75" customHeight="1" x14ac:dyDescent="0.15">
      <c r="B61" s="121"/>
      <c r="C61" s="1189" t="s">
        <v>584</v>
      </c>
      <c r="D61" s="1190"/>
      <c r="E61" s="1191"/>
      <c r="F61" s="345">
        <v>216</v>
      </c>
      <c r="G61" s="345">
        <v>209</v>
      </c>
      <c r="H61" s="346">
        <v>199</v>
      </c>
    </row>
    <row r="62" spans="2:8" ht="45.75" customHeight="1" thickBot="1" x14ac:dyDescent="0.2">
      <c r="B62" s="122"/>
      <c r="C62" s="1192" t="s">
        <v>585</v>
      </c>
      <c r="D62" s="1193"/>
      <c r="E62" s="1194"/>
      <c r="F62" s="347">
        <v>61</v>
      </c>
      <c r="G62" s="347">
        <v>61</v>
      </c>
      <c r="H62" s="348">
        <v>71</v>
      </c>
    </row>
    <row r="63" spans="2:8" ht="52.5" customHeight="1" thickBot="1" x14ac:dyDescent="0.2">
      <c r="B63" s="123"/>
      <c r="C63" s="1195" t="s">
        <v>49</v>
      </c>
      <c r="D63" s="1195"/>
      <c r="E63" s="1196"/>
      <c r="F63" s="349">
        <v>5408</v>
      </c>
      <c r="G63" s="349">
        <v>5108</v>
      </c>
      <c r="H63" s="350">
        <v>4990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JYPwz+W7GaI0nLGMQ3hHHcM6gZ5M710jz8uKt0UzYETZZQbM/F8eDQgxW0ayJT97K2yWBd/puZ/AVElbWzF2lQ==" saltValue="oy8+ES6kVMErlVvJNdrx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121483</v>
      </c>
      <c r="E3" s="142"/>
      <c r="F3" s="143">
        <v>200194</v>
      </c>
      <c r="G3" s="144"/>
      <c r="H3" s="145"/>
    </row>
    <row r="4" spans="1:8" x14ac:dyDescent="0.15">
      <c r="A4" s="146"/>
      <c r="B4" s="147"/>
      <c r="C4" s="148"/>
      <c r="D4" s="149">
        <v>30639</v>
      </c>
      <c r="E4" s="150"/>
      <c r="F4" s="151">
        <v>106422</v>
      </c>
      <c r="G4" s="152"/>
      <c r="H4" s="153"/>
    </row>
    <row r="5" spans="1:8" x14ac:dyDescent="0.15">
      <c r="A5" s="134" t="s">
        <v>525</v>
      </c>
      <c r="B5" s="139"/>
      <c r="C5" s="140"/>
      <c r="D5" s="141">
        <v>215447</v>
      </c>
      <c r="E5" s="142"/>
      <c r="F5" s="143">
        <v>196914</v>
      </c>
      <c r="G5" s="144"/>
      <c r="H5" s="145"/>
    </row>
    <row r="6" spans="1:8" x14ac:dyDescent="0.15">
      <c r="A6" s="146"/>
      <c r="B6" s="147"/>
      <c r="C6" s="148"/>
      <c r="D6" s="149">
        <v>130533</v>
      </c>
      <c r="E6" s="150"/>
      <c r="F6" s="151">
        <v>98966</v>
      </c>
      <c r="G6" s="152"/>
      <c r="H6" s="153"/>
    </row>
    <row r="7" spans="1:8" x14ac:dyDescent="0.15">
      <c r="A7" s="134" t="s">
        <v>526</v>
      </c>
      <c r="B7" s="139"/>
      <c r="C7" s="140"/>
      <c r="D7" s="141">
        <v>125823</v>
      </c>
      <c r="E7" s="142"/>
      <c r="F7" s="143">
        <v>204757</v>
      </c>
      <c r="G7" s="144"/>
      <c r="H7" s="145"/>
    </row>
    <row r="8" spans="1:8" x14ac:dyDescent="0.15">
      <c r="A8" s="146"/>
      <c r="B8" s="147"/>
      <c r="C8" s="148"/>
      <c r="D8" s="149">
        <v>71606</v>
      </c>
      <c r="E8" s="150"/>
      <c r="F8" s="151">
        <v>106071</v>
      </c>
      <c r="G8" s="152"/>
      <c r="H8" s="153"/>
    </row>
    <row r="9" spans="1:8" x14ac:dyDescent="0.15">
      <c r="A9" s="134" t="s">
        <v>527</v>
      </c>
      <c r="B9" s="139"/>
      <c r="C9" s="140"/>
      <c r="D9" s="141">
        <v>153496</v>
      </c>
      <c r="E9" s="142"/>
      <c r="F9" s="143">
        <v>194971</v>
      </c>
      <c r="G9" s="144"/>
      <c r="H9" s="145"/>
    </row>
    <row r="10" spans="1:8" x14ac:dyDescent="0.15">
      <c r="A10" s="146"/>
      <c r="B10" s="147"/>
      <c r="C10" s="148"/>
      <c r="D10" s="149">
        <v>78673</v>
      </c>
      <c r="E10" s="150"/>
      <c r="F10" s="151">
        <v>105966</v>
      </c>
      <c r="G10" s="152"/>
      <c r="H10" s="153"/>
    </row>
    <row r="11" spans="1:8" x14ac:dyDescent="0.15">
      <c r="A11" s="134" t="s">
        <v>528</v>
      </c>
      <c r="B11" s="139"/>
      <c r="C11" s="140"/>
      <c r="D11" s="141">
        <v>139760</v>
      </c>
      <c r="E11" s="142"/>
      <c r="F11" s="143">
        <v>224172</v>
      </c>
      <c r="G11" s="144"/>
      <c r="H11" s="145"/>
    </row>
    <row r="12" spans="1:8" x14ac:dyDescent="0.15">
      <c r="A12" s="146"/>
      <c r="B12" s="147"/>
      <c r="C12" s="154"/>
      <c r="D12" s="149">
        <v>72582</v>
      </c>
      <c r="E12" s="150"/>
      <c r="F12" s="151">
        <v>117611</v>
      </c>
      <c r="G12" s="152"/>
      <c r="H12" s="153"/>
    </row>
    <row r="13" spans="1:8" x14ac:dyDescent="0.15">
      <c r="A13" s="134"/>
      <c r="B13" s="139"/>
      <c r="C13" s="140"/>
      <c r="D13" s="141">
        <v>151202</v>
      </c>
      <c r="E13" s="142"/>
      <c r="F13" s="143">
        <v>204202</v>
      </c>
      <c r="G13" s="155"/>
      <c r="H13" s="145"/>
    </row>
    <row r="14" spans="1:8" x14ac:dyDescent="0.15">
      <c r="A14" s="146"/>
      <c r="B14" s="147"/>
      <c r="C14" s="148"/>
      <c r="D14" s="149">
        <v>76807</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11.76</v>
      </c>
      <c r="C19" s="156">
        <f>ROUND(VALUE(SUBSTITUTE(実質収支比率等に係る経年分析!G$48,"▲","-")),2)</f>
        <v>13.78</v>
      </c>
      <c r="D19" s="156">
        <f>ROUND(VALUE(SUBSTITUTE(実質収支比率等に係る経年分析!H$48,"▲","-")),2)</f>
        <v>13.35</v>
      </c>
      <c r="E19" s="156">
        <f>ROUND(VALUE(SUBSTITUTE(実質収支比率等に係る経年分析!I$48,"▲","-")),2)</f>
        <v>10.88</v>
      </c>
      <c r="F19" s="156">
        <f>ROUND(VALUE(SUBSTITUTE(実質収支比率等に係る経年分析!J$48,"▲","-")),2)</f>
        <v>11.56</v>
      </c>
    </row>
    <row r="20" spans="1:11" x14ac:dyDescent="0.15">
      <c r="A20" s="156" t="s">
        <v>53</v>
      </c>
      <c r="B20" s="156">
        <f>ROUND(VALUE(SUBSTITUTE(実質収支比率等に係る経年分析!F$47,"▲","-")),2)</f>
        <v>64.06</v>
      </c>
      <c r="C20" s="156">
        <f>ROUND(VALUE(SUBSTITUTE(実質収支比率等に係る経年分析!G$47,"▲","-")),2)</f>
        <v>62.68</v>
      </c>
      <c r="D20" s="156">
        <f>ROUND(VALUE(SUBSTITUTE(実質収支比率等に係る経年分析!H$47,"▲","-")),2)</f>
        <v>58.48</v>
      </c>
      <c r="E20" s="156">
        <f>ROUND(VALUE(SUBSTITUTE(実質収支比率等に係る経年分析!I$47,"▲","-")),2)</f>
        <v>55.64</v>
      </c>
      <c r="F20" s="156">
        <f>ROUND(VALUE(SUBSTITUTE(実質収支比率等に係る経年分析!J$47,"▲","-")),2)</f>
        <v>53.56</v>
      </c>
    </row>
    <row r="21" spans="1:11" x14ac:dyDescent="0.15">
      <c r="A21" s="156" t="s">
        <v>54</v>
      </c>
      <c r="B21" s="156">
        <f>IF(ISNUMBER(VALUE(SUBSTITUTE(実質収支比率等に係る経年分析!F$49,"▲","-"))),ROUND(VALUE(SUBSTITUTE(実質収支比率等に係る経年分析!F$49,"▲","-")),2),NA())</f>
        <v>-9.25</v>
      </c>
      <c r="C21" s="156">
        <f>IF(ISNUMBER(VALUE(SUBSTITUTE(実質収支比率等に係る経年分析!G$49,"▲","-"))),ROUND(VALUE(SUBSTITUTE(実質収支比率等に係る経年分析!G$49,"▲","-")),2),NA())</f>
        <v>-2.17</v>
      </c>
      <c r="D21" s="156">
        <f>IF(ISNUMBER(VALUE(SUBSTITUTE(実質収支比率等に係る経年分析!H$49,"▲","-"))),ROUND(VALUE(SUBSTITUTE(実質収支比率等に係る経年分析!H$49,"▲","-")),2),NA())</f>
        <v>-14.21</v>
      </c>
      <c r="E21" s="156">
        <f>IF(ISNUMBER(VALUE(SUBSTITUTE(実質収支比率等に係る経年分析!I$49,"▲","-"))),ROUND(VALUE(SUBSTITUTE(実質収支比率等に係る経年分析!I$49,"▲","-")),2),NA())</f>
        <v>-11.71</v>
      </c>
      <c r="F21" s="156">
        <f>IF(ISNUMBER(VALUE(SUBSTITUTE(実質収支比率等に係る経年分析!J$49,"▲","-"))),ROUND(VALUE(SUBSTITUTE(実質収支比率等に係る経年分析!J$49,"▲","-")),2),NA())</f>
        <v>-5.13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#N/A</v>
      </c>
      <c r="G28" s="157">
        <f>IF(ROUND(VALUE(SUBSTITUTE(連結実質赤字比率に係る赤字・黒字の構成分析!H$42,"▲", "-")), 2) &gt;= 0, ABS(ROUND(VALUE(SUBSTITUTE(連結実質赤字比率に係る赤字・黒字の構成分析!H$42,"▲", "-")), 2)), NA())</f>
        <v>0</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凶荒予備事業特別会計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0.49</v>
      </c>
    </row>
    <row r="30" spans="1:11" x14ac:dyDescent="0.15">
      <c r="A30" s="157" t="str">
        <f>IF(連結実質赤字比率に係る赤字・黒字の構成分析!C$40="",NA(),連結実質赤字比率に係る赤字・黒字の構成分析!C$40)</f>
        <v>訪問看護事業特別会計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0.72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1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2.71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2.65</v>
      </c>
    </row>
    <row r="34" spans="1:16" x14ac:dyDescent="0.15">
      <c r="A34" s="157" t="str">
        <f>IF(連結実質赤字比率に係る赤字・黒字の構成分析!C$36="",NA(),連結実質赤字比率に係る赤字・黒字の構成分析!C$36)</f>
        <v>老人保健施設事業会計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4.8099999999999996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4.22</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958</v>
      </c>
      <c r="E42" s="158"/>
      <c r="F42" s="158"/>
      <c r="G42" s="158">
        <f>'実質公債費比率（分子）の構造'!L$52</f>
        <v>923</v>
      </c>
      <c r="H42" s="158"/>
      <c r="I42" s="158"/>
      <c r="J42" s="158">
        <f>'実質公債費比率（分子）の構造'!M$52</f>
        <v>904</v>
      </c>
      <c r="K42" s="158"/>
      <c r="L42" s="158"/>
      <c r="M42" s="158">
        <f>'実質公債費比率（分子）の構造'!N$52</f>
        <v>908</v>
      </c>
      <c r="N42" s="158"/>
      <c r="O42" s="158"/>
      <c r="P42" s="158">
        <f>'実質公債費比率（分子）の構造'!O$52</f>
        <v>863</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15</v>
      </c>
      <c r="C44" s="158"/>
      <c r="D44" s="158"/>
      <c r="E44" s="158">
        <f>'実質公債費比率（分子）の構造'!L$50</f>
        <v>15</v>
      </c>
      <c r="F44" s="158"/>
      <c r="G44" s="158"/>
      <c r="H44" s="158">
        <f>'実質公債費比率（分子）の構造'!M$50</f>
        <v>15</v>
      </c>
      <c r="I44" s="158"/>
      <c r="J44" s="158"/>
      <c r="K44" s="158">
        <f>'実質公債費比率（分子）の構造'!N$50</f>
        <v>15</v>
      </c>
      <c r="L44" s="158"/>
      <c r="M44" s="158"/>
      <c r="N44" s="158">
        <f>'実質公債費比率（分子）の構造'!O$50</f>
        <v>15</v>
      </c>
      <c r="O44" s="158"/>
      <c r="P44" s="158"/>
    </row>
    <row r="45" spans="1:16" x14ac:dyDescent="0.15">
      <c r="A45" s="158" t="s">
        <v>63</v>
      </c>
      <c r="B45" s="158" t="str">
        <f>'実質公債費比率（分子）の構造'!K$49</f>
        <v>-</v>
      </c>
      <c r="C45" s="158"/>
      <c r="D45" s="158"/>
      <c r="E45" s="158" t="str">
        <f>'実質公債費比率（分子）の構造'!L$49</f>
        <v>-</v>
      </c>
      <c r="F45" s="158"/>
      <c r="G45" s="158"/>
      <c r="H45" s="158">
        <f>'実質公債費比率（分子）の構造'!M$49</f>
        <v>7</v>
      </c>
      <c r="I45" s="158"/>
      <c r="J45" s="158"/>
      <c r="K45" s="158">
        <f>'実質公債費比率（分子）の構造'!N$49</f>
        <v>9</v>
      </c>
      <c r="L45" s="158"/>
      <c r="M45" s="158"/>
      <c r="N45" s="158">
        <f>'実質公債費比率（分子）の構造'!O$49</f>
        <v>4</v>
      </c>
      <c r="O45" s="158"/>
      <c r="P45" s="158"/>
    </row>
    <row r="46" spans="1:16" x14ac:dyDescent="0.15">
      <c r="A46" s="158" t="s">
        <v>64</v>
      </c>
      <c r="B46" s="158">
        <f>'実質公債費比率（分子）の構造'!K$48</f>
        <v>622</v>
      </c>
      <c r="C46" s="158"/>
      <c r="D46" s="158"/>
      <c r="E46" s="158">
        <f>'実質公債費比率（分子）の構造'!L$48</f>
        <v>589</v>
      </c>
      <c r="F46" s="158"/>
      <c r="G46" s="158"/>
      <c r="H46" s="158">
        <f>'実質公債費比率（分子）の構造'!M$48</f>
        <v>572</v>
      </c>
      <c r="I46" s="158"/>
      <c r="J46" s="158"/>
      <c r="K46" s="158">
        <f>'実質公債費比率（分子）の構造'!N$48</f>
        <v>552</v>
      </c>
      <c r="L46" s="158"/>
      <c r="M46" s="158"/>
      <c r="N46" s="158">
        <f>'実質公債費比率（分子）の構造'!O$48</f>
        <v>429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817</v>
      </c>
      <c r="C49" s="158"/>
      <c r="D49" s="158"/>
      <c r="E49" s="158">
        <f>'実質公債費比率（分子）の構造'!L$45</f>
        <v>827</v>
      </c>
      <c r="F49" s="158"/>
      <c r="G49" s="158"/>
      <c r="H49" s="158">
        <f>'実質公債費比率（分子）の構造'!M$45</f>
        <v>825</v>
      </c>
      <c r="I49" s="158"/>
      <c r="J49" s="158"/>
      <c r="K49" s="158">
        <f>'実質公債費比率（分子）の構造'!N$45</f>
        <v>867</v>
      </c>
      <c r="L49" s="158"/>
      <c r="M49" s="158"/>
      <c r="N49" s="158">
        <f>'実質公債費比率（分子）の構造'!O$45</f>
        <v>937</v>
      </c>
      <c r="O49" s="158"/>
      <c r="P49" s="158"/>
    </row>
    <row r="50" spans="1:16" x14ac:dyDescent="0.15">
      <c r="A50" s="158" t="s">
        <v>67</v>
      </c>
      <c r="B50" s="158" t="e">
        <f>NA()</f>
        <v>#N/A</v>
      </c>
      <c r="C50" s="158">
        <f>IF(ISNUMBER('実質公債費比率（分子）の構造'!K$53),'実質公債費比率（分子）の構造'!K$53,NA())</f>
        <v>496</v>
      </c>
      <c r="D50" s="158" t="e">
        <f>NA()</f>
        <v>#N/A</v>
      </c>
      <c r="E50" s="158" t="e">
        <f>NA()</f>
        <v>#N/A</v>
      </c>
      <c r="F50" s="158">
        <f>IF(ISNUMBER('実質公債費比率（分子）の構造'!L$53),'実質公債費比率（分子）の構造'!L$53,NA())</f>
        <v>508</v>
      </c>
      <c r="G50" s="158" t="e">
        <f>NA()</f>
        <v>#N/A</v>
      </c>
      <c r="H50" s="158" t="e">
        <f>NA()</f>
        <v>#N/A</v>
      </c>
      <c r="I50" s="158">
        <f>IF(ISNUMBER('実質公債費比率（分子）の構造'!M$53),'実質公債費比率（分子）の構造'!M$53,NA())</f>
        <v>515</v>
      </c>
      <c r="J50" s="158" t="e">
        <f>NA()</f>
        <v>#N/A</v>
      </c>
      <c r="K50" s="158" t="e">
        <f>NA()</f>
        <v>#N/A</v>
      </c>
      <c r="L50" s="158">
        <f>IF(ISNUMBER('実質公債費比率（分子）の構造'!N$53),'実質公債費比率（分子）の構造'!N$53,NA())</f>
        <v>535</v>
      </c>
      <c r="M50" s="158" t="e">
        <f>NA()</f>
        <v>#N/A</v>
      </c>
      <c r="N50" s="158" t="e">
        <f>NA()</f>
        <v>#N/A</v>
      </c>
      <c r="O50" s="158">
        <f>IF(ISNUMBER('実質公債費比率（分子）の構造'!O$53),'実質公債費比率（分子）の構造'!O$53,NA())</f>
        <v>522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9277</v>
      </c>
      <c r="E56" s="157"/>
      <c r="F56" s="157"/>
      <c r="G56" s="157">
        <f>'将来負担比率（分子）の構造'!J$52</f>
        <v>9201</v>
      </c>
      <c r="H56" s="157"/>
      <c r="I56" s="157"/>
      <c r="J56" s="157">
        <f>'将来負担比率（分子）の構造'!K$52</f>
        <v>8787</v>
      </c>
      <c r="K56" s="157"/>
      <c r="L56" s="157"/>
      <c r="M56" s="157">
        <f>'将来負担比率（分子）の構造'!L$52</f>
        <v>8455</v>
      </c>
      <c r="N56" s="157"/>
      <c r="O56" s="157"/>
      <c r="P56" s="157">
        <f>'将来負担比率（分子）の構造'!M$52</f>
        <v>8178</v>
      </c>
    </row>
    <row r="57" spans="1:16" x14ac:dyDescent="0.15">
      <c r="A57" s="157" t="s">
        <v>42</v>
      </c>
      <c r="B57" s="157"/>
      <c r="C57" s="157"/>
      <c r="D57" s="157">
        <f>'将来負担比率（分子）の構造'!I$51</f>
        <v>62</v>
      </c>
      <c r="E57" s="157"/>
      <c r="F57" s="157"/>
      <c r="G57" s="157">
        <f>'将来負担比率（分子）の構造'!J$51</f>
        <v>38</v>
      </c>
      <c r="H57" s="157"/>
      <c r="I57" s="157"/>
      <c r="J57" s="157">
        <f>'将来負担比率（分子）の構造'!K$51</f>
        <v>63</v>
      </c>
      <c r="K57" s="157"/>
      <c r="L57" s="157"/>
      <c r="M57" s="157">
        <f>'将来負担比率（分子）の構造'!L$51</f>
        <v>72</v>
      </c>
      <c r="N57" s="157"/>
      <c r="O57" s="157"/>
      <c r="P57" s="157">
        <f>'将来負担比率（分子）の構造'!M$51</f>
        <v>107</v>
      </c>
    </row>
    <row r="58" spans="1:16" x14ac:dyDescent="0.15">
      <c r="A58" s="157" t="s">
        <v>41</v>
      </c>
      <c r="B58" s="157"/>
      <c r="C58" s="157"/>
      <c r="D58" s="157">
        <f>'将来負担比率（分子）の構造'!I$50</f>
        <v>6147</v>
      </c>
      <c r="E58" s="157"/>
      <c r="F58" s="157"/>
      <c r="G58" s="157">
        <f>'将来負担比率（分子）の構造'!J$50</f>
        <v>6070</v>
      </c>
      <c r="H58" s="157"/>
      <c r="I58" s="157"/>
      <c r="J58" s="157">
        <f>'将来負担比率（分子）の構造'!K$50</f>
        <v>5623</v>
      </c>
      <c r="K58" s="157"/>
      <c r="L58" s="157"/>
      <c r="M58" s="157">
        <f>'将来負担比率（分子）の構造'!L$50</f>
        <v>5313</v>
      </c>
      <c r="N58" s="157"/>
      <c r="O58" s="157"/>
      <c r="P58" s="157">
        <f>'将来負担比率（分子）の構造'!M$50</f>
        <v>5250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1164</v>
      </c>
      <c r="C62" s="157"/>
      <c r="D62" s="157"/>
      <c r="E62" s="157">
        <f>'将来負担比率（分子）の構造'!J$45</f>
        <v>1143</v>
      </c>
      <c r="F62" s="157"/>
      <c r="G62" s="157"/>
      <c r="H62" s="157">
        <f>'将来負担比率（分子）の構造'!K$45</f>
        <v>1128</v>
      </c>
      <c r="I62" s="157"/>
      <c r="J62" s="157"/>
      <c r="K62" s="157">
        <f>'将来負担比率（分子）の構造'!L$45</f>
        <v>1127</v>
      </c>
      <c r="L62" s="157"/>
      <c r="M62" s="157"/>
      <c r="N62" s="157">
        <f>'将来負担比率（分子）の構造'!M$45</f>
        <v>1076</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90</v>
      </c>
      <c r="I63" s="157"/>
      <c r="J63" s="157"/>
      <c r="K63" s="157">
        <f>'将来負担比率（分子）の構造'!L$44</f>
        <v>81</v>
      </c>
      <c r="L63" s="157"/>
      <c r="M63" s="157"/>
      <c r="N63" s="157">
        <f>'将来負担比率（分子）の構造'!M$44</f>
        <v>73</v>
      </c>
      <c r="O63" s="157"/>
      <c r="P63" s="157"/>
    </row>
    <row r="64" spans="1:16" x14ac:dyDescent="0.15">
      <c r="A64" s="157" t="s">
        <v>33</v>
      </c>
      <c r="B64" s="157">
        <f>'将来負担比率（分子）の構造'!I$43</f>
        <v>4072</v>
      </c>
      <c r="C64" s="157"/>
      <c r="D64" s="157"/>
      <c r="E64" s="157">
        <f>'将来負担比率（分子）の構造'!J$43</f>
        <v>3541</v>
      </c>
      <c r="F64" s="157"/>
      <c r="G64" s="157"/>
      <c r="H64" s="157">
        <f>'将来負担比率（分子）の構造'!K$43</f>
        <v>3069</v>
      </c>
      <c r="I64" s="157"/>
      <c r="J64" s="157"/>
      <c r="K64" s="157">
        <f>'将来負担比率（分子）の構造'!L$43</f>
        <v>2927</v>
      </c>
      <c r="L64" s="157"/>
      <c r="M64" s="157"/>
      <c r="N64" s="157">
        <f>'将来負担比率（分子）の構造'!M$43</f>
        <v>2634</v>
      </c>
      <c r="O64" s="157"/>
      <c r="P64" s="157"/>
    </row>
    <row r="65" spans="1:16" x14ac:dyDescent="0.15">
      <c r="A65" s="157" t="s">
        <v>32</v>
      </c>
      <c r="B65" s="157">
        <f>'将来負担比率（分子）の構造'!I$42</f>
        <v>59</v>
      </c>
      <c r="C65" s="157"/>
      <c r="D65" s="157"/>
      <c r="E65" s="157">
        <f>'将来負担比率（分子）の構造'!J$42</f>
        <v>44</v>
      </c>
      <c r="F65" s="157"/>
      <c r="G65" s="157"/>
      <c r="H65" s="157">
        <f>'将来負担比率（分子）の構造'!K$42</f>
        <v>30</v>
      </c>
      <c r="I65" s="157"/>
      <c r="J65" s="157"/>
      <c r="K65" s="157">
        <f>'将来負担比率（分子）の構造'!L$42</f>
        <v>15</v>
      </c>
      <c r="L65" s="157"/>
      <c r="M65" s="157"/>
      <c r="N65" s="157">
        <f>'将来負担比率（分子）の構造'!M$42</f>
        <v>15</v>
      </c>
      <c r="O65" s="157"/>
      <c r="P65" s="157"/>
    </row>
    <row r="66" spans="1:16" x14ac:dyDescent="0.15">
      <c r="A66" s="157" t="s">
        <v>31</v>
      </c>
      <c r="B66" s="157">
        <f>'将来負担比率（分子）の構造'!I$41</f>
        <v>8841</v>
      </c>
      <c r="C66" s="157"/>
      <c r="D66" s="157"/>
      <c r="E66" s="157">
        <f>'将来負担比率（分子）の構造'!J$41</f>
        <v>9425</v>
      </c>
      <c r="F66" s="157"/>
      <c r="G66" s="157"/>
      <c r="H66" s="157">
        <f>'将来負担比率（分子）の構造'!K$41</f>
        <v>9330</v>
      </c>
      <c r="I66" s="157"/>
      <c r="J66" s="157"/>
      <c r="K66" s="157">
        <f>'将来負担比率（分子）の構造'!L$41</f>
        <v>9149</v>
      </c>
      <c r="L66" s="157"/>
      <c r="M66" s="157"/>
      <c r="N66" s="157">
        <f>'将来負担比率（分子）の構造'!M$41</f>
        <v>8929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3404</v>
      </c>
      <c r="C72" s="161">
        <f>基金残高に係る経年分析!G55</f>
        <v>3258</v>
      </c>
      <c r="D72" s="161">
        <f>基金残高に係る経年分析!H55</f>
        <v>3214</v>
      </c>
    </row>
    <row r="73" spans="1:16" x14ac:dyDescent="0.15">
      <c r="A73" s="160" t="s">
        <v>74</v>
      </c>
      <c r="B73" s="161">
        <f>基金残高に係る経年分析!F56</f>
        <v>249</v>
      </c>
      <c r="C73" s="161">
        <f>基金残高に係る経年分析!G56</f>
        <v>274</v>
      </c>
      <c r="D73" s="161">
        <f>基金残高に係る経年分析!H56</f>
        <v>292</v>
      </c>
    </row>
    <row r="74" spans="1:16" x14ac:dyDescent="0.15">
      <c r="A74" s="160" t="s">
        <v>75</v>
      </c>
      <c r="B74" s="161">
        <f>基金残高に係る経年分析!F57</f>
        <v>1755</v>
      </c>
      <c r="C74" s="161">
        <f>基金残高に係る経年分析!G57</f>
        <v>1576</v>
      </c>
      <c r="D74" s="161">
        <f>基金残高に係る経年分析!H57</f>
        <v>1484</v>
      </c>
    </row>
  </sheetData>
  <sheetProtection algorithmName="SHA-512" hashValue="3MSng6a11/4omW+xmoaztalHRaAgZD4rPJr59R2+OZyhoVl1+m2qTYJ0kwp9R5or8ft9cvZwRTkIjRyPz11MWA==" saltValue="cwDx//6mLmWYU+sUnCiIn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859585</v>
      </c>
      <c r="S5" s="664"/>
      <c r="T5" s="664"/>
      <c r="U5" s="664"/>
      <c r="V5" s="664"/>
      <c r="W5" s="664"/>
      <c r="X5" s="664"/>
      <c r="Y5" s="689"/>
      <c r="Z5" s="702">
        <v>8.3000000000000007</v>
      </c>
      <c r="AA5" s="702"/>
      <c r="AB5" s="702"/>
      <c r="AC5" s="702"/>
      <c r="AD5" s="703">
        <v>859585</v>
      </c>
      <c r="AE5" s="703"/>
      <c r="AF5" s="703"/>
      <c r="AG5" s="703"/>
      <c r="AH5" s="703"/>
      <c r="AI5" s="703"/>
      <c r="AJ5" s="703"/>
      <c r="AK5" s="703"/>
      <c r="AL5" s="690">
        <v>14</v>
      </c>
      <c r="AM5" s="672"/>
      <c r="AN5" s="672"/>
      <c r="AO5" s="691"/>
      <c r="AP5" s="666" t="s">
        <v>216</v>
      </c>
      <c r="AQ5" s="667"/>
      <c r="AR5" s="667"/>
      <c r="AS5" s="667"/>
      <c r="AT5" s="667"/>
      <c r="AU5" s="667"/>
      <c r="AV5" s="667"/>
      <c r="AW5" s="667"/>
      <c r="AX5" s="667"/>
      <c r="AY5" s="667"/>
      <c r="AZ5" s="667"/>
      <c r="BA5" s="667"/>
      <c r="BB5" s="667"/>
      <c r="BC5" s="667"/>
      <c r="BD5" s="667"/>
      <c r="BE5" s="667"/>
      <c r="BF5" s="668"/>
      <c r="BG5" s="608">
        <v>859139</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348739</v>
      </c>
      <c r="S6" s="609"/>
      <c r="T6" s="609"/>
      <c r="U6" s="609"/>
      <c r="V6" s="609"/>
      <c r="W6" s="609"/>
      <c r="X6" s="609"/>
      <c r="Y6" s="610"/>
      <c r="Z6" s="646">
        <v>3.4</v>
      </c>
      <c r="AA6" s="646"/>
      <c r="AB6" s="646"/>
      <c r="AC6" s="646"/>
      <c r="AD6" s="647">
        <v>348739</v>
      </c>
      <c r="AE6" s="647"/>
      <c r="AF6" s="647"/>
      <c r="AG6" s="647"/>
      <c r="AH6" s="647"/>
      <c r="AI6" s="647"/>
      <c r="AJ6" s="647"/>
      <c r="AK6" s="647"/>
      <c r="AL6" s="611">
        <v>5.7</v>
      </c>
      <c r="AM6" s="612"/>
      <c r="AN6" s="612"/>
      <c r="AO6" s="648"/>
      <c r="AP6" s="605" t="s">
        <v>221</v>
      </c>
      <c r="AQ6" s="606"/>
      <c r="AR6" s="606"/>
      <c r="AS6" s="606"/>
      <c r="AT6" s="606"/>
      <c r="AU6" s="606"/>
      <c r="AV6" s="606"/>
      <c r="AW6" s="606"/>
      <c r="AX6" s="606"/>
      <c r="AY6" s="606"/>
      <c r="AZ6" s="606"/>
      <c r="BA6" s="606"/>
      <c r="BB6" s="606"/>
      <c r="BC6" s="606"/>
      <c r="BD6" s="606"/>
      <c r="BE6" s="606"/>
      <c r="BF6" s="607"/>
      <c r="BG6" s="608">
        <v>859139</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75612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75612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533</v>
      </c>
      <c r="S7" s="609"/>
      <c r="T7" s="609"/>
      <c r="U7" s="609"/>
      <c r="V7" s="609"/>
      <c r="W7" s="609"/>
      <c r="X7" s="609"/>
      <c r="Y7" s="610"/>
      <c r="Z7" s="646">
        <v>0</v>
      </c>
      <c r="AA7" s="646"/>
      <c r="AB7" s="646"/>
      <c r="AC7" s="646"/>
      <c r="AD7" s="647">
        <v>533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250265</v>
      </c>
      <c r="BH7" s="609"/>
      <c r="BI7" s="609"/>
      <c r="BJ7" s="609"/>
      <c r="BK7" s="609"/>
      <c r="BL7" s="609"/>
      <c r="BM7" s="609"/>
      <c r="BN7" s="610"/>
      <c r="BO7" s="646">
        <v>29.1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1340572</v>
      </c>
      <c r="CS7" s="609"/>
      <c r="CT7" s="609"/>
      <c r="CU7" s="609"/>
      <c r="CV7" s="609"/>
      <c r="CW7" s="609"/>
      <c r="CX7" s="609"/>
      <c r="CY7" s="610"/>
      <c r="CZ7" s="646">
        <v>14.2</v>
      </c>
      <c r="DA7" s="646"/>
      <c r="DB7" s="646"/>
      <c r="DC7" s="646"/>
      <c r="DD7" s="614">
        <v>21087</v>
      </c>
      <c r="DE7" s="609"/>
      <c r="DF7" s="609"/>
      <c r="DG7" s="609"/>
      <c r="DH7" s="609"/>
      <c r="DI7" s="609"/>
      <c r="DJ7" s="609"/>
      <c r="DK7" s="609"/>
      <c r="DL7" s="609"/>
      <c r="DM7" s="609"/>
      <c r="DN7" s="609"/>
      <c r="DO7" s="609"/>
      <c r="DP7" s="610"/>
      <c r="DQ7" s="614">
        <v>1101238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5123</v>
      </c>
      <c r="S8" s="609"/>
      <c r="T8" s="609"/>
      <c r="U8" s="609"/>
      <c r="V8" s="609"/>
      <c r="W8" s="609"/>
      <c r="X8" s="609"/>
      <c r="Y8" s="610"/>
      <c r="Z8" s="646">
        <v>0</v>
      </c>
      <c r="AA8" s="646"/>
      <c r="AB8" s="646"/>
      <c r="AC8" s="646"/>
      <c r="AD8" s="647">
        <v>5123</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8746</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2009118</v>
      </c>
      <c r="CS8" s="609"/>
      <c r="CT8" s="609"/>
      <c r="CU8" s="609"/>
      <c r="CV8" s="609"/>
      <c r="CW8" s="609"/>
      <c r="CX8" s="609"/>
      <c r="CY8" s="610"/>
      <c r="CZ8" s="646">
        <v>21.2</v>
      </c>
      <c r="DA8" s="646"/>
      <c r="DB8" s="646"/>
      <c r="DC8" s="646"/>
      <c r="DD8" s="614">
        <v>10612</v>
      </c>
      <c r="DE8" s="609"/>
      <c r="DF8" s="609"/>
      <c r="DG8" s="609"/>
      <c r="DH8" s="609"/>
      <c r="DI8" s="609"/>
      <c r="DJ8" s="609"/>
      <c r="DK8" s="609"/>
      <c r="DL8" s="609"/>
      <c r="DM8" s="609"/>
      <c r="DN8" s="609"/>
      <c r="DO8" s="609"/>
      <c r="DP8" s="610"/>
      <c r="DQ8" s="614">
        <v>1285575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7645</v>
      </c>
      <c r="S9" s="609"/>
      <c r="T9" s="609"/>
      <c r="U9" s="609"/>
      <c r="V9" s="609"/>
      <c r="W9" s="609"/>
      <c r="X9" s="609"/>
      <c r="Y9" s="610"/>
      <c r="Z9" s="646">
        <v>0.1</v>
      </c>
      <c r="AA9" s="646"/>
      <c r="AB9" s="646"/>
      <c r="AC9" s="646"/>
      <c r="AD9" s="647">
        <v>7645</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208341</v>
      </c>
      <c r="BH9" s="609"/>
      <c r="BI9" s="609"/>
      <c r="BJ9" s="609"/>
      <c r="BK9" s="609"/>
      <c r="BL9" s="609"/>
      <c r="BM9" s="609"/>
      <c r="BN9" s="610"/>
      <c r="BO9" s="646">
        <v>24.2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1324780</v>
      </c>
      <c r="CS9" s="609"/>
      <c r="CT9" s="609"/>
      <c r="CU9" s="609"/>
      <c r="CV9" s="609"/>
      <c r="CW9" s="609"/>
      <c r="CX9" s="609"/>
      <c r="CY9" s="610"/>
      <c r="CZ9" s="646">
        <v>14</v>
      </c>
      <c r="DA9" s="646"/>
      <c r="DB9" s="646"/>
      <c r="DC9" s="646"/>
      <c r="DD9" s="614">
        <v>230787</v>
      </c>
      <c r="DE9" s="609"/>
      <c r="DF9" s="609"/>
      <c r="DG9" s="609"/>
      <c r="DH9" s="609"/>
      <c r="DI9" s="609"/>
      <c r="DJ9" s="609"/>
      <c r="DK9" s="609"/>
      <c r="DL9" s="609"/>
      <c r="DM9" s="609"/>
      <c r="DN9" s="609"/>
      <c r="DO9" s="609"/>
      <c r="DP9" s="610"/>
      <c r="DQ9" s="614">
        <v>1018951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21043</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197910</v>
      </c>
      <c r="S11" s="609"/>
      <c r="T11" s="609"/>
      <c r="U11" s="609"/>
      <c r="V11" s="609"/>
      <c r="W11" s="609"/>
      <c r="X11" s="609"/>
      <c r="Y11" s="610"/>
      <c r="Z11" s="611">
        <v>1.9</v>
      </c>
      <c r="AA11" s="612"/>
      <c r="AB11" s="612"/>
      <c r="AC11" s="613"/>
      <c r="AD11" s="614">
        <v>197910</v>
      </c>
      <c r="AE11" s="609"/>
      <c r="AF11" s="609"/>
      <c r="AG11" s="609"/>
      <c r="AH11" s="609"/>
      <c r="AI11" s="609"/>
      <c r="AJ11" s="609"/>
      <c r="AK11" s="610"/>
      <c r="AL11" s="611">
        <v>3.2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12135</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1069712</v>
      </c>
      <c r="CS11" s="609"/>
      <c r="CT11" s="609"/>
      <c r="CU11" s="609"/>
      <c r="CV11" s="609"/>
      <c r="CW11" s="609"/>
      <c r="CX11" s="609"/>
      <c r="CY11" s="610"/>
      <c r="CZ11" s="646">
        <v>11.3</v>
      </c>
      <c r="DA11" s="646"/>
      <c r="DB11" s="646"/>
      <c r="DC11" s="646"/>
      <c r="DD11" s="614">
        <v>217185</v>
      </c>
      <c r="DE11" s="609"/>
      <c r="DF11" s="609"/>
      <c r="DG11" s="609"/>
      <c r="DH11" s="609"/>
      <c r="DI11" s="609"/>
      <c r="DJ11" s="609"/>
      <c r="DK11" s="609"/>
      <c r="DL11" s="609"/>
      <c r="DM11" s="609"/>
      <c r="DN11" s="609"/>
      <c r="DO11" s="609"/>
      <c r="DP11" s="610"/>
      <c r="DQ11" s="614">
        <v>694068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17406</v>
      </c>
      <c r="S12" s="609"/>
      <c r="T12" s="609"/>
      <c r="U12" s="609"/>
      <c r="V12" s="609"/>
      <c r="W12" s="609"/>
      <c r="X12" s="609"/>
      <c r="Y12" s="610"/>
      <c r="Z12" s="646">
        <v>0.2</v>
      </c>
      <c r="AA12" s="646"/>
      <c r="AB12" s="646"/>
      <c r="AC12" s="646"/>
      <c r="AD12" s="647">
        <v>17406</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523495</v>
      </c>
      <c r="BH12" s="609"/>
      <c r="BI12" s="609"/>
      <c r="BJ12" s="609"/>
      <c r="BK12" s="609"/>
      <c r="BL12" s="609"/>
      <c r="BM12" s="609"/>
      <c r="BN12" s="610"/>
      <c r="BO12" s="646">
        <v>60.9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321450</v>
      </c>
      <c r="CS12" s="609"/>
      <c r="CT12" s="609"/>
      <c r="CU12" s="609"/>
      <c r="CV12" s="609"/>
      <c r="CW12" s="609"/>
      <c r="CX12" s="609"/>
      <c r="CY12" s="610"/>
      <c r="CZ12" s="646">
        <v>3.4</v>
      </c>
      <c r="DA12" s="646"/>
      <c r="DB12" s="646"/>
      <c r="DC12" s="646"/>
      <c r="DD12" s="614">
        <v>20812</v>
      </c>
      <c r="DE12" s="609"/>
      <c r="DF12" s="609"/>
      <c r="DG12" s="609"/>
      <c r="DH12" s="609"/>
      <c r="DI12" s="609"/>
      <c r="DJ12" s="609"/>
      <c r="DK12" s="609"/>
      <c r="DL12" s="609"/>
      <c r="DM12" s="609"/>
      <c r="DN12" s="609"/>
      <c r="DO12" s="609"/>
      <c r="DP12" s="610"/>
      <c r="DQ12" s="614">
        <v>189567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502745</v>
      </c>
      <c r="BH13" s="609"/>
      <c r="BI13" s="609"/>
      <c r="BJ13" s="609"/>
      <c r="BK13" s="609"/>
      <c r="BL13" s="609"/>
      <c r="BM13" s="609"/>
      <c r="BN13" s="610"/>
      <c r="BO13" s="646">
        <v>58.5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716911</v>
      </c>
      <c r="CS13" s="609"/>
      <c r="CT13" s="609"/>
      <c r="CU13" s="609"/>
      <c r="CV13" s="609"/>
      <c r="CW13" s="609"/>
      <c r="CX13" s="609"/>
      <c r="CY13" s="610"/>
      <c r="CZ13" s="646">
        <v>7.6</v>
      </c>
      <c r="DA13" s="646"/>
      <c r="DB13" s="646"/>
      <c r="DC13" s="646"/>
      <c r="DD13" s="614">
        <v>376469</v>
      </c>
      <c r="DE13" s="609"/>
      <c r="DF13" s="609"/>
      <c r="DG13" s="609"/>
      <c r="DH13" s="609"/>
      <c r="DI13" s="609"/>
      <c r="DJ13" s="609"/>
      <c r="DK13" s="609"/>
      <c r="DL13" s="609"/>
      <c r="DM13" s="609"/>
      <c r="DN13" s="609"/>
      <c r="DO13" s="609"/>
      <c r="DP13" s="610"/>
      <c r="DQ13" s="614">
        <v>341555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39250</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459857</v>
      </c>
      <c r="CS14" s="609"/>
      <c r="CT14" s="609"/>
      <c r="CU14" s="609"/>
      <c r="CV14" s="609"/>
      <c r="CW14" s="609"/>
      <c r="CX14" s="609"/>
      <c r="CY14" s="610"/>
      <c r="CZ14" s="646">
        <v>4.9000000000000004</v>
      </c>
      <c r="DA14" s="646"/>
      <c r="DB14" s="646"/>
      <c r="DC14" s="646"/>
      <c r="DD14" s="614">
        <v>49376</v>
      </c>
      <c r="DE14" s="609"/>
      <c r="DF14" s="609"/>
      <c r="DG14" s="609"/>
      <c r="DH14" s="609"/>
      <c r="DI14" s="609"/>
      <c r="DJ14" s="609"/>
      <c r="DK14" s="609"/>
      <c r="DL14" s="609"/>
      <c r="DM14" s="609"/>
      <c r="DN14" s="609"/>
      <c r="DO14" s="609"/>
      <c r="DP14" s="610"/>
      <c r="DQ14" s="614">
        <v>410220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10257</v>
      </c>
      <c r="S15" s="609"/>
      <c r="T15" s="609"/>
      <c r="U15" s="609"/>
      <c r="V15" s="609"/>
      <c r="W15" s="609"/>
      <c r="X15" s="609"/>
      <c r="Y15" s="610"/>
      <c r="Z15" s="646">
        <v>0.1</v>
      </c>
      <c r="AA15" s="646"/>
      <c r="AB15" s="646"/>
      <c r="AC15" s="646"/>
      <c r="AD15" s="647">
        <v>10257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46129</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862720</v>
      </c>
      <c r="CS15" s="609"/>
      <c r="CT15" s="609"/>
      <c r="CU15" s="609"/>
      <c r="CV15" s="609"/>
      <c r="CW15" s="609"/>
      <c r="CX15" s="609"/>
      <c r="CY15" s="610"/>
      <c r="CZ15" s="646">
        <v>9.1</v>
      </c>
      <c r="DA15" s="646"/>
      <c r="DB15" s="646"/>
      <c r="DC15" s="646"/>
      <c r="DD15" s="614">
        <v>36480</v>
      </c>
      <c r="DE15" s="609"/>
      <c r="DF15" s="609"/>
      <c r="DG15" s="609"/>
      <c r="DH15" s="609"/>
      <c r="DI15" s="609"/>
      <c r="DJ15" s="609"/>
      <c r="DK15" s="609"/>
      <c r="DL15" s="609"/>
      <c r="DM15" s="609"/>
      <c r="DN15" s="609"/>
      <c r="DO15" s="609"/>
      <c r="DP15" s="610"/>
      <c r="DQ15" s="614">
        <v>748909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19532</v>
      </c>
      <c r="S16" s="609"/>
      <c r="T16" s="609"/>
      <c r="U16" s="609"/>
      <c r="V16" s="609"/>
      <c r="W16" s="609"/>
      <c r="X16" s="609"/>
      <c r="Y16" s="610"/>
      <c r="Z16" s="646">
        <v>0.2</v>
      </c>
      <c r="AA16" s="646"/>
      <c r="AB16" s="646"/>
      <c r="AC16" s="646"/>
      <c r="AD16" s="647">
        <v>19532</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344985</v>
      </c>
      <c r="CS16" s="609"/>
      <c r="CT16" s="609"/>
      <c r="CU16" s="609"/>
      <c r="CV16" s="609"/>
      <c r="CW16" s="609"/>
      <c r="CX16" s="609"/>
      <c r="CY16" s="610"/>
      <c r="CZ16" s="646">
        <v>3.6</v>
      </c>
      <c r="DA16" s="646"/>
      <c r="DB16" s="646"/>
      <c r="DC16" s="646"/>
      <c r="DD16" s="614" t="s">
        <v>122</v>
      </c>
      <c r="DE16" s="609"/>
      <c r="DF16" s="609"/>
      <c r="DG16" s="609"/>
      <c r="DH16" s="609"/>
      <c r="DI16" s="609"/>
      <c r="DJ16" s="609"/>
      <c r="DK16" s="609"/>
      <c r="DL16" s="609"/>
      <c r="DM16" s="609"/>
      <c r="DN16" s="609"/>
      <c r="DO16" s="609"/>
      <c r="DP16" s="610"/>
      <c r="DQ16" s="614">
        <v>218067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24963</v>
      </c>
      <c r="S17" s="609"/>
      <c r="T17" s="609"/>
      <c r="U17" s="609"/>
      <c r="V17" s="609"/>
      <c r="W17" s="609"/>
      <c r="X17" s="609"/>
      <c r="Y17" s="610"/>
      <c r="Z17" s="646">
        <v>0.2</v>
      </c>
      <c r="AA17" s="646"/>
      <c r="AB17" s="646"/>
      <c r="AC17" s="646"/>
      <c r="AD17" s="647">
        <v>24963</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936559</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929386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2546</v>
      </c>
      <c r="S18" s="609"/>
      <c r="T18" s="609"/>
      <c r="U18" s="609"/>
      <c r="V18" s="609"/>
      <c r="W18" s="609"/>
      <c r="X18" s="609"/>
      <c r="Y18" s="610"/>
      <c r="Z18" s="646">
        <v>0</v>
      </c>
      <c r="AA18" s="646"/>
      <c r="AB18" s="646"/>
      <c r="AC18" s="646"/>
      <c r="AD18" s="647">
        <v>2546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22417</v>
      </c>
      <c r="S19" s="609"/>
      <c r="T19" s="609"/>
      <c r="U19" s="609"/>
      <c r="V19" s="609"/>
      <c r="W19" s="609"/>
      <c r="X19" s="609"/>
      <c r="Y19" s="610"/>
      <c r="Z19" s="646">
        <v>0.2</v>
      </c>
      <c r="AA19" s="646"/>
      <c r="AB19" s="646"/>
      <c r="AC19" s="646"/>
      <c r="AD19" s="647">
        <v>22417</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446</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446</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9462276</v>
      </c>
      <c r="CS20" s="609"/>
      <c r="CT20" s="609"/>
      <c r="CU20" s="609"/>
      <c r="CV20" s="609"/>
      <c r="CW20" s="609"/>
      <c r="CX20" s="609"/>
      <c r="CY20" s="610"/>
      <c r="CZ20" s="646">
        <v>100</v>
      </c>
      <c r="DA20" s="646"/>
      <c r="DB20" s="646"/>
      <c r="DC20" s="646"/>
      <c r="DD20" s="614">
        <v>962808</v>
      </c>
      <c r="DE20" s="609"/>
      <c r="DF20" s="609"/>
      <c r="DG20" s="609"/>
      <c r="DH20" s="609"/>
      <c r="DI20" s="609"/>
      <c r="DJ20" s="609"/>
      <c r="DK20" s="609"/>
      <c r="DL20" s="609"/>
      <c r="DM20" s="609"/>
      <c r="DN20" s="609"/>
      <c r="DO20" s="609"/>
      <c r="DP20" s="610"/>
      <c r="DQ20" s="614">
        <v>7013148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5070962</v>
      </c>
      <c r="S21" s="609"/>
      <c r="T21" s="609"/>
      <c r="U21" s="609"/>
      <c r="V21" s="609"/>
      <c r="W21" s="609"/>
      <c r="X21" s="609"/>
      <c r="Y21" s="610"/>
      <c r="Z21" s="646">
        <v>49.1</v>
      </c>
      <c r="AA21" s="646"/>
      <c r="AB21" s="646"/>
      <c r="AC21" s="646"/>
      <c r="AD21" s="647">
        <v>4512012</v>
      </c>
      <c r="AE21" s="647"/>
      <c r="AF21" s="647"/>
      <c r="AG21" s="647"/>
      <c r="AH21" s="647"/>
      <c r="AI21" s="647"/>
      <c r="AJ21" s="647"/>
      <c r="AK21" s="647"/>
      <c r="AL21" s="611">
        <v>73.7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446</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4512012</v>
      </c>
      <c r="S22" s="609"/>
      <c r="T22" s="609"/>
      <c r="U22" s="609"/>
      <c r="V22" s="609"/>
      <c r="W22" s="609"/>
      <c r="X22" s="609"/>
      <c r="Y22" s="610"/>
      <c r="Z22" s="646">
        <v>43.7</v>
      </c>
      <c r="AA22" s="646"/>
      <c r="AB22" s="646"/>
      <c r="AC22" s="646"/>
      <c r="AD22" s="647">
        <v>4512012</v>
      </c>
      <c r="AE22" s="647"/>
      <c r="AF22" s="647"/>
      <c r="AG22" s="647"/>
      <c r="AH22" s="647"/>
      <c r="AI22" s="647"/>
      <c r="AJ22" s="647"/>
      <c r="AK22" s="647"/>
      <c r="AL22" s="611">
        <v>73.7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558950</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3759858</v>
      </c>
      <c r="CS24" s="664"/>
      <c r="CT24" s="664"/>
      <c r="CU24" s="664"/>
      <c r="CV24" s="664"/>
      <c r="CW24" s="664"/>
      <c r="CX24" s="664"/>
      <c r="CY24" s="689"/>
      <c r="CZ24" s="690">
        <v>39.700000000000003</v>
      </c>
      <c r="DA24" s="672"/>
      <c r="DB24" s="672"/>
      <c r="DC24" s="692"/>
      <c r="DD24" s="688">
        <v>3324537</v>
      </c>
      <c r="DE24" s="664"/>
      <c r="DF24" s="664"/>
      <c r="DG24" s="664"/>
      <c r="DH24" s="664"/>
      <c r="DI24" s="664"/>
      <c r="DJ24" s="664"/>
      <c r="DK24" s="689"/>
      <c r="DL24" s="688">
        <v>3206765</v>
      </c>
      <c r="DM24" s="664"/>
      <c r="DN24" s="664"/>
      <c r="DO24" s="664"/>
      <c r="DP24" s="664"/>
      <c r="DQ24" s="664"/>
      <c r="DR24" s="664"/>
      <c r="DS24" s="664"/>
      <c r="DT24" s="664"/>
      <c r="DU24" s="664"/>
      <c r="DV24" s="689"/>
      <c r="DW24" s="690">
        <v>52.3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6562655</v>
      </c>
      <c r="S25" s="609"/>
      <c r="T25" s="609"/>
      <c r="U25" s="609"/>
      <c r="V25" s="609"/>
      <c r="W25" s="609"/>
      <c r="X25" s="609"/>
      <c r="Y25" s="610"/>
      <c r="Z25" s="646">
        <v>63.6</v>
      </c>
      <c r="AA25" s="646"/>
      <c r="AB25" s="646"/>
      <c r="AC25" s="646"/>
      <c r="AD25" s="647">
        <v>6003705</v>
      </c>
      <c r="AE25" s="647"/>
      <c r="AF25" s="647"/>
      <c r="AG25" s="647"/>
      <c r="AH25" s="647"/>
      <c r="AI25" s="647"/>
      <c r="AJ25" s="647"/>
      <c r="AK25" s="647"/>
      <c r="AL25" s="611">
        <v>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2159802</v>
      </c>
      <c r="CS25" s="621"/>
      <c r="CT25" s="621"/>
      <c r="CU25" s="621"/>
      <c r="CV25" s="621"/>
      <c r="CW25" s="621"/>
      <c r="CX25" s="621"/>
      <c r="CY25" s="622"/>
      <c r="CZ25" s="611">
        <v>22.8</v>
      </c>
      <c r="DA25" s="623"/>
      <c r="DB25" s="623"/>
      <c r="DC25" s="624"/>
      <c r="DD25" s="614">
        <v>2112967</v>
      </c>
      <c r="DE25" s="621"/>
      <c r="DF25" s="621"/>
      <c r="DG25" s="621"/>
      <c r="DH25" s="621"/>
      <c r="DI25" s="621"/>
      <c r="DJ25" s="621"/>
      <c r="DK25" s="622"/>
      <c r="DL25" s="614">
        <v>2109887</v>
      </c>
      <c r="DM25" s="621"/>
      <c r="DN25" s="621"/>
      <c r="DO25" s="621"/>
      <c r="DP25" s="621"/>
      <c r="DQ25" s="621"/>
      <c r="DR25" s="621"/>
      <c r="DS25" s="621"/>
      <c r="DT25" s="621"/>
      <c r="DU25" s="621"/>
      <c r="DV25" s="622"/>
      <c r="DW25" s="611">
        <v>34.4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880</v>
      </c>
      <c r="S26" s="609"/>
      <c r="T26" s="609"/>
      <c r="U26" s="609"/>
      <c r="V26" s="609"/>
      <c r="W26" s="609"/>
      <c r="X26" s="609"/>
      <c r="Y26" s="610"/>
      <c r="Z26" s="646">
        <v>0</v>
      </c>
      <c r="AA26" s="646"/>
      <c r="AB26" s="646"/>
      <c r="AC26" s="646"/>
      <c r="AD26" s="647">
        <v>880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1465114</v>
      </c>
      <c r="CS26" s="609"/>
      <c r="CT26" s="609"/>
      <c r="CU26" s="609"/>
      <c r="CV26" s="609"/>
      <c r="CW26" s="609"/>
      <c r="CX26" s="609"/>
      <c r="CY26" s="610"/>
      <c r="CZ26" s="611">
        <v>15.5</v>
      </c>
      <c r="DA26" s="623"/>
      <c r="DB26" s="623"/>
      <c r="DC26" s="624"/>
      <c r="DD26" s="614">
        <v>1449653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33622</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859585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663497</v>
      </c>
      <c r="CS27" s="621"/>
      <c r="CT27" s="621"/>
      <c r="CU27" s="621"/>
      <c r="CV27" s="621"/>
      <c r="CW27" s="621"/>
      <c r="CX27" s="621"/>
      <c r="CY27" s="622"/>
      <c r="CZ27" s="611">
        <v>7</v>
      </c>
      <c r="DA27" s="623"/>
      <c r="DB27" s="623"/>
      <c r="DC27" s="624"/>
      <c r="DD27" s="614">
        <v>282184</v>
      </c>
      <c r="DE27" s="621"/>
      <c r="DF27" s="621"/>
      <c r="DG27" s="621"/>
      <c r="DH27" s="621"/>
      <c r="DI27" s="621"/>
      <c r="DJ27" s="621"/>
      <c r="DK27" s="622"/>
      <c r="DL27" s="614">
        <v>167492</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128471</v>
      </c>
      <c r="S28" s="609"/>
      <c r="T28" s="609"/>
      <c r="U28" s="609"/>
      <c r="V28" s="609"/>
      <c r="W28" s="609"/>
      <c r="X28" s="609"/>
      <c r="Y28" s="610"/>
      <c r="Z28" s="646">
        <v>1.2</v>
      </c>
      <c r="AA28" s="646"/>
      <c r="AB28" s="646"/>
      <c r="AC28" s="646"/>
      <c r="AD28" s="647">
        <v>16718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936559</v>
      </c>
      <c r="CS28" s="609"/>
      <c r="CT28" s="609"/>
      <c r="CU28" s="609"/>
      <c r="CV28" s="609"/>
      <c r="CW28" s="609"/>
      <c r="CX28" s="609"/>
      <c r="CY28" s="610"/>
      <c r="CZ28" s="611">
        <v>9.9</v>
      </c>
      <c r="DA28" s="623"/>
      <c r="DB28" s="623"/>
      <c r="DC28" s="624"/>
      <c r="DD28" s="614">
        <v>929386</v>
      </c>
      <c r="DE28" s="609"/>
      <c r="DF28" s="609"/>
      <c r="DG28" s="609"/>
      <c r="DH28" s="609"/>
      <c r="DI28" s="609"/>
      <c r="DJ28" s="609"/>
      <c r="DK28" s="610"/>
      <c r="DL28" s="614">
        <v>929386</v>
      </c>
      <c r="DM28" s="609"/>
      <c r="DN28" s="609"/>
      <c r="DO28" s="609"/>
      <c r="DP28" s="609"/>
      <c r="DQ28" s="609"/>
      <c r="DR28" s="609"/>
      <c r="DS28" s="609"/>
      <c r="DT28" s="609"/>
      <c r="DU28" s="609"/>
      <c r="DV28" s="610"/>
      <c r="DW28" s="611">
        <v>15.2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33904</v>
      </c>
      <c r="S29" s="609"/>
      <c r="T29" s="609"/>
      <c r="U29" s="609"/>
      <c r="V29" s="609"/>
      <c r="W29" s="609"/>
      <c r="X29" s="609"/>
      <c r="Y29" s="610"/>
      <c r="Z29" s="646">
        <v>0.3</v>
      </c>
      <c r="AA29" s="646"/>
      <c r="AB29" s="646"/>
      <c r="AC29" s="646"/>
      <c r="AD29" s="647">
        <v>51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936507</v>
      </c>
      <c r="CS29" s="621"/>
      <c r="CT29" s="621"/>
      <c r="CU29" s="621"/>
      <c r="CV29" s="621"/>
      <c r="CW29" s="621"/>
      <c r="CX29" s="621"/>
      <c r="CY29" s="622"/>
      <c r="CZ29" s="611">
        <v>9.9</v>
      </c>
      <c r="DA29" s="623"/>
      <c r="DB29" s="623"/>
      <c r="DC29" s="624"/>
      <c r="DD29" s="614">
        <v>929334</v>
      </c>
      <c r="DE29" s="621"/>
      <c r="DF29" s="621"/>
      <c r="DG29" s="621"/>
      <c r="DH29" s="621"/>
      <c r="DI29" s="621"/>
      <c r="DJ29" s="621"/>
      <c r="DK29" s="622"/>
      <c r="DL29" s="614">
        <v>929334</v>
      </c>
      <c r="DM29" s="621"/>
      <c r="DN29" s="621"/>
      <c r="DO29" s="621"/>
      <c r="DP29" s="621"/>
      <c r="DQ29" s="621"/>
      <c r="DR29" s="621"/>
      <c r="DS29" s="621"/>
      <c r="DT29" s="621"/>
      <c r="DU29" s="621"/>
      <c r="DV29" s="622"/>
      <c r="DW29" s="611">
        <v>15.2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834855</v>
      </c>
      <c r="S30" s="609"/>
      <c r="T30" s="609"/>
      <c r="U30" s="609"/>
      <c r="V30" s="609"/>
      <c r="W30" s="609"/>
      <c r="X30" s="609"/>
      <c r="Y30" s="610"/>
      <c r="Z30" s="646">
        <v>8.1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905787</v>
      </c>
      <c r="CS30" s="609"/>
      <c r="CT30" s="609"/>
      <c r="CU30" s="609"/>
      <c r="CV30" s="609"/>
      <c r="CW30" s="609"/>
      <c r="CX30" s="609"/>
      <c r="CY30" s="610"/>
      <c r="CZ30" s="611">
        <v>9.6</v>
      </c>
      <c r="DA30" s="623"/>
      <c r="DB30" s="623"/>
      <c r="DC30" s="624"/>
      <c r="DD30" s="614">
        <v>898614</v>
      </c>
      <c r="DE30" s="609"/>
      <c r="DF30" s="609"/>
      <c r="DG30" s="609"/>
      <c r="DH30" s="609"/>
      <c r="DI30" s="609"/>
      <c r="DJ30" s="609"/>
      <c r="DK30" s="610"/>
      <c r="DL30" s="614">
        <v>898614</v>
      </c>
      <c r="DM30" s="609"/>
      <c r="DN30" s="609"/>
      <c r="DO30" s="609"/>
      <c r="DP30" s="609"/>
      <c r="DQ30" s="609"/>
      <c r="DR30" s="609"/>
      <c r="DS30" s="609"/>
      <c r="DT30" s="609"/>
      <c r="DU30" s="609"/>
      <c r="DV30" s="610"/>
      <c r="DW30" s="611">
        <v>14.6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99.4</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30720</v>
      </c>
      <c r="CS31" s="621"/>
      <c r="CT31" s="621"/>
      <c r="CU31" s="621"/>
      <c r="CV31" s="621"/>
      <c r="CW31" s="621"/>
      <c r="CX31" s="621"/>
      <c r="CY31" s="622"/>
      <c r="CZ31" s="611">
        <v>0.3</v>
      </c>
      <c r="DA31" s="623"/>
      <c r="DB31" s="623"/>
      <c r="DC31" s="624"/>
      <c r="DD31" s="614">
        <v>30720</v>
      </c>
      <c r="DE31" s="621"/>
      <c r="DF31" s="621"/>
      <c r="DG31" s="621"/>
      <c r="DH31" s="621"/>
      <c r="DI31" s="621"/>
      <c r="DJ31" s="621"/>
      <c r="DK31" s="622"/>
      <c r="DL31" s="614">
        <v>30720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501141</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98.4</v>
      </c>
      <c r="BN32" s="621"/>
      <c r="BO32" s="621"/>
      <c r="BP32" s="621"/>
      <c r="BQ32" s="644"/>
      <c r="BR32" s="674">
        <v>99.3</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52</v>
      </c>
      <c r="CS32" s="609"/>
      <c r="CT32" s="609"/>
      <c r="CU32" s="609"/>
      <c r="CV32" s="609"/>
      <c r="CW32" s="609"/>
      <c r="CX32" s="609"/>
      <c r="CY32" s="610"/>
      <c r="CZ32" s="611">
        <v>0</v>
      </c>
      <c r="DA32" s="623"/>
      <c r="DB32" s="623"/>
      <c r="DC32" s="624"/>
      <c r="DD32" s="614">
        <v>52</v>
      </c>
      <c r="DE32" s="609"/>
      <c r="DF32" s="609"/>
      <c r="DG32" s="609"/>
      <c r="DH32" s="609"/>
      <c r="DI32" s="609"/>
      <c r="DJ32" s="609"/>
      <c r="DK32" s="610"/>
      <c r="DL32" s="614">
        <v>52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103950</v>
      </c>
      <c r="S33" s="609"/>
      <c r="T33" s="609"/>
      <c r="U33" s="609"/>
      <c r="V33" s="609"/>
      <c r="W33" s="609"/>
      <c r="X33" s="609"/>
      <c r="Y33" s="610"/>
      <c r="Z33" s="646">
        <v>1</v>
      </c>
      <c r="AA33" s="646"/>
      <c r="AB33" s="646"/>
      <c r="AC33" s="646"/>
      <c r="AD33" s="647">
        <v>80693</v>
      </c>
      <c r="AE33" s="647"/>
      <c r="AF33" s="647"/>
      <c r="AG33" s="647"/>
      <c r="AH33" s="647"/>
      <c r="AI33" s="647"/>
      <c r="AJ33" s="647"/>
      <c r="AK33" s="647"/>
      <c r="AL33" s="611">
        <v>1.3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97.6</v>
      </c>
      <c r="BN33" s="593"/>
      <c r="BO33" s="593"/>
      <c r="BP33" s="593"/>
      <c r="BQ33" s="656"/>
      <c r="BR33" s="669">
        <v>99.3</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4394625</v>
      </c>
      <c r="CS33" s="621"/>
      <c r="CT33" s="621"/>
      <c r="CU33" s="621"/>
      <c r="CV33" s="621"/>
      <c r="CW33" s="621"/>
      <c r="CX33" s="621"/>
      <c r="CY33" s="622"/>
      <c r="CZ33" s="611">
        <v>46.4</v>
      </c>
      <c r="DA33" s="623"/>
      <c r="DB33" s="623"/>
      <c r="DC33" s="624"/>
      <c r="DD33" s="614">
        <v>3253531</v>
      </c>
      <c r="DE33" s="621"/>
      <c r="DF33" s="621"/>
      <c r="DG33" s="621"/>
      <c r="DH33" s="621"/>
      <c r="DI33" s="621"/>
      <c r="DJ33" s="621"/>
      <c r="DK33" s="622"/>
      <c r="DL33" s="614">
        <v>2215138</v>
      </c>
      <c r="DM33" s="621"/>
      <c r="DN33" s="621"/>
      <c r="DO33" s="621"/>
      <c r="DP33" s="621"/>
      <c r="DQ33" s="621"/>
      <c r="DR33" s="621"/>
      <c r="DS33" s="621"/>
      <c r="DT33" s="621"/>
      <c r="DU33" s="621"/>
      <c r="DV33" s="622"/>
      <c r="DW33" s="611">
        <v>36.1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34250</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1590629</v>
      </c>
      <c r="CS34" s="609"/>
      <c r="CT34" s="609"/>
      <c r="CU34" s="609"/>
      <c r="CV34" s="609"/>
      <c r="CW34" s="609"/>
      <c r="CX34" s="609"/>
      <c r="CY34" s="610"/>
      <c r="CZ34" s="611">
        <v>16.8</v>
      </c>
      <c r="DA34" s="623"/>
      <c r="DB34" s="623"/>
      <c r="DC34" s="624"/>
      <c r="DD34" s="614">
        <v>1252863</v>
      </c>
      <c r="DE34" s="609"/>
      <c r="DF34" s="609"/>
      <c r="DG34" s="609"/>
      <c r="DH34" s="609"/>
      <c r="DI34" s="609"/>
      <c r="DJ34" s="609"/>
      <c r="DK34" s="610"/>
      <c r="DL34" s="614">
        <v>926233</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522844</v>
      </c>
      <c r="S35" s="609"/>
      <c r="T35" s="609"/>
      <c r="U35" s="609"/>
      <c r="V35" s="609"/>
      <c r="W35" s="609"/>
      <c r="X35" s="609"/>
      <c r="Y35" s="610"/>
      <c r="Z35" s="646">
        <v>5.0999999999999996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79289</v>
      </c>
      <c r="CS35" s="621"/>
      <c r="CT35" s="621"/>
      <c r="CU35" s="621"/>
      <c r="CV35" s="621"/>
      <c r="CW35" s="621"/>
      <c r="CX35" s="621"/>
      <c r="CY35" s="622"/>
      <c r="CZ35" s="611">
        <v>0.8</v>
      </c>
      <c r="DA35" s="623"/>
      <c r="DB35" s="623"/>
      <c r="DC35" s="624"/>
      <c r="DD35" s="614">
        <v>56516</v>
      </c>
      <c r="DE35" s="621"/>
      <c r="DF35" s="621"/>
      <c r="DG35" s="621"/>
      <c r="DH35" s="621"/>
      <c r="DI35" s="621"/>
      <c r="DJ35" s="621"/>
      <c r="DK35" s="622"/>
      <c r="DL35" s="614">
        <v>47695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655265</v>
      </c>
      <c r="S36" s="609"/>
      <c r="T36" s="609"/>
      <c r="U36" s="609"/>
      <c r="V36" s="609"/>
      <c r="W36" s="609"/>
      <c r="X36" s="609"/>
      <c r="Y36" s="610"/>
      <c r="Z36" s="646">
        <v>6.3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1382740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11053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1917983</v>
      </c>
      <c r="CS36" s="609"/>
      <c r="CT36" s="609"/>
      <c r="CU36" s="609"/>
      <c r="CV36" s="609"/>
      <c r="CW36" s="609"/>
      <c r="CX36" s="609"/>
      <c r="CY36" s="610"/>
      <c r="CZ36" s="611">
        <v>20.3</v>
      </c>
      <c r="DA36" s="623"/>
      <c r="DB36" s="623"/>
      <c r="DC36" s="624"/>
      <c r="DD36" s="614">
        <v>1324363</v>
      </c>
      <c r="DE36" s="609"/>
      <c r="DF36" s="609"/>
      <c r="DG36" s="609"/>
      <c r="DH36" s="609"/>
      <c r="DI36" s="609"/>
      <c r="DJ36" s="609"/>
      <c r="DK36" s="610"/>
      <c r="DL36" s="614">
        <v>672140</v>
      </c>
      <c r="DM36" s="609"/>
      <c r="DN36" s="609"/>
      <c r="DO36" s="609"/>
      <c r="DP36" s="609"/>
      <c r="DQ36" s="609"/>
      <c r="DR36" s="609"/>
      <c r="DS36" s="609"/>
      <c r="DT36" s="609"/>
      <c r="DU36" s="609"/>
      <c r="DV36" s="610"/>
      <c r="DW36" s="611">
        <v>11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224164</v>
      </c>
      <c r="S37" s="609"/>
      <c r="T37" s="609"/>
      <c r="U37" s="609"/>
      <c r="V37" s="609"/>
      <c r="W37" s="609"/>
      <c r="X37" s="609"/>
      <c r="Y37" s="610"/>
      <c r="Z37" s="646">
        <v>2.2000000000000002</v>
      </c>
      <c r="AA37" s="646"/>
      <c r="AB37" s="646"/>
      <c r="AC37" s="646"/>
      <c r="AD37" s="647">
        <v>21625</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248225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-12036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43490</v>
      </c>
      <c r="CS37" s="621"/>
      <c r="CT37" s="621"/>
      <c r="CU37" s="621"/>
      <c r="CV37" s="621"/>
      <c r="CW37" s="621"/>
      <c r="CX37" s="621"/>
      <c r="CY37" s="622"/>
      <c r="CZ37" s="611">
        <v>0.5</v>
      </c>
      <c r="DA37" s="623"/>
      <c r="DB37" s="623"/>
      <c r="DC37" s="624"/>
      <c r="DD37" s="614">
        <v>43490</v>
      </c>
      <c r="DE37" s="621"/>
      <c r="DF37" s="621"/>
      <c r="DG37" s="621"/>
      <c r="DH37" s="621"/>
      <c r="DI37" s="621"/>
      <c r="DJ37" s="621"/>
      <c r="DK37" s="622"/>
      <c r="DL37" s="614">
        <v>43490</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685500</v>
      </c>
      <c r="S38" s="609"/>
      <c r="T38" s="609"/>
      <c r="U38" s="609"/>
      <c r="V38" s="609"/>
      <c r="W38" s="609"/>
      <c r="X38" s="609"/>
      <c r="Y38" s="610"/>
      <c r="Z38" s="646">
        <v>6.6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207788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1157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688942</v>
      </c>
      <c r="CS38" s="609"/>
      <c r="CT38" s="609"/>
      <c r="CU38" s="609"/>
      <c r="CV38" s="609"/>
      <c r="CW38" s="609"/>
      <c r="CX38" s="609"/>
      <c r="CY38" s="610"/>
      <c r="CZ38" s="611">
        <v>7.3</v>
      </c>
      <c r="DA38" s="623"/>
      <c r="DB38" s="623"/>
      <c r="DC38" s="624"/>
      <c r="DD38" s="614">
        <v>574564</v>
      </c>
      <c r="DE38" s="609"/>
      <c r="DF38" s="609"/>
      <c r="DG38" s="609"/>
      <c r="DH38" s="609"/>
      <c r="DI38" s="609"/>
      <c r="DJ38" s="609"/>
      <c r="DK38" s="610"/>
      <c r="DL38" s="614">
        <v>564930</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171440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1700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85704</v>
      </c>
      <c r="CS39" s="621"/>
      <c r="CT39" s="621"/>
      <c r="CU39" s="621"/>
      <c r="CV39" s="621"/>
      <c r="CW39" s="621"/>
      <c r="CX39" s="621"/>
      <c r="CY39" s="622"/>
      <c r="CZ39" s="611">
        <v>0.9</v>
      </c>
      <c r="DA39" s="623"/>
      <c r="DB39" s="623"/>
      <c r="DC39" s="624"/>
      <c r="DD39" s="614">
        <v>41085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10400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66345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32078</v>
      </c>
      <c r="CS40" s="609"/>
      <c r="CT40" s="609"/>
      <c r="CU40" s="609"/>
      <c r="CV40" s="609"/>
      <c r="CW40" s="609"/>
      <c r="CX40" s="609"/>
      <c r="CY40" s="610"/>
      <c r="CZ40" s="611">
        <v>0.3</v>
      </c>
      <c r="DA40" s="623"/>
      <c r="DB40" s="623"/>
      <c r="DC40" s="624"/>
      <c r="DD40" s="614">
        <v>4140</v>
      </c>
      <c r="DE40" s="609"/>
      <c r="DF40" s="609"/>
      <c r="DG40" s="609"/>
      <c r="DH40" s="609"/>
      <c r="DI40" s="609"/>
      <c r="DJ40" s="609"/>
      <c r="DK40" s="610"/>
      <c r="DL40" s="614">
        <v>4140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10321501</v>
      </c>
      <c r="S41" s="633"/>
      <c r="T41" s="633"/>
      <c r="U41" s="633"/>
      <c r="V41" s="633"/>
      <c r="W41" s="633"/>
      <c r="X41" s="633"/>
      <c r="Y41" s="636"/>
      <c r="Z41" s="637">
        <v>100</v>
      </c>
      <c r="AA41" s="637"/>
      <c r="AB41" s="637"/>
      <c r="AC41" s="637"/>
      <c r="AD41" s="638">
        <v>6123672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140447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548495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1307793</v>
      </c>
      <c r="CS42" s="621"/>
      <c r="CT42" s="621"/>
      <c r="CU42" s="621"/>
      <c r="CV42" s="621"/>
      <c r="CW42" s="621"/>
      <c r="CX42" s="621"/>
      <c r="CY42" s="622"/>
      <c r="CZ42" s="611">
        <v>13.8</v>
      </c>
      <c r="DA42" s="623"/>
      <c r="DB42" s="623"/>
      <c r="DC42" s="624"/>
      <c r="DD42" s="614">
        <v>435080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962808</v>
      </c>
      <c r="CS44" s="609"/>
      <c r="CT44" s="609"/>
      <c r="CU44" s="609"/>
      <c r="CV44" s="609"/>
      <c r="CW44" s="609"/>
      <c r="CX44" s="609"/>
      <c r="CY44" s="610"/>
      <c r="CZ44" s="611">
        <v>10.199999999999999</v>
      </c>
      <c r="DA44" s="612"/>
      <c r="DB44" s="612"/>
      <c r="DC44" s="613"/>
      <c r="DD44" s="614">
        <v>217013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393883</v>
      </c>
      <c r="CS45" s="621"/>
      <c r="CT45" s="621"/>
      <c r="CU45" s="621"/>
      <c r="CV45" s="621"/>
      <c r="CW45" s="621"/>
      <c r="CX45" s="621"/>
      <c r="CY45" s="622"/>
      <c r="CZ45" s="611">
        <v>4.2</v>
      </c>
      <c r="DA45" s="623"/>
      <c r="DB45" s="623"/>
      <c r="DC45" s="624"/>
      <c r="DD45" s="614">
        <v>27681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500015</v>
      </c>
      <c r="CS46" s="609"/>
      <c r="CT46" s="609"/>
      <c r="CU46" s="609"/>
      <c r="CV46" s="609"/>
      <c r="CW46" s="609"/>
      <c r="CX46" s="609"/>
      <c r="CY46" s="610"/>
      <c r="CZ46" s="611">
        <v>5.3</v>
      </c>
      <c r="DA46" s="612"/>
      <c r="DB46" s="612"/>
      <c r="DC46" s="613"/>
      <c r="DD46" s="614">
        <v>182727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344985</v>
      </c>
      <c r="CS47" s="621"/>
      <c r="CT47" s="621"/>
      <c r="CU47" s="621"/>
      <c r="CV47" s="621"/>
      <c r="CW47" s="621"/>
      <c r="CX47" s="621"/>
      <c r="CY47" s="622"/>
      <c r="CZ47" s="611">
        <v>3.6</v>
      </c>
      <c r="DA47" s="623"/>
      <c r="DB47" s="623"/>
      <c r="DC47" s="624"/>
      <c r="DD47" s="614">
        <v>218067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9462276</v>
      </c>
      <c r="CS49" s="593"/>
      <c r="CT49" s="593"/>
      <c r="CU49" s="593"/>
      <c r="CV49" s="593"/>
      <c r="CW49" s="593"/>
      <c r="CX49" s="593"/>
      <c r="CY49" s="594"/>
      <c r="CZ49" s="595">
        <v>100</v>
      </c>
      <c r="DA49" s="596"/>
      <c r="DB49" s="596"/>
      <c r="DC49" s="597"/>
      <c r="DD49" s="598">
        <v>7013148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OSNDwi7nnWt6yOJyUbt0OwIX3fIRDoljzf/b1SH5hKHmf3b0XYmqBHeMyVUtSutcIHkFD5rJ9MJ8W7jDt5eKQ==" saltValue="Cu63sdGBK3KxuMftR5R7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8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90">
        <v>10402</v>
      </c>
      <c r="R7" s="1091"/>
      <c r="S7" s="1091"/>
      <c r="T7" s="1091"/>
      <c r="U7" s="1091"/>
      <c r="V7" s="1091">
        <v>9573</v>
      </c>
      <c r="W7" s="1091"/>
      <c r="X7" s="1091"/>
      <c r="Y7" s="1091"/>
      <c r="Z7" s="1091"/>
      <c r="AA7" s="1091">
        <v>829</v>
      </c>
      <c r="AB7" s="1091"/>
      <c r="AC7" s="1091"/>
      <c r="AD7" s="1091"/>
      <c r="AE7" s="1092"/>
      <c r="AF7" s="1093">
        <v>664</v>
      </c>
      <c r="AG7" s="1094"/>
      <c r="AH7" s="1094"/>
      <c r="AI7" s="1094"/>
      <c r="AJ7" s="1095"/>
      <c r="AK7" s="1096">
        <v>523</v>
      </c>
      <c r="AL7" s="1097"/>
      <c r="AM7" s="1097"/>
      <c r="AN7" s="1097"/>
      <c r="AO7" s="1097"/>
      <c r="AP7" s="1097">
        <v>8929</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7" t="s">
        <v>557</v>
      </c>
      <c r="BT7" s="1088"/>
      <c r="BU7" s="1088"/>
      <c r="BV7" s="1088"/>
      <c r="BW7" s="1088"/>
      <c r="BX7" s="1088"/>
      <c r="BY7" s="1088"/>
      <c r="BZ7" s="1088"/>
      <c r="CA7" s="1088"/>
      <c r="CB7" s="1088"/>
      <c r="CC7" s="1088"/>
      <c r="CD7" s="1088"/>
      <c r="CE7" s="1088"/>
      <c r="CF7" s="1088"/>
      <c r="CG7" s="1100"/>
      <c r="CH7" s="1084">
        <v>0</v>
      </c>
      <c r="CI7" s="1085"/>
      <c r="CJ7" s="1085"/>
      <c r="CK7" s="1085"/>
      <c r="CL7" s="1086"/>
      <c r="CM7" s="1084">
        <v>132</v>
      </c>
      <c r="CN7" s="1085"/>
      <c r="CO7" s="1085"/>
      <c r="CP7" s="1085"/>
      <c r="CQ7" s="1086"/>
      <c r="CR7" s="1084">
        <v>100</v>
      </c>
      <c r="CS7" s="1085"/>
      <c r="CT7" s="1085"/>
      <c r="CU7" s="1085"/>
      <c r="CV7" s="1086"/>
      <c r="CW7" s="1084">
        <v>14</v>
      </c>
      <c r="CX7" s="1085"/>
      <c r="CY7" s="1085"/>
      <c r="CZ7" s="1085"/>
      <c r="DA7" s="1086"/>
      <c r="DB7" s="1084">
        <v>29</v>
      </c>
      <c r="DC7" s="1085"/>
      <c r="DD7" s="1085"/>
      <c r="DE7" s="1085"/>
      <c r="DF7" s="1086"/>
      <c r="DG7" s="1084" t="s">
        <v>579</v>
      </c>
      <c r="DH7" s="1085"/>
      <c r="DI7" s="1085"/>
      <c r="DJ7" s="1085"/>
      <c r="DK7" s="1086"/>
      <c r="DL7" s="1084" t="s">
        <v>579</v>
      </c>
      <c r="DM7" s="1085"/>
      <c r="DN7" s="1085"/>
      <c r="DO7" s="1085"/>
      <c r="DP7" s="1086"/>
      <c r="DQ7" s="1084" t="s">
        <v>579</v>
      </c>
      <c r="DR7" s="1085"/>
      <c r="DS7" s="1085"/>
      <c r="DT7" s="1085"/>
      <c r="DU7" s="1086"/>
      <c r="DV7" s="1087"/>
      <c r="DW7" s="1088"/>
      <c r="DX7" s="1088"/>
      <c r="DY7" s="1088"/>
      <c r="DZ7" s="1089"/>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48</v>
      </c>
      <c r="R8" s="1026"/>
      <c r="S8" s="1026"/>
      <c r="T8" s="1026"/>
      <c r="U8" s="1026"/>
      <c r="V8" s="1026">
        <v>18</v>
      </c>
      <c r="W8" s="1026"/>
      <c r="X8" s="1026"/>
      <c r="Y8" s="1026"/>
      <c r="Z8" s="1026"/>
      <c r="AA8" s="1026">
        <v>30</v>
      </c>
      <c r="AB8" s="1026"/>
      <c r="AC8" s="1026"/>
      <c r="AD8" s="1026"/>
      <c r="AE8" s="1027"/>
      <c r="AF8" s="1022">
        <v>30</v>
      </c>
      <c r="AG8" s="1023"/>
      <c r="AH8" s="1023"/>
      <c r="AI8" s="1023"/>
      <c r="AJ8" s="1024"/>
      <c r="AK8" s="1067" t="s">
        <v>575</v>
      </c>
      <c r="AL8" s="1068"/>
      <c r="AM8" s="1068"/>
      <c r="AN8" s="1068"/>
      <c r="AO8" s="1068"/>
      <c r="AP8" s="1068" t="s">
        <v>575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15</v>
      </c>
      <c r="CI8" s="977"/>
      <c r="CJ8" s="977"/>
      <c r="CK8" s="977"/>
      <c r="CL8" s="978"/>
      <c r="CM8" s="976">
        <v>331</v>
      </c>
      <c r="CN8" s="977"/>
      <c r="CO8" s="977"/>
      <c r="CP8" s="977"/>
      <c r="CQ8" s="978"/>
      <c r="CR8" s="976">
        <v>210</v>
      </c>
      <c r="CS8" s="977"/>
      <c r="CT8" s="977"/>
      <c r="CU8" s="977"/>
      <c r="CV8" s="978"/>
      <c r="CW8" s="976">
        <v>4</v>
      </c>
      <c r="CX8" s="977"/>
      <c r="CY8" s="977"/>
      <c r="CZ8" s="977"/>
      <c r="DA8" s="978"/>
      <c r="DB8" s="976" t="s">
        <v>579</v>
      </c>
      <c r="DC8" s="977"/>
      <c r="DD8" s="977"/>
      <c r="DE8" s="977"/>
      <c r="DF8" s="978"/>
      <c r="DG8" s="976" t="s">
        <v>579</v>
      </c>
      <c r="DH8" s="977"/>
      <c r="DI8" s="977"/>
      <c r="DJ8" s="977"/>
      <c r="DK8" s="978"/>
      <c r="DL8" s="976" t="s">
        <v>579</v>
      </c>
      <c r="DM8" s="977"/>
      <c r="DN8" s="977"/>
      <c r="DO8" s="977"/>
      <c r="DP8" s="978"/>
      <c r="DQ8" s="976" t="s">
        <v>579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-10</v>
      </c>
      <c r="CI9" s="977"/>
      <c r="CJ9" s="977"/>
      <c r="CK9" s="977"/>
      <c r="CL9" s="978"/>
      <c r="CM9" s="976">
        <v>88</v>
      </c>
      <c r="CN9" s="977"/>
      <c r="CO9" s="977"/>
      <c r="CP9" s="977"/>
      <c r="CQ9" s="978"/>
      <c r="CR9" s="976">
        <v>10</v>
      </c>
      <c r="CS9" s="977"/>
      <c r="CT9" s="977"/>
      <c r="CU9" s="977"/>
      <c r="CV9" s="978"/>
      <c r="CW9" s="976">
        <v>0</v>
      </c>
      <c r="CX9" s="977"/>
      <c r="CY9" s="977"/>
      <c r="CZ9" s="977"/>
      <c r="DA9" s="978"/>
      <c r="DB9" s="976" t="s">
        <v>579</v>
      </c>
      <c r="DC9" s="977"/>
      <c r="DD9" s="977"/>
      <c r="DE9" s="977"/>
      <c r="DF9" s="978"/>
      <c r="DG9" s="976" t="s">
        <v>579</v>
      </c>
      <c r="DH9" s="977"/>
      <c r="DI9" s="977"/>
      <c r="DJ9" s="977"/>
      <c r="DK9" s="978"/>
      <c r="DL9" s="976" t="s">
        <v>579</v>
      </c>
      <c r="DM9" s="977"/>
      <c r="DN9" s="977"/>
      <c r="DO9" s="977"/>
      <c r="DP9" s="978"/>
      <c r="DQ9" s="1071" t="s">
        <v>579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560</v>
      </c>
      <c r="BT10" s="980"/>
      <c r="BU10" s="980"/>
      <c r="BV10" s="980"/>
      <c r="BW10" s="980"/>
      <c r="BX10" s="980"/>
      <c r="BY10" s="980"/>
      <c r="BZ10" s="980"/>
      <c r="CA10" s="980"/>
      <c r="CB10" s="980"/>
      <c r="CC10" s="980"/>
      <c r="CD10" s="980"/>
      <c r="CE10" s="980"/>
      <c r="CF10" s="980"/>
      <c r="CG10" s="1001"/>
      <c r="CH10" s="976">
        <v>7</v>
      </c>
      <c r="CI10" s="977"/>
      <c r="CJ10" s="977"/>
      <c r="CK10" s="977"/>
      <c r="CL10" s="978"/>
      <c r="CM10" s="976">
        <v>36</v>
      </c>
      <c r="CN10" s="977"/>
      <c r="CO10" s="977"/>
      <c r="CP10" s="977"/>
      <c r="CQ10" s="978"/>
      <c r="CR10" s="976">
        <v>13</v>
      </c>
      <c r="CS10" s="977"/>
      <c r="CT10" s="977"/>
      <c r="CU10" s="977"/>
      <c r="CV10" s="978"/>
      <c r="CW10" s="976" t="s">
        <v>579</v>
      </c>
      <c r="CX10" s="977"/>
      <c r="CY10" s="977"/>
      <c r="CZ10" s="977"/>
      <c r="DA10" s="978"/>
      <c r="DB10" s="976" t="s">
        <v>579</v>
      </c>
      <c r="DC10" s="977"/>
      <c r="DD10" s="977"/>
      <c r="DE10" s="977"/>
      <c r="DF10" s="978"/>
      <c r="DG10" s="976" t="s">
        <v>579</v>
      </c>
      <c r="DH10" s="977"/>
      <c r="DI10" s="977"/>
      <c r="DJ10" s="977"/>
      <c r="DK10" s="978"/>
      <c r="DL10" s="976" t="s">
        <v>579</v>
      </c>
      <c r="DM10" s="977"/>
      <c r="DN10" s="977"/>
      <c r="DO10" s="977"/>
      <c r="DP10" s="978"/>
      <c r="DQ10" s="976" t="s">
        <v>579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561</v>
      </c>
      <c r="BT11" s="980"/>
      <c r="BU11" s="980"/>
      <c r="BV11" s="980"/>
      <c r="BW11" s="980"/>
      <c r="BX11" s="980"/>
      <c r="BY11" s="980"/>
      <c r="BZ11" s="980"/>
      <c r="CA11" s="980"/>
      <c r="CB11" s="980"/>
      <c r="CC11" s="980"/>
      <c r="CD11" s="980"/>
      <c r="CE11" s="980"/>
      <c r="CF11" s="980"/>
      <c r="CG11" s="1001"/>
      <c r="CH11" s="976">
        <v>2</v>
      </c>
      <c r="CI11" s="977"/>
      <c r="CJ11" s="977"/>
      <c r="CK11" s="977"/>
      <c r="CL11" s="978"/>
      <c r="CM11" s="976">
        <v>26</v>
      </c>
      <c r="CN11" s="977"/>
      <c r="CO11" s="977"/>
      <c r="CP11" s="977"/>
      <c r="CQ11" s="978"/>
      <c r="CR11" s="976">
        <v>10</v>
      </c>
      <c r="CS11" s="977"/>
      <c r="CT11" s="977"/>
      <c r="CU11" s="977"/>
      <c r="CV11" s="978"/>
      <c r="CW11" s="976">
        <v>0</v>
      </c>
      <c r="CX11" s="977"/>
      <c r="CY11" s="977"/>
      <c r="CZ11" s="977"/>
      <c r="DA11" s="978"/>
      <c r="DB11" s="976" t="s">
        <v>579</v>
      </c>
      <c r="DC11" s="977"/>
      <c r="DD11" s="977"/>
      <c r="DE11" s="977"/>
      <c r="DF11" s="978"/>
      <c r="DG11" s="976" t="s">
        <v>579</v>
      </c>
      <c r="DH11" s="977"/>
      <c r="DI11" s="977"/>
      <c r="DJ11" s="977"/>
      <c r="DK11" s="978"/>
      <c r="DL11" s="976" t="s">
        <v>579</v>
      </c>
      <c r="DM11" s="977"/>
      <c r="DN11" s="977"/>
      <c r="DO11" s="977"/>
      <c r="DP11" s="978"/>
      <c r="DQ11" s="976" t="s">
        <v>579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562</v>
      </c>
      <c r="BT12" s="980"/>
      <c r="BU12" s="980"/>
      <c r="BV12" s="980"/>
      <c r="BW12" s="980"/>
      <c r="BX12" s="980"/>
      <c r="BY12" s="980"/>
      <c r="BZ12" s="980"/>
      <c r="CA12" s="980"/>
      <c r="CB12" s="980"/>
      <c r="CC12" s="980"/>
      <c r="CD12" s="980"/>
      <c r="CE12" s="980"/>
      <c r="CF12" s="980"/>
      <c r="CG12" s="1001"/>
      <c r="CH12" s="976">
        <v>6</v>
      </c>
      <c r="CI12" s="977"/>
      <c r="CJ12" s="977"/>
      <c r="CK12" s="977"/>
      <c r="CL12" s="978"/>
      <c r="CM12" s="976">
        <v>15</v>
      </c>
      <c r="CN12" s="977"/>
      <c r="CO12" s="977"/>
      <c r="CP12" s="977"/>
      <c r="CQ12" s="978"/>
      <c r="CR12" s="976">
        <v>4</v>
      </c>
      <c r="CS12" s="977"/>
      <c r="CT12" s="977"/>
      <c r="CU12" s="977"/>
      <c r="CV12" s="978"/>
      <c r="CW12" s="976" t="s">
        <v>579</v>
      </c>
      <c r="CX12" s="977"/>
      <c r="CY12" s="977"/>
      <c r="CZ12" s="977"/>
      <c r="DA12" s="978"/>
      <c r="DB12" s="976" t="s">
        <v>579</v>
      </c>
      <c r="DC12" s="977"/>
      <c r="DD12" s="977"/>
      <c r="DE12" s="977"/>
      <c r="DF12" s="978"/>
      <c r="DG12" s="976" t="s">
        <v>579</v>
      </c>
      <c r="DH12" s="977"/>
      <c r="DI12" s="977"/>
      <c r="DJ12" s="977"/>
      <c r="DK12" s="978"/>
      <c r="DL12" s="976" t="s">
        <v>579</v>
      </c>
      <c r="DM12" s="977"/>
      <c r="DN12" s="977"/>
      <c r="DO12" s="977"/>
      <c r="DP12" s="978"/>
      <c r="DQ12" s="976" t="s">
        <v>579</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10322</v>
      </c>
      <c r="R23" s="1048"/>
      <c r="S23" s="1048"/>
      <c r="T23" s="1048"/>
      <c r="U23" s="1048"/>
      <c r="V23" s="1048">
        <v>9462</v>
      </c>
      <c r="W23" s="1048"/>
      <c r="X23" s="1048"/>
      <c r="Y23" s="1048"/>
      <c r="Z23" s="1048"/>
      <c r="AA23" s="1048">
        <v>859</v>
      </c>
      <c r="AB23" s="1048"/>
      <c r="AC23" s="1048"/>
      <c r="AD23" s="1048"/>
      <c r="AE23" s="1055"/>
      <c r="AF23" s="1056">
        <v>694</v>
      </c>
      <c r="AG23" s="1048"/>
      <c r="AH23" s="1048"/>
      <c r="AI23" s="1048"/>
      <c r="AJ23" s="1057"/>
      <c r="AK23" s="1058"/>
      <c r="AL23" s="1059"/>
      <c r="AM23" s="1059"/>
      <c r="AN23" s="1059"/>
      <c r="AO23" s="1059"/>
      <c r="AP23" s="1048">
        <v>8929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77</v>
      </c>
      <c r="R28" s="1038"/>
      <c r="S28" s="1038"/>
      <c r="T28" s="1038"/>
      <c r="U28" s="1038"/>
      <c r="V28" s="1038">
        <v>46</v>
      </c>
      <c r="W28" s="1038"/>
      <c r="X28" s="1038"/>
      <c r="Y28" s="1038"/>
      <c r="Z28" s="1038"/>
      <c r="AA28" s="1038">
        <v>31</v>
      </c>
      <c r="AB28" s="1038"/>
      <c r="AC28" s="1038"/>
      <c r="AD28" s="1038"/>
      <c r="AE28" s="1039"/>
      <c r="AF28" s="1040">
        <v>31</v>
      </c>
      <c r="AG28" s="1038"/>
      <c r="AH28" s="1038"/>
      <c r="AI28" s="1038"/>
      <c r="AJ28" s="1041"/>
      <c r="AK28" s="1029" t="s">
        <v>576</v>
      </c>
      <c r="AL28" s="1030"/>
      <c r="AM28" s="1030"/>
      <c r="AN28" s="1030"/>
      <c r="AO28" s="1030"/>
      <c r="AP28" s="1030">
        <v>0</v>
      </c>
      <c r="AQ28" s="1030"/>
      <c r="AR28" s="1030"/>
      <c r="AS28" s="1030"/>
      <c r="AT28" s="1030"/>
      <c r="AU28" s="1030">
        <v>0</v>
      </c>
      <c r="AV28" s="1030"/>
      <c r="AW28" s="1030"/>
      <c r="AX28" s="1030"/>
      <c r="AY28" s="1030"/>
      <c r="AZ28" s="1031" t="s">
        <v>576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1040</v>
      </c>
      <c r="R29" s="1026"/>
      <c r="S29" s="1026"/>
      <c r="T29" s="1026"/>
      <c r="U29" s="1026"/>
      <c r="V29" s="1026">
        <v>1028</v>
      </c>
      <c r="W29" s="1026"/>
      <c r="X29" s="1026"/>
      <c r="Y29" s="1026"/>
      <c r="Z29" s="1026"/>
      <c r="AA29" s="1026">
        <v>11</v>
      </c>
      <c r="AB29" s="1026"/>
      <c r="AC29" s="1026"/>
      <c r="AD29" s="1026"/>
      <c r="AE29" s="1027"/>
      <c r="AF29" s="1022">
        <v>11</v>
      </c>
      <c r="AG29" s="1023"/>
      <c r="AH29" s="1023"/>
      <c r="AI29" s="1023"/>
      <c r="AJ29" s="1024"/>
      <c r="AK29" s="967">
        <v>131</v>
      </c>
      <c r="AL29" s="958"/>
      <c r="AM29" s="958"/>
      <c r="AN29" s="958"/>
      <c r="AO29" s="958"/>
      <c r="AP29" s="958" t="s">
        <v>577</v>
      </c>
      <c r="AQ29" s="958"/>
      <c r="AR29" s="958"/>
      <c r="AS29" s="958"/>
      <c r="AT29" s="958"/>
      <c r="AU29" s="958" t="s">
        <v>577</v>
      </c>
      <c r="AV29" s="958"/>
      <c r="AW29" s="958"/>
      <c r="AX29" s="958"/>
      <c r="AY29" s="958"/>
      <c r="AZ29" s="1028" t="s">
        <v>577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59</v>
      </c>
      <c r="R30" s="1026"/>
      <c r="S30" s="1026"/>
      <c r="T30" s="1026"/>
      <c r="U30" s="1026"/>
      <c r="V30" s="1026">
        <v>52</v>
      </c>
      <c r="W30" s="1026"/>
      <c r="X30" s="1026"/>
      <c r="Y30" s="1026"/>
      <c r="Z30" s="1026"/>
      <c r="AA30" s="1026">
        <v>7</v>
      </c>
      <c r="AB30" s="1026"/>
      <c r="AC30" s="1026"/>
      <c r="AD30" s="1026"/>
      <c r="AE30" s="1027"/>
      <c r="AF30" s="1022">
        <v>7</v>
      </c>
      <c r="AG30" s="1023"/>
      <c r="AH30" s="1023"/>
      <c r="AI30" s="1023"/>
      <c r="AJ30" s="1024"/>
      <c r="AK30" s="967">
        <v>21</v>
      </c>
      <c r="AL30" s="958"/>
      <c r="AM30" s="958"/>
      <c r="AN30" s="958"/>
      <c r="AO30" s="958"/>
      <c r="AP30" s="958" t="s">
        <v>577</v>
      </c>
      <c r="AQ30" s="958"/>
      <c r="AR30" s="958"/>
      <c r="AS30" s="958"/>
      <c r="AT30" s="958"/>
      <c r="AU30" s="958" t="s">
        <v>577</v>
      </c>
      <c r="AV30" s="958"/>
      <c r="AW30" s="958"/>
      <c r="AX30" s="958"/>
      <c r="AY30" s="958"/>
      <c r="AZ30" s="1028" t="s">
        <v>577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1927</v>
      </c>
      <c r="R31" s="1026"/>
      <c r="S31" s="1026"/>
      <c r="T31" s="1026"/>
      <c r="U31" s="1026"/>
      <c r="V31" s="1026">
        <v>1767</v>
      </c>
      <c r="W31" s="1026"/>
      <c r="X31" s="1026"/>
      <c r="Y31" s="1026"/>
      <c r="Z31" s="1026"/>
      <c r="AA31" s="1026">
        <v>160</v>
      </c>
      <c r="AB31" s="1026"/>
      <c r="AC31" s="1026"/>
      <c r="AD31" s="1026"/>
      <c r="AE31" s="1027"/>
      <c r="AF31" s="1022">
        <v>160</v>
      </c>
      <c r="AG31" s="1023"/>
      <c r="AH31" s="1023"/>
      <c r="AI31" s="1023"/>
      <c r="AJ31" s="1024"/>
      <c r="AK31" s="967">
        <v>280</v>
      </c>
      <c r="AL31" s="958"/>
      <c r="AM31" s="958"/>
      <c r="AN31" s="958"/>
      <c r="AO31" s="958"/>
      <c r="AP31" s="958" t="s">
        <v>577</v>
      </c>
      <c r="AQ31" s="958"/>
      <c r="AR31" s="958"/>
      <c r="AS31" s="958"/>
      <c r="AT31" s="958"/>
      <c r="AU31" s="958" t="s">
        <v>577</v>
      </c>
      <c r="AV31" s="958"/>
      <c r="AW31" s="958"/>
      <c r="AX31" s="958"/>
      <c r="AY31" s="958"/>
      <c r="AZ31" s="1028" t="s">
        <v>577</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182</v>
      </c>
      <c r="R32" s="1026"/>
      <c r="S32" s="1026"/>
      <c r="T32" s="1026"/>
      <c r="U32" s="1026"/>
      <c r="V32" s="1026">
        <v>181</v>
      </c>
      <c r="W32" s="1026"/>
      <c r="X32" s="1026"/>
      <c r="Y32" s="1026"/>
      <c r="Z32" s="1026"/>
      <c r="AA32" s="1026">
        <v>1</v>
      </c>
      <c r="AB32" s="1026"/>
      <c r="AC32" s="1026"/>
      <c r="AD32" s="1026"/>
      <c r="AE32" s="1027"/>
      <c r="AF32" s="1022">
        <v>1</v>
      </c>
      <c r="AG32" s="1023"/>
      <c r="AH32" s="1023"/>
      <c r="AI32" s="1023"/>
      <c r="AJ32" s="1024"/>
      <c r="AK32" s="967">
        <v>85</v>
      </c>
      <c r="AL32" s="958"/>
      <c r="AM32" s="958"/>
      <c r="AN32" s="958"/>
      <c r="AO32" s="958"/>
      <c r="AP32" s="958" t="s">
        <v>577</v>
      </c>
      <c r="AQ32" s="958"/>
      <c r="AR32" s="958"/>
      <c r="AS32" s="958"/>
      <c r="AT32" s="958"/>
      <c r="AU32" s="958" t="s">
        <v>577</v>
      </c>
      <c r="AV32" s="958"/>
      <c r="AW32" s="958"/>
      <c r="AX32" s="958"/>
      <c r="AY32" s="958"/>
      <c r="AZ32" s="1028" t="s">
        <v>577</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860</v>
      </c>
      <c r="R33" s="1026"/>
      <c r="S33" s="1026"/>
      <c r="T33" s="1026"/>
      <c r="U33" s="1026"/>
      <c r="V33" s="1026">
        <v>991</v>
      </c>
      <c r="W33" s="1026"/>
      <c r="X33" s="1026"/>
      <c r="Y33" s="1026"/>
      <c r="Z33" s="1026"/>
      <c r="AA33" s="1026">
        <v>-131</v>
      </c>
      <c r="AB33" s="1026"/>
      <c r="AC33" s="1026"/>
      <c r="AD33" s="1026"/>
      <c r="AE33" s="1027"/>
      <c r="AF33" s="1022">
        <v>422</v>
      </c>
      <c r="AG33" s="1023"/>
      <c r="AH33" s="1023"/>
      <c r="AI33" s="1023"/>
      <c r="AJ33" s="1024"/>
      <c r="AK33" s="967">
        <v>238</v>
      </c>
      <c r="AL33" s="958"/>
      <c r="AM33" s="958"/>
      <c r="AN33" s="958"/>
      <c r="AO33" s="958"/>
      <c r="AP33" s="958">
        <v>191</v>
      </c>
      <c r="AQ33" s="958"/>
      <c r="AR33" s="958"/>
      <c r="AS33" s="958"/>
      <c r="AT33" s="958"/>
      <c r="AU33" s="958">
        <v>191</v>
      </c>
      <c r="AV33" s="958"/>
      <c r="AW33" s="958"/>
      <c r="AX33" s="958"/>
      <c r="AY33" s="958"/>
      <c r="AZ33" s="1028" t="s">
        <v>577</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323</v>
      </c>
      <c r="R34" s="1026"/>
      <c r="S34" s="1026"/>
      <c r="T34" s="1026"/>
      <c r="U34" s="1026"/>
      <c r="V34" s="1026">
        <v>358</v>
      </c>
      <c r="W34" s="1026"/>
      <c r="X34" s="1026"/>
      <c r="Y34" s="1026"/>
      <c r="Z34" s="1026"/>
      <c r="AA34" s="1026">
        <v>-35</v>
      </c>
      <c r="AB34" s="1026"/>
      <c r="AC34" s="1026"/>
      <c r="AD34" s="1026"/>
      <c r="AE34" s="1027"/>
      <c r="AF34" s="1022">
        <v>253</v>
      </c>
      <c r="AG34" s="1023"/>
      <c r="AH34" s="1023"/>
      <c r="AI34" s="1023"/>
      <c r="AJ34" s="1024"/>
      <c r="AK34" s="967">
        <v>66</v>
      </c>
      <c r="AL34" s="958"/>
      <c r="AM34" s="958"/>
      <c r="AN34" s="958"/>
      <c r="AO34" s="958"/>
      <c r="AP34" s="958">
        <v>107</v>
      </c>
      <c r="AQ34" s="958"/>
      <c r="AR34" s="958"/>
      <c r="AS34" s="958"/>
      <c r="AT34" s="958"/>
      <c r="AU34" s="958">
        <v>70</v>
      </c>
      <c r="AV34" s="958"/>
      <c r="AW34" s="958"/>
      <c r="AX34" s="958"/>
      <c r="AY34" s="958"/>
      <c r="AZ34" s="1028" t="s">
        <v>577</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347</v>
      </c>
      <c r="R35" s="1026"/>
      <c r="S35" s="1026"/>
      <c r="T35" s="1026"/>
      <c r="U35" s="1026"/>
      <c r="V35" s="1026">
        <v>355</v>
      </c>
      <c r="W35" s="1026"/>
      <c r="X35" s="1026"/>
      <c r="Y35" s="1026"/>
      <c r="Z35" s="1026"/>
      <c r="AA35" s="1026">
        <v>-8</v>
      </c>
      <c r="AB35" s="1026"/>
      <c r="AC35" s="1026"/>
      <c r="AD35" s="1026"/>
      <c r="AE35" s="1027"/>
      <c r="AF35" s="1022">
        <v>105</v>
      </c>
      <c r="AG35" s="1023"/>
      <c r="AH35" s="1023"/>
      <c r="AI35" s="1023"/>
      <c r="AJ35" s="1024"/>
      <c r="AK35" s="967">
        <v>302</v>
      </c>
      <c r="AL35" s="958"/>
      <c r="AM35" s="958"/>
      <c r="AN35" s="958"/>
      <c r="AO35" s="958"/>
      <c r="AP35" s="958">
        <v>1321</v>
      </c>
      <c r="AQ35" s="958"/>
      <c r="AR35" s="958"/>
      <c r="AS35" s="958"/>
      <c r="AT35" s="958"/>
      <c r="AU35" s="958">
        <v>1209</v>
      </c>
      <c r="AV35" s="958"/>
      <c r="AW35" s="958"/>
      <c r="AX35" s="958"/>
      <c r="AY35" s="958"/>
      <c r="AZ35" s="1028" t="s">
        <v>577</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398</v>
      </c>
      <c r="C36" s="1018"/>
      <c r="D36" s="1018"/>
      <c r="E36" s="1018"/>
      <c r="F36" s="1018"/>
      <c r="G36" s="1018"/>
      <c r="H36" s="1018"/>
      <c r="I36" s="1018"/>
      <c r="J36" s="1018"/>
      <c r="K36" s="1018"/>
      <c r="L36" s="1018"/>
      <c r="M36" s="1018"/>
      <c r="N36" s="1018"/>
      <c r="O36" s="1018"/>
      <c r="P36" s="1019"/>
      <c r="Q36" s="1025">
        <v>360</v>
      </c>
      <c r="R36" s="1026"/>
      <c r="S36" s="1026"/>
      <c r="T36" s="1026"/>
      <c r="U36" s="1026"/>
      <c r="V36" s="1026">
        <v>357</v>
      </c>
      <c r="W36" s="1026"/>
      <c r="X36" s="1026"/>
      <c r="Y36" s="1026"/>
      <c r="Z36" s="1026"/>
      <c r="AA36" s="1026">
        <v>2</v>
      </c>
      <c r="AB36" s="1026"/>
      <c r="AC36" s="1026"/>
      <c r="AD36" s="1026"/>
      <c r="AE36" s="1027"/>
      <c r="AF36" s="1022">
        <v>43</v>
      </c>
      <c r="AG36" s="1023"/>
      <c r="AH36" s="1023"/>
      <c r="AI36" s="1023"/>
      <c r="AJ36" s="1024"/>
      <c r="AK36" s="967">
        <v>228</v>
      </c>
      <c r="AL36" s="958"/>
      <c r="AM36" s="958"/>
      <c r="AN36" s="958"/>
      <c r="AO36" s="958"/>
      <c r="AP36" s="958">
        <v>1480</v>
      </c>
      <c r="AQ36" s="958"/>
      <c r="AR36" s="958"/>
      <c r="AS36" s="958"/>
      <c r="AT36" s="958"/>
      <c r="AU36" s="958">
        <v>1163</v>
      </c>
      <c r="AV36" s="958"/>
      <c r="AW36" s="958"/>
      <c r="AX36" s="958"/>
      <c r="AY36" s="958"/>
      <c r="AZ36" s="1028" t="s">
        <v>577</v>
      </c>
      <c r="BA36" s="1028"/>
      <c r="BB36" s="1028"/>
      <c r="BC36" s="1028"/>
      <c r="BD36" s="1028"/>
      <c r="BE36" s="959" t="s">
        <v>395</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399</v>
      </c>
      <c r="C37" s="1018"/>
      <c r="D37" s="1018"/>
      <c r="E37" s="1018"/>
      <c r="F37" s="1018"/>
      <c r="G37" s="1018"/>
      <c r="H37" s="1018"/>
      <c r="I37" s="1018"/>
      <c r="J37" s="1018"/>
      <c r="K37" s="1018"/>
      <c r="L37" s="1018"/>
      <c r="M37" s="1018"/>
      <c r="N37" s="1018"/>
      <c r="O37" s="1018"/>
      <c r="P37" s="1019"/>
      <c r="Q37" s="1025">
        <v>0</v>
      </c>
      <c r="R37" s="1026"/>
      <c r="S37" s="1026"/>
      <c r="T37" s="1026"/>
      <c r="U37" s="1026"/>
      <c r="V37" s="1026" t="s">
        <v>577</v>
      </c>
      <c r="W37" s="1026"/>
      <c r="X37" s="1026"/>
      <c r="Y37" s="1026"/>
      <c r="Z37" s="1026"/>
      <c r="AA37" s="1026">
        <v>0</v>
      </c>
      <c r="AB37" s="1026"/>
      <c r="AC37" s="1026"/>
      <c r="AD37" s="1026"/>
      <c r="AE37" s="1027"/>
      <c r="AF37" s="1022">
        <v>5</v>
      </c>
      <c r="AG37" s="1023"/>
      <c r="AH37" s="1023"/>
      <c r="AI37" s="1023"/>
      <c r="AJ37" s="1024"/>
      <c r="AK37" s="967" t="s">
        <v>577</v>
      </c>
      <c r="AL37" s="958"/>
      <c r="AM37" s="958"/>
      <c r="AN37" s="958"/>
      <c r="AO37" s="958"/>
      <c r="AP37" s="958" t="s">
        <v>577</v>
      </c>
      <c r="AQ37" s="958"/>
      <c r="AR37" s="958"/>
      <c r="AS37" s="958"/>
      <c r="AT37" s="958"/>
      <c r="AU37" s="958" t="s">
        <v>577</v>
      </c>
      <c r="AV37" s="958"/>
      <c r="AW37" s="958"/>
      <c r="AX37" s="958"/>
      <c r="AY37" s="958"/>
      <c r="AZ37" s="1028" t="s">
        <v>577</v>
      </c>
      <c r="BA37" s="1028"/>
      <c r="BB37" s="1028"/>
      <c r="BC37" s="1028"/>
      <c r="BD37" s="1028"/>
      <c r="BE37" s="959" t="s">
        <v>400</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1039</v>
      </c>
      <c r="AG63" s="946"/>
      <c r="AH63" s="946"/>
      <c r="AI63" s="946"/>
      <c r="AJ63" s="1009"/>
      <c r="AK63" s="1010"/>
      <c r="AL63" s="950"/>
      <c r="AM63" s="950"/>
      <c r="AN63" s="950"/>
      <c r="AO63" s="950"/>
      <c r="AP63" s="946">
        <v>3100</v>
      </c>
      <c r="AQ63" s="946"/>
      <c r="AR63" s="946"/>
      <c r="AS63" s="946"/>
      <c r="AT63" s="946"/>
      <c r="AU63" s="946">
        <v>2634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563</v>
      </c>
      <c r="C68" s="973"/>
      <c r="D68" s="973"/>
      <c r="E68" s="973"/>
      <c r="F68" s="973"/>
      <c r="G68" s="973"/>
      <c r="H68" s="973"/>
      <c r="I68" s="973"/>
      <c r="J68" s="973"/>
      <c r="K68" s="973"/>
      <c r="L68" s="973"/>
      <c r="M68" s="973"/>
      <c r="N68" s="973"/>
      <c r="O68" s="973"/>
      <c r="P68" s="974"/>
      <c r="Q68" s="975">
        <v>445</v>
      </c>
      <c r="R68" s="969"/>
      <c r="S68" s="969"/>
      <c r="T68" s="969"/>
      <c r="U68" s="969"/>
      <c r="V68" s="969">
        <v>319</v>
      </c>
      <c r="W68" s="969"/>
      <c r="X68" s="969"/>
      <c r="Y68" s="969"/>
      <c r="Z68" s="969"/>
      <c r="AA68" s="969">
        <v>126</v>
      </c>
      <c r="AB68" s="969"/>
      <c r="AC68" s="969"/>
      <c r="AD68" s="969"/>
      <c r="AE68" s="969"/>
      <c r="AF68" s="969">
        <v>126</v>
      </c>
      <c r="AG68" s="969"/>
      <c r="AH68" s="969"/>
      <c r="AI68" s="969"/>
      <c r="AJ68" s="969"/>
      <c r="AK68" s="969">
        <v>46</v>
      </c>
      <c r="AL68" s="969"/>
      <c r="AM68" s="969"/>
      <c r="AN68" s="969"/>
      <c r="AO68" s="969"/>
      <c r="AP68" s="969" t="s">
        <v>578</v>
      </c>
      <c r="AQ68" s="969"/>
      <c r="AR68" s="969"/>
      <c r="AS68" s="969"/>
      <c r="AT68" s="969"/>
      <c r="AU68" s="969" t="s">
        <v>578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564</v>
      </c>
      <c r="C69" s="962"/>
      <c r="D69" s="962"/>
      <c r="E69" s="962"/>
      <c r="F69" s="962"/>
      <c r="G69" s="962"/>
      <c r="H69" s="962"/>
      <c r="I69" s="962"/>
      <c r="J69" s="962"/>
      <c r="K69" s="962"/>
      <c r="L69" s="962"/>
      <c r="M69" s="962"/>
      <c r="N69" s="962"/>
      <c r="O69" s="962"/>
      <c r="P69" s="963"/>
      <c r="Q69" s="964">
        <v>650</v>
      </c>
      <c r="R69" s="958"/>
      <c r="S69" s="958"/>
      <c r="T69" s="958"/>
      <c r="U69" s="958"/>
      <c r="V69" s="958">
        <v>625</v>
      </c>
      <c r="W69" s="958"/>
      <c r="X69" s="958"/>
      <c r="Y69" s="958"/>
      <c r="Z69" s="958"/>
      <c r="AA69" s="958">
        <v>25</v>
      </c>
      <c r="AB69" s="958"/>
      <c r="AC69" s="958"/>
      <c r="AD69" s="958"/>
      <c r="AE69" s="958"/>
      <c r="AF69" s="958">
        <v>25</v>
      </c>
      <c r="AG69" s="958"/>
      <c r="AH69" s="958"/>
      <c r="AI69" s="958"/>
      <c r="AJ69" s="958"/>
      <c r="AK69" s="958">
        <v>4</v>
      </c>
      <c r="AL69" s="958"/>
      <c r="AM69" s="958"/>
      <c r="AN69" s="958"/>
      <c r="AO69" s="958"/>
      <c r="AP69" s="958" t="s">
        <v>578</v>
      </c>
      <c r="AQ69" s="958"/>
      <c r="AR69" s="958"/>
      <c r="AS69" s="958"/>
      <c r="AT69" s="958"/>
      <c r="AU69" s="958" t="s">
        <v>578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565</v>
      </c>
      <c r="C70" s="962"/>
      <c r="D70" s="962"/>
      <c r="E70" s="962"/>
      <c r="F70" s="962"/>
      <c r="G70" s="962"/>
      <c r="H70" s="962"/>
      <c r="I70" s="962"/>
      <c r="J70" s="962"/>
      <c r="K70" s="962"/>
      <c r="L70" s="962"/>
      <c r="M70" s="962"/>
      <c r="N70" s="962"/>
      <c r="O70" s="962"/>
      <c r="P70" s="963"/>
      <c r="Q70" s="964">
        <v>845</v>
      </c>
      <c r="R70" s="958"/>
      <c r="S70" s="958"/>
      <c r="T70" s="958"/>
      <c r="U70" s="958"/>
      <c r="V70" s="958">
        <v>738</v>
      </c>
      <c r="W70" s="958"/>
      <c r="X70" s="958"/>
      <c r="Y70" s="958"/>
      <c r="Z70" s="958"/>
      <c r="AA70" s="958">
        <v>106</v>
      </c>
      <c r="AB70" s="958"/>
      <c r="AC70" s="958"/>
      <c r="AD70" s="958"/>
      <c r="AE70" s="958"/>
      <c r="AF70" s="958">
        <v>106</v>
      </c>
      <c r="AG70" s="958"/>
      <c r="AH70" s="958"/>
      <c r="AI70" s="958"/>
      <c r="AJ70" s="958"/>
      <c r="AK70" s="958">
        <v>120</v>
      </c>
      <c r="AL70" s="958"/>
      <c r="AM70" s="958"/>
      <c r="AN70" s="958"/>
      <c r="AO70" s="958"/>
      <c r="AP70" s="958">
        <v>1742</v>
      </c>
      <c r="AQ70" s="958"/>
      <c r="AR70" s="958"/>
      <c r="AS70" s="958"/>
      <c r="AT70" s="958"/>
      <c r="AU70" s="958">
        <v>73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566</v>
      </c>
      <c r="C71" s="962"/>
      <c r="D71" s="962"/>
      <c r="E71" s="962"/>
      <c r="F71" s="962"/>
      <c r="G71" s="962"/>
      <c r="H71" s="962"/>
      <c r="I71" s="962"/>
      <c r="J71" s="962"/>
      <c r="K71" s="962"/>
      <c r="L71" s="962"/>
      <c r="M71" s="962"/>
      <c r="N71" s="962"/>
      <c r="O71" s="962"/>
      <c r="P71" s="963"/>
      <c r="Q71" s="964">
        <v>9471</v>
      </c>
      <c r="R71" s="958"/>
      <c r="S71" s="958"/>
      <c r="T71" s="958"/>
      <c r="U71" s="958"/>
      <c r="V71" s="958">
        <v>8936</v>
      </c>
      <c r="W71" s="958"/>
      <c r="X71" s="958"/>
      <c r="Y71" s="958"/>
      <c r="Z71" s="958"/>
      <c r="AA71" s="958">
        <v>535</v>
      </c>
      <c r="AB71" s="958"/>
      <c r="AC71" s="958"/>
      <c r="AD71" s="958"/>
      <c r="AE71" s="958"/>
      <c r="AF71" s="958">
        <v>535</v>
      </c>
      <c r="AG71" s="958"/>
      <c r="AH71" s="958"/>
      <c r="AI71" s="958"/>
      <c r="AJ71" s="958"/>
      <c r="AK71" s="958" t="s">
        <v>578</v>
      </c>
      <c r="AL71" s="958"/>
      <c r="AM71" s="958"/>
      <c r="AN71" s="958"/>
      <c r="AO71" s="958"/>
      <c r="AP71" s="958" t="s">
        <v>578</v>
      </c>
      <c r="AQ71" s="958"/>
      <c r="AR71" s="958"/>
      <c r="AS71" s="958"/>
      <c r="AT71" s="958"/>
      <c r="AU71" s="958" t="s">
        <v>578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567</v>
      </c>
      <c r="C72" s="962"/>
      <c r="D72" s="962"/>
      <c r="E72" s="962"/>
      <c r="F72" s="962"/>
      <c r="G72" s="962"/>
      <c r="H72" s="962"/>
      <c r="I72" s="962"/>
      <c r="J72" s="962"/>
      <c r="K72" s="962"/>
      <c r="L72" s="962"/>
      <c r="M72" s="962"/>
      <c r="N72" s="962"/>
      <c r="O72" s="962"/>
      <c r="P72" s="963"/>
      <c r="Q72" s="964">
        <v>547</v>
      </c>
      <c r="R72" s="958"/>
      <c r="S72" s="958"/>
      <c r="T72" s="958"/>
      <c r="U72" s="958"/>
      <c r="V72" s="958">
        <v>545</v>
      </c>
      <c r="W72" s="958"/>
      <c r="X72" s="958"/>
      <c r="Y72" s="958"/>
      <c r="Z72" s="958"/>
      <c r="AA72" s="958">
        <v>2</v>
      </c>
      <c r="AB72" s="958"/>
      <c r="AC72" s="958"/>
      <c r="AD72" s="958"/>
      <c r="AE72" s="958"/>
      <c r="AF72" s="958">
        <v>2</v>
      </c>
      <c r="AG72" s="958"/>
      <c r="AH72" s="958"/>
      <c r="AI72" s="958"/>
      <c r="AJ72" s="958"/>
      <c r="AK72" s="958" t="s">
        <v>578</v>
      </c>
      <c r="AL72" s="958"/>
      <c r="AM72" s="958"/>
      <c r="AN72" s="958"/>
      <c r="AO72" s="958"/>
      <c r="AP72" s="958" t="s">
        <v>578</v>
      </c>
      <c r="AQ72" s="958"/>
      <c r="AR72" s="958"/>
      <c r="AS72" s="958"/>
      <c r="AT72" s="958"/>
      <c r="AU72" s="958" t="s">
        <v>578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568</v>
      </c>
      <c r="C73" s="962"/>
      <c r="D73" s="962"/>
      <c r="E73" s="962"/>
      <c r="F73" s="962"/>
      <c r="G73" s="962"/>
      <c r="H73" s="962"/>
      <c r="I73" s="962"/>
      <c r="J73" s="962"/>
      <c r="K73" s="962"/>
      <c r="L73" s="962"/>
      <c r="M73" s="962"/>
      <c r="N73" s="962"/>
      <c r="O73" s="962"/>
      <c r="P73" s="963"/>
      <c r="Q73" s="964">
        <v>20</v>
      </c>
      <c r="R73" s="958"/>
      <c r="S73" s="958"/>
      <c r="T73" s="958"/>
      <c r="U73" s="958"/>
      <c r="V73" s="958">
        <v>17</v>
      </c>
      <c r="W73" s="958"/>
      <c r="X73" s="958"/>
      <c r="Y73" s="958"/>
      <c r="Z73" s="958"/>
      <c r="AA73" s="958">
        <v>3</v>
      </c>
      <c r="AB73" s="958"/>
      <c r="AC73" s="958"/>
      <c r="AD73" s="958"/>
      <c r="AE73" s="958"/>
      <c r="AF73" s="958">
        <v>3</v>
      </c>
      <c r="AG73" s="958"/>
      <c r="AH73" s="958"/>
      <c r="AI73" s="958"/>
      <c r="AJ73" s="958"/>
      <c r="AK73" s="958" t="s">
        <v>578</v>
      </c>
      <c r="AL73" s="958"/>
      <c r="AM73" s="958"/>
      <c r="AN73" s="958"/>
      <c r="AO73" s="958"/>
      <c r="AP73" s="958" t="s">
        <v>578</v>
      </c>
      <c r="AQ73" s="958"/>
      <c r="AR73" s="958"/>
      <c r="AS73" s="958"/>
      <c r="AT73" s="958"/>
      <c r="AU73" s="958" t="s">
        <v>578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569</v>
      </c>
      <c r="C74" s="962"/>
      <c r="D74" s="962"/>
      <c r="E74" s="962"/>
      <c r="F74" s="962"/>
      <c r="G74" s="962"/>
      <c r="H74" s="962"/>
      <c r="I74" s="962"/>
      <c r="J74" s="962"/>
      <c r="K74" s="962"/>
      <c r="L74" s="962"/>
      <c r="M74" s="962"/>
      <c r="N74" s="962"/>
      <c r="O74" s="962"/>
      <c r="P74" s="963"/>
      <c r="Q74" s="964">
        <v>33</v>
      </c>
      <c r="R74" s="958"/>
      <c r="S74" s="958"/>
      <c r="T74" s="958"/>
      <c r="U74" s="958"/>
      <c r="V74" s="958">
        <v>33</v>
      </c>
      <c r="W74" s="958"/>
      <c r="X74" s="958"/>
      <c r="Y74" s="958"/>
      <c r="Z74" s="958"/>
      <c r="AA74" s="958">
        <v>0</v>
      </c>
      <c r="AB74" s="958"/>
      <c r="AC74" s="958"/>
      <c r="AD74" s="958"/>
      <c r="AE74" s="958"/>
      <c r="AF74" s="958">
        <v>0</v>
      </c>
      <c r="AG74" s="958"/>
      <c r="AH74" s="958"/>
      <c r="AI74" s="958"/>
      <c r="AJ74" s="958"/>
      <c r="AK74" s="958">
        <v>5</v>
      </c>
      <c r="AL74" s="958"/>
      <c r="AM74" s="958"/>
      <c r="AN74" s="958"/>
      <c r="AO74" s="958"/>
      <c r="AP74" s="958" t="s">
        <v>578</v>
      </c>
      <c r="AQ74" s="958"/>
      <c r="AR74" s="958"/>
      <c r="AS74" s="958"/>
      <c r="AT74" s="958"/>
      <c r="AU74" s="958" t="s">
        <v>578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570</v>
      </c>
      <c r="C75" s="962"/>
      <c r="D75" s="962"/>
      <c r="E75" s="962"/>
      <c r="F75" s="962"/>
      <c r="G75" s="962"/>
      <c r="H75" s="962"/>
      <c r="I75" s="962"/>
      <c r="J75" s="962"/>
      <c r="K75" s="962"/>
      <c r="L75" s="962"/>
      <c r="M75" s="962"/>
      <c r="N75" s="962"/>
      <c r="O75" s="962"/>
      <c r="P75" s="963"/>
      <c r="Q75" s="965">
        <v>1</v>
      </c>
      <c r="R75" s="966"/>
      <c r="S75" s="966"/>
      <c r="T75" s="966"/>
      <c r="U75" s="967"/>
      <c r="V75" s="968">
        <v>0</v>
      </c>
      <c r="W75" s="966"/>
      <c r="X75" s="966"/>
      <c r="Y75" s="966"/>
      <c r="Z75" s="967"/>
      <c r="AA75" s="968">
        <v>0</v>
      </c>
      <c r="AB75" s="966"/>
      <c r="AC75" s="966"/>
      <c r="AD75" s="966"/>
      <c r="AE75" s="967"/>
      <c r="AF75" s="968">
        <v>0</v>
      </c>
      <c r="AG75" s="966"/>
      <c r="AH75" s="966"/>
      <c r="AI75" s="966"/>
      <c r="AJ75" s="967"/>
      <c r="AK75" s="968" t="s">
        <v>578</v>
      </c>
      <c r="AL75" s="966"/>
      <c r="AM75" s="966"/>
      <c r="AN75" s="966"/>
      <c r="AO75" s="967"/>
      <c r="AP75" s="968" t="s">
        <v>578</v>
      </c>
      <c r="AQ75" s="966"/>
      <c r="AR75" s="966"/>
      <c r="AS75" s="966"/>
      <c r="AT75" s="967"/>
      <c r="AU75" s="968" t="s">
        <v>578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571</v>
      </c>
      <c r="C76" s="962"/>
      <c r="D76" s="962"/>
      <c r="E76" s="962"/>
      <c r="F76" s="962"/>
      <c r="G76" s="962"/>
      <c r="H76" s="962"/>
      <c r="I76" s="962"/>
      <c r="J76" s="962"/>
      <c r="K76" s="962"/>
      <c r="L76" s="962"/>
      <c r="M76" s="962"/>
      <c r="N76" s="962"/>
      <c r="O76" s="962"/>
      <c r="P76" s="963"/>
      <c r="Q76" s="965">
        <v>100</v>
      </c>
      <c r="R76" s="966"/>
      <c r="S76" s="966"/>
      <c r="T76" s="966"/>
      <c r="U76" s="967"/>
      <c r="V76" s="968">
        <v>100</v>
      </c>
      <c r="W76" s="966"/>
      <c r="X76" s="966"/>
      <c r="Y76" s="966"/>
      <c r="Z76" s="967"/>
      <c r="AA76" s="968" t="s">
        <v>586</v>
      </c>
      <c r="AB76" s="966"/>
      <c r="AC76" s="966"/>
      <c r="AD76" s="966"/>
      <c r="AE76" s="967"/>
      <c r="AF76" s="968" t="s">
        <v>586</v>
      </c>
      <c r="AG76" s="966"/>
      <c r="AH76" s="966"/>
      <c r="AI76" s="966"/>
      <c r="AJ76" s="967"/>
      <c r="AK76" s="968">
        <v>56</v>
      </c>
      <c r="AL76" s="966"/>
      <c r="AM76" s="966"/>
      <c r="AN76" s="966"/>
      <c r="AO76" s="967"/>
      <c r="AP76" s="968" t="s">
        <v>578</v>
      </c>
      <c r="AQ76" s="966"/>
      <c r="AR76" s="966"/>
      <c r="AS76" s="966"/>
      <c r="AT76" s="967"/>
      <c r="AU76" s="968" t="s">
        <v>578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572</v>
      </c>
      <c r="C77" s="962"/>
      <c r="D77" s="962"/>
      <c r="E77" s="962"/>
      <c r="F77" s="962"/>
      <c r="G77" s="962"/>
      <c r="H77" s="962"/>
      <c r="I77" s="962"/>
      <c r="J77" s="962"/>
      <c r="K77" s="962"/>
      <c r="L77" s="962"/>
      <c r="M77" s="962"/>
      <c r="N77" s="962"/>
      <c r="O77" s="962"/>
      <c r="P77" s="963"/>
      <c r="Q77" s="965">
        <v>146</v>
      </c>
      <c r="R77" s="966"/>
      <c r="S77" s="966"/>
      <c r="T77" s="966"/>
      <c r="U77" s="967"/>
      <c r="V77" s="968">
        <v>105</v>
      </c>
      <c r="W77" s="966"/>
      <c r="X77" s="966"/>
      <c r="Y77" s="966"/>
      <c r="Z77" s="967"/>
      <c r="AA77" s="968">
        <v>41</v>
      </c>
      <c r="AB77" s="966"/>
      <c r="AC77" s="966"/>
      <c r="AD77" s="966"/>
      <c r="AE77" s="967"/>
      <c r="AF77" s="968">
        <v>41</v>
      </c>
      <c r="AG77" s="966"/>
      <c r="AH77" s="966"/>
      <c r="AI77" s="966"/>
      <c r="AJ77" s="967"/>
      <c r="AK77" s="968" t="s">
        <v>578</v>
      </c>
      <c r="AL77" s="966"/>
      <c r="AM77" s="966"/>
      <c r="AN77" s="966"/>
      <c r="AO77" s="967"/>
      <c r="AP77" s="968" t="s">
        <v>578</v>
      </c>
      <c r="AQ77" s="966"/>
      <c r="AR77" s="966"/>
      <c r="AS77" s="966"/>
      <c r="AT77" s="967"/>
      <c r="AU77" s="968" t="s">
        <v>578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573</v>
      </c>
      <c r="C78" s="962"/>
      <c r="D78" s="962"/>
      <c r="E78" s="962"/>
      <c r="F78" s="962"/>
      <c r="G78" s="962"/>
      <c r="H78" s="962"/>
      <c r="I78" s="962"/>
      <c r="J78" s="962"/>
      <c r="K78" s="962"/>
      <c r="L78" s="962"/>
      <c r="M78" s="962"/>
      <c r="N78" s="962"/>
      <c r="O78" s="962"/>
      <c r="P78" s="963"/>
      <c r="Q78" s="964">
        <v>75</v>
      </c>
      <c r="R78" s="958"/>
      <c r="S78" s="958"/>
      <c r="T78" s="958"/>
      <c r="U78" s="958"/>
      <c r="V78" s="958">
        <v>59</v>
      </c>
      <c r="W78" s="958"/>
      <c r="X78" s="958"/>
      <c r="Y78" s="958"/>
      <c r="Z78" s="958"/>
      <c r="AA78" s="958">
        <v>15</v>
      </c>
      <c r="AB78" s="958"/>
      <c r="AC78" s="958"/>
      <c r="AD78" s="958"/>
      <c r="AE78" s="958"/>
      <c r="AF78" s="958">
        <v>15</v>
      </c>
      <c r="AG78" s="958"/>
      <c r="AH78" s="958"/>
      <c r="AI78" s="958"/>
      <c r="AJ78" s="958"/>
      <c r="AK78" s="958" t="s">
        <v>578</v>
      </c>
      <c r="AL78" s="958"/>
      <c r="AM78" s="958"/>
      <c r="AN78" s="958"/>
      <c r="AO78" s="958"/>
      <c r="AP78" s="958" t="s">
        <v>578</v>
      </c>
      <c r="AQ78" s="958"/>
      <c r="AR78" s="958"/>
      <c r="AS78" s="958"/>
      <c r="AT78" s="958"/>
      <c r="AU78" s="958" t="s">
        <v>578</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574</v>
      </c>
      <c r="C79" s="962"/>
      <c r="D79" s="962"/>
      <c r="E79" s="962"/>
      <c r="F79" s="962"/>
      <c r="G79" s="962"/>
      <c r="H79" s="962"/>
      <c r="I79" s="962"/>
      <c r="J79" s="962"/>
      <c r="K79" s="962"/>
      <c r="L79" s="962"/>
      <c r="M79" s="962"/>
      <c r="N79" s="962"/>
      <c r="O79" s="962"/>
      <c r="P79" s="963"/>
      <c r="Q79" s="964">
        <v>234605</v>
      </c>
      <c r="R79" s="958"/>
      <c r="S79" s="958"/>
      <c r="T79" s="958"/>
      <c r="U79" s="958"/>
      <c r="V79" s="958">
        <v>227058</v>
      </c>
      <c r="W79" s="958"/>
      <c r="X79" s="958"/>
      <c r="Y79" s="958"/>
      <c r="Z79" s="958"/>
      <c r="AA79" s="958">
        <v>7546</v>
      </c>
      <c r="AB79" s="958"/>
      <c r="AC79" s="958"/>
      <c r="AD79" s="958"/>
      <c r="AE79" s="958"/>
      <c r="AF79" s="958">
        <v>7546</v>
      </c>
      <c r="AG79" s="958"/>
      <c r="AH79" s="958"/>
      <c r="AI79" s="958"/>
      <c r="AJ79" s="958"/>
      <c r="AK79" s="958" t="s">
        <v>578</v>
      </c>
      <c r="AL79" s="958"/>
      <c r="AM79" s="958"/>
      <c r="AN79" s="958"/>
      <c r="AO79" s="958"/>
      <c r="AP79" s="958" t="s">
        <v>578</v>
      </c>
      <c r="AQ79" s="958"/>
      <c r="AR79" s="958"/>
      <c r="AS79" s="958"/>
      <c r="AT79" s="958"/>
      <c r="AU79" s="958" t="s">
        <v>578</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8399</v>
      </c>
      <c r="AG88" s="946"/>
      <c r="AH88" s="946"/>
      <c r="AI88" s="946"/>
      <c r="AJ88" s="946"/>
      <c r="AK88" s="950"/>
      <c r="AL88" s="950"/>
      <c r="AM88" s="950"/>
      <c r="AN88" s="950"/>
      <c r="AO88" s="950"/>
      <c r="AP88" s="946">
        <v>1742</v>
      </c>
      <c r="AQ88" s="946"/>
      <c r="AR88" s="946"/>
      <c r="AS88" s="946"/>
      <c r="AT88" s="946"/>
      <c r="AU88" s="946">
        <v>73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347</v>
      </c>
      <c r="CS102" s="940"/>
      <c r="CT102" s="940"/>
      <c r="CU102" s="940"/>
      <c r="CV102" s="941"/>
      <c r="CW102" s="939">
        <v>19</v>
      </c>
      <c r="CX102" s="940"/>
      <c r="CY102" s="940"/>
      <c r="CZ102" s="940"/>
      <c r="DA102" s="941"/>
      <c r="DB102" s="939">
        <v>29</v>
      </c>
      <c r="DC102" s="940"/>
      <c r="DD102" s="940"/>
      <c r="DE102" s="940"/>
      <c r="DF102" s="941"/>
      <c r="DG102" s="939" t="s">
        <v>579</v>
      </c>
      <c r="DH102" s="940"/>
      <c r="DI102" s="940"/>
      <c r="DJ102" s="940"/>
      <c r="DK102" s="941"/>
      <c r="DL102" s="939" t="s">
        <v>579</v>
      </c>
      <c r="DM102" s="940"/>
      <c r="DN102" s="940"/>
      <c r="DO102" s="940"/>
      <c r="DP102" s="941"/>
      <c r="DQ102" s="939" t="s">
        <v>579</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825088</v>
      </c>
      <c r="AB110" s="876"/>
      <c r="AC110" s="876"/>
      <c r="AD110" s="876"/>
      <c r="AE110" s="877"/>
      <c r="AF110" s="878">
        <v>867215</v>
      </c>
      <c r="AG110" s="876"/>
      <c r="AH110" s="876"/>
      <c r="AI110" s="876"/>
      <c r="AJ110" s="877"/>
      <c r="AK110" s="878">
        <v>936507</v>
      </c>
      <c r="AL110" s="876"/>
      <c r="AM110" s="876"/>
      <c r="AN110" s="876"/>
      <c r="AO110" s="877"/>
      <c r="AP110" s="879">
        <v>18.2</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9329746</v>
      </c>
      <c r="BR110" s="829"/>
      <c r="BS110" s="829"/>
      <c r="BT110" s="829"/>
      <c r="BU110" s="829"/>
      <c r="BV110" s="829">
        <v>9148873</v>
      </c>
      <c r="BW110" s="829"/>
      <c r="BX110" s="829"/>
      <c r="BY110" s="829"/>
      <c r="BZ110" s="829"/>
      <c r="CA110" s="829">
        <v>8928587</v>
      </c>
      <c r="CB110" s="829"/>
      <c r="CC110" s="829"/>
      <c r="CD110" s="829"/>
      <c r="CE110" s="829"/>
      <c r="CF110" s="853">
        <v>173.1</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29546</v>
      </c>
      <c r="BR111" s="804"/>
      <c r="BS111" s="804"/>
      <c r="BT111" s="804"/>
      <c r="BU111" s="804"/>
      <c r="BV111" s="804">
        <v>14773</v>
      </c>
      <c r="BW111" s="804"/>
      <c r="BX111" s="804"/>
      <c r="BY111" s="804"/>
      <c r="BZ111" s="804"/>
      <c r="CA111" s="804">
        <v>14774</v>
      </c>
      <c r="CB111" s="804"/>
      <c r="CC111" s="804"/>
      <c r="CD111" s="804"/>
      <c r="CE111" s="804"/>
      <c r="CF111" s="862">
        <v>0.3</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3068987</v>
      </c>
      <c r="BR112" s="804"/>
      <c r="BS112" s="804"/>
      <c r="BT112" s="804"/>
      <c r="BU112" s="804"/>
      <c r="BV112" s="804">
        <v>2927447</v>
      </c>
      <c r="BW112" s="804"/>
      <c r="BX112" s="804"/>
      <c r="BY112" s="804"/>
      <c r="BZ112" s="804"/>
      <c r="CA112" s="804">
        <v>2633907</v>
      </c>
      <c r="CB112" s="804"/>
      <c r="CC112" s="804"/>
      <c r="CD112" s="804"/>
      <c r="CE112" s="804"/>
      <c r="CF112" s="862">
        <v>51.1</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571674</v>
      </c>
      <c r="AB113" s="906"/>
      <c r="AC113" s="906"/>
      <c r="AD113" s="906"/>
      <c r="AE113" s="907"/>
      <c r="AF113" s="908">
        <v>552268</v>
      </c>
      <c r="AG113" s="906"/>
      <c r="AH113" s="906"/>
      <c r="AI113" s="906"/>
      <c r="AJ113" s="907"/>
      <c r="AK113" s="908">
        <v>429399</v>
      </c>
      <c r="AL113" s="906"/>
      <c r="AM113" s="906"/>
      <c r="AN113" s="906"/>
      <c r="AO113" s="907"/>
      <c r="AP113" s="909">
        <v>8.3000000000000007</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89928</v>
      </c>
      <c r="BR113" s="804"/>
      <c r="BS113" s="804"/>
      <c r="BT113" s="804"/>
      <c r="BU113" s="804"/>
      <c r="BV113" s="804">
        <v>81371</v>
      </c>
      <c r="BW113" s="804"/>
      <c r="BX113" s="804"/>
      <c r="BY113" s="804"/>
      <c r="BZ113" s="804"/>
      <c r="CA113" s="804">
        <v>72804</v>
      </c>
      <c r="CB113" s="804"/>
      <c r="CC113" s="804"/>
      <c r="CD113" s="804"/>
      <c r="CE113" s="804"/>
      <c r="CF113" s="862">
        <v>1.4</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6994</v>
      </c>
      <c r="AB114" s="767"/>
      <c r="AC114" s="767"/>
      <c r="AD114" s="767"/>
      <c r="AE114" s="768"/>
      <c r="AF114" s="769">
        <v>8666</v>
      </c>
      <c r="AG114" s="767"/>
      <c r="AH114" s="767"/>
      <c r="AI114" s="767"/>
      <c r="AJ114" s="768"/>
      <c r="AK114" s="769">
        <v>3653</v>
      </c>
      <c r="AL114" s="767"/>
      <c r="AM114" s="767"/>
      <c r="AN114" s="767"/>
      <c r="AO114" s="768"/>
      <c r="AP114" s="811">
        <v>0.1</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1128340</v>
      </c>
      <c r="BR114" s="804"/>
      <c r="BS114" s="804"/>
      <c r="BT114" s="804"/>
      <c r="BU114" s="804"/>
      <c r="BV114" s="804">
        <v>1127187</v>
      </c>
      <c r="BW114" s="804"/>
      <c r="BX114" s="804"/>
      <c r="BY114" s="804"/>
      <c r="BZ114" s="804"/>
      <c r="CA114" s="804">
        <v>1076481</v>
      </c>
      <c r="CB114" s="804"/>
      <c r="CC114" s="804"/>
      <c r="CD114" s="804"/>
      <c r="CE114" s="804"/>
      <c r="CF114" s="862">
        <v>20.9</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14774</v>
      </c>
      <c r="AB115" s="906"/>
      <c r="AC115" s="906"/>
      <c r="AD115" s="906"/>
      <c r="AE115" s="907"/>
      <c r="AF115" s="908">
        <v>14774</v>
      </c>
      <c r="AG115" s="906"/>
      <c r="AH115" s="906"/>
      <c r="AI115" s="906"/>
      <c r="AJ115" s="907"/>
      <c r="AK115" s="908">
        <v>14774</v>
      </c>
      <c r="AL115" s="906"/>
      <c r="AM115" s="906"/>
      <c r="AN115" s="906"/>
      <c r="AO115" s="907"/>
      <c r="AP115" s="909">
        <v>0.3</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399</v>
      </c>
      <c r="AB116" s="767"/>
      <c r="AC116" s="767"/>
      <c r="AD116" s="767"/>
      <c r="AE116" s="768"/>
      <c r="AF116" s="769" t="s">
        <v>122</v>
      </c>
      <c r="AG116" s="767"/>
      <c r="AH116" s="767"/>
      <c r="AI116" s="767"/>
      <c r="AJ116" s="768"/>
      <c r="AK116" s="769">
        <v>52</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29546</v>
      </c>
      <c r="DH116" s="767"/>
      <c r="DI116" s="767"/>
      <c r="DJ116" s="767"/>
      <c r="DK116" s="768"/>
      <c r="DL116" s="769">
        <v>14773</v>
      </c>
      <c r="DM116" s="767"/>
      <c r="DN116" s="767"/>
      <c r="DO116" s="767"/>
      <c r="DP116" s="768"/>
      <c r="DQ116" s="769">
        <v>14774</v>
      </c>
      <c r="DR116" s="767"/>
      <c r="DS116" s="767"/>
      <c r="DT116" s="767"/>
      <c r="DU116" s="768"/>
      <c r="DV116" s="811">
        <v>0.3</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1418929</v>
      </c>
      <c r="AB117" s="890"/>
      <c r="AC117" s="890"/>
      <c r="AD117" s="890"/>
      <c r="AE117" s="891"/>
      <c r="AF117" s="892">
        <v>1442923</v>
      </c>
      <c r="AG117" s="890"/>
      <c r="AH117" s="890"/>
      <c r="AI117" s="890"/>
      <c r="AJ117" s="891"/>
      <c r="AK117" s="892">
        <v>1384385</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447</v>
      </c>
      <c r="BP119" s="865"/>
      <c r="BQ119" s="866">
        <v>13646547</v>
      </c>
      <c r="BR119" s="832"/>
      <c r="BS119" s="832"/>
      <c r="BT119" s="832"/>
      <c r="BU119" s="832"/>
      <c r="BV119" s="832">
        <v>13299651</v>
      </c>
      <c r="BW119" s="832"/>
      <c r="BX119" s="832"/>
      <c r="BY119" s="832"/>
      <c r="BZ119" s="832"/>
      <c r="CA119" s="832">
        <v>12726553</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5622796</v>
      </c>
      <c r="BR120" s="829"/>
      <c r="BS120" s="829"/>
      <c r="BT120" s="829"/>
      <c r="BU120" s="829"/>
      <c r="BV120" s="829">
        <v>5312819</v>
      </c>
      <c r="BW120" s="829"/>
      <c r="BX120" s="829"/>
      <c r="BY120" s="829"/>
      <c r="BZ120" s="829"/>
      <c r="CA120" s="829">
        <v>5250294</v>
      </c>
      <c r="CB120" s="829"/>
      <c r="CC120" s="829"/>
      <c r="CD120" s="829"/>
      <c r="CE120" s="829"/>
      <c r="CF120" s="853">
        <v>101.8</v>
      </c>
      <c r="CG120" s="854"/>
      <c r="CH120" s="854"/>
      <c r="CI120" s="854"/>
      <c r="CJ120" s="854"/>
      <c r="CK120" s="855" t="s">
        <v>451</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1418676</v>
      </c>
      <c r="DH120" s="829"/>
      <c r="DI120" s="829"/>
      <c r="DJ120" s="829"/>
      <c r="DK120" s="829"/>
      <c r="DL120" s="829">
        <v>1302570</v>
      </c>
      <c r="DM120" s="829"/>
      <c r="DN120" s="829"/>
      <c r="DO120" s="829"/>
      <c r="DP120" s="829"/>
      <c r="DQ120" s="829">
        <v>1208898</v>
      </c>
      <c r="DR120" s="829"/>
      <c r="DS120" s="829"/>
      <c r="DT120" s="829"/>
      <c r="DU120" s="829"/>
      <c r="DV120" s="830">
        <v>23.4</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63048</v>
      </c>
      <c r="BR121" s="804"/>
      <c r="BS121" s="804"/>
      <c r="BT121" s="804"/>
      <c r="BU121" s="804"/>
      <c r="BV121" s="804">
        <v>71661</v>
      </c>
      <c r="BW121" s="804"/>
      <c r="BX121" s="804"/>
      <c r="BY121" s="804"/>
      <c r="BZ121" s="804"/>
      <c r="CA121" s="804">
        <v>107493</v>
      </c>
      <c r="CB121" s="804"/>
      <c r="CC121" s="804"/>
      <c r="CD121" s="804"/>
      <c r="CE121" s="804"/>
      <c r="CF121" s="862">
        <v>2.1</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1429024</v>
      </c>
      <c r="DM121" s="804"/>
      <c r="DN121" s="804"/>
      <c r="DO121" s="804"/>
      <c r="DP121" s="804"/>
      <c r="DQ121" s="804">
        <v>1163338</v>
      </c>
      <c r="DR121" s="804"/>
      <c r="DS121" s="804"/>
      <c r="DT121" s="804"/>
      <c r="DU121" s="804"/>
      <c r="DV121" s="781">
        <v>22.6</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8786819</v>
      </c>
      <c r="BR122" s="832"/>
      <c r="BS122" s="832"/>
      <c r="BT122" s="832"/>
      <c r="BU122" s="832"/>
      <c r="BV122" s="832">
        <v>8455341</v>
      </c>
      <c r="BW122" s="832"/>
      <c r="BX122" s="832"/>
      <c r="BY122" s="832"/>
      <c r="BZ122" s="832"/>
      <c r="CA122" s="832">
        <v>8178128</v>
      </c>
      <c r="CB122" s="832"/>
      <c r="CC122" s="832"/>
      <c r="CD122" s="832"/>
      <c r="CE122" s="832"/>
      <c r="CF122" s="833">
        <v>158.6</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105872</v>
      </c>
      <c r="DH122" s="804"/>
      <c r="DI122" s="804"/>
      <c r="DJ122" s="804"/>
      <c r="DK122" s="804"/>
      <c r="DL122" s="804">
        <v>103569</v>
      </c>
      <c r="DM122" s="804"/>
      <c r="DN122" s="804"/>
      <c r="DO122" s="804"/>
      <c r="DP122" s="804"/>
      <c r="DQ122" s="804">
        <v>191347</v>
      </c>
      <c r="DR122" s="804"/>
      <c r="DS122" s="804"/>
      <c r="DT122" s="804"/>
      <c r="DU122" s="804"/>
      <c r="DV122" s="781">
        <v>3.7</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14774</v>
      </c>
      <c r="AB123" s="767"/>
      <c r="AC123" s="767"/>
      <c r="AD123" s="767"/>
      <c r="AE123" s="768"/>
      <c r="AF123" s="769">
        <v>14774</v>
      </c>
      <c r="AG123" s="767"/>
      <c r="AH123" s="767"/>
      <c r="AI123" s="767"/>
      <c r="AJ123" s="768"/>
      <c r="AK123" s="769">
        <v>14774</v>
      </c>
      <c r="AL123" s="767"/>
      <c r="AM123" s="767"/>
      <c r="AN123" s="767"/>
      <c r="AO123" s="768"/>
      <c r="AP123" s="811">
        <v>0.3</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455</v>
      </c>
      <c r="BP123" s="865"/>
      <c r="BQ123" s="819">
        <v>14472663</v>
      </c>
      <c r="BR123" s="820"/>
      <c r="BS123" s="820"/>
      <c r="BT123" s="820"/>
      <c r="BU123" s="820"/>
      <c r="BV123" s="820">
        <v>13839821</v>
      </c>
      <c r="BW123" s="820"/>
      <c r="BX123" s="820"/>
      <c r="BY123" s="820"/>
      <c r="BZ123" s="820"/>
      <c r="CA123" s="820">
        <v>13535915</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118535</v>
      </c>
      <c r="DH123" s="767"/>
      <c r="DI123" s="767"/>
      <c r="DJ123" s="767"/>
      <c r="DK123" s="768"/>
      <c r="DL123" s="769">
        <v>92284</v>
      </c>
      <c r="DM123" s="767"/>
      <c r="DN123" s="767"/>
      <c r="DO123" s="767"/>
      <c r="DP123" s="768"/>
      <c r="DQ123" s="769">
        <v>70324</v>
      </c>
      <c r="DR123" s="767"/>
      <c r="DS123" s="767"/>
      <c r="DT123" s="767"/>
      <c r="DU123" s="768"/>
      <c r="DV123" s="811">
        <v>1.4</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1425904</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11170</v>
      </c>
      <c r="AB128" s="788"/>
      <c r="AC128" s="788"/>
      <c r="AD128" s="788"/>
      <c r="AE128" s="789"/>
      <c r="AF128" s="790">
        <v>11416</v>
      </c>
      <c r="AG128" s="788"/>
      <c r="AH128" s="788"/>
      <c r="AI128" s="788"/>
      <c r="AJ128" s="789"/>
      <c r="AK128" s="790">
        <v>19508</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14.44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5820087</v>
      </c>
      <c r="AB129" s="767"/>
      <c r="AC129" s="767"/>
      <c r="AD129" s="767"/>
      <c r="AE129" s="768"/>
      <c r="AF129" s="769">
        <v>5855844</v>
      </c>
      <c r="AG129" s="767"/>
      <c r="AH129" s="767"/>
      <c r="AI129" s="767"/>
      <c r="AJ129" s="768"/>
      <c r="AK129" s="769">
        <v>6000487</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19.440000000000001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892353</v>
      </c>
      <c r="AB130" s="767"/>
      <c r="AC130" s="767"/>
      <c r="AD130" s="767"/>
      <c r="AE130" s="768"/>
      <c r="AF130" s="769">
        <v>895749</v>
      </c>
      <c r="AG130" s="767"/>
      <c r="AH130" s="767"/>
      <c r="AI130" s="767"/>
      <c r="AJ130" s="768"/>
      <c r="AK130" s="769">
        <v>843422</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10.4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4927734</v>
      </c>
      <c r="AB131" s="751"/>
      <c r="AC131" s="751"/>
      <c r="AD131" s="751"/>
      <c r="AE131" s="752"/>
      <c r="AF131" s="753">
        <v>4960095</v>
      </c>
      <c r="AG131" s="751"/>
      <c r="AH131" s="751"/>
      <c r="AI131" s="751"/>
      <c r="AJ131" s="752"/>
      <c r="AK131" s="753">
        <v>5157065</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10.459290210000001</v>
      </c>
      <c r="AB132" s="732"/>
      <c r="AC132" s="732"/>
      <c r="AD132" s="732"/>
      <c r="AE132" s="733"/>
      <c r="AF132" s="734">
        <v>10.8013657</v>
      </c>
      <c r="AG132" s="732"/>
      <c r="AH132" s="732"/>
      <c r="AI132" s="732"/>
      <c r="AJ132" s="733"/>
      <c r="AK132" s="734">
        <v>10.111468439999999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10.199999999999999</v>
      </c>
      <c r="AB133" s="711"/>
      <c r="AC133" s="711"/>
      <c r="AD133" s="711"/>
      <c r="AE133" s="712"/>
      <c r="AF133" s="710">
        <v>10.4</v>
      </c>
      <c r="AG133" s="711"/>
      <c r="AH133" s="711"/>
      <c r="AI133" s="711"/>
      <c r="AJ133" s="712"/>
      <c r="AK133" s="710">
        <v>10.4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kxf9Cb3LpdMiJ4NQ927kXsV4oDAJei6YZj9GzufBhKPF3NSj8dYulYuGXkYEV5Z6ZiKXaWKeSZjAJH2EwxsGw==" saltValue="hNYYMsvjPrztztQRUjqC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8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mZ7jOB65W1DvHkUMTGlmav7IaJf1xrALitHJOHLLQtBCP+ts/gh8fOJp1T1aRA3qDdLtuPgwtLyPwugqG9IIA==" saltValue="NpAavhn4jMrEIJkbd6flT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4QLQvwS2hQPJ5BHR+SbQjzYyhqEdTary1cTkKFCCSvppkpONgdU8VE7pclB8ZdeJaxKofazd4TGnbzzuVHyvA==" saltValue="6DgtfMVBkpDGHUsBsj8jc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6" t="s">
        <v>484</v>
      </c>
      <c r="AP7" s="253"/>
      <c r="AQ7" s="254" t="s">
        <v>485</v>
      </c>
      <c r="AR7" s="255"/>
    </row>
    <row r="8" spans="1:46" x14ac:dyDescent="0.15">
      <c r="A8" s="247"/>
      <c r="AK8" s="256"/>
      <c r="AL8" s="257"/>
      <c r="AM8" s="257"/>
      <c r="AN8" s="258"/>
      <c r="AO8" s="1107"/>
      <c r="AP8" s="259" t="s">
        <v>486</v>
      </c>
      <c r="AQ8" s="260" t="s">
        <v>487</v>
      </c>
      <c r="AR8" s="261" t="s">
        <v>488</v>
      </c>
    </row>
    <row r="9" spans="1:46" x14ac:dyDescent="0.15">
      <c r="A9" s="247"/>
      <c r="AK9" s="1118" t="s">
        <v>489</v>
      </c>
      <c r="AL9" s="1119"/>
      <c r="AM9" s="1119"/>
      <c r="AN9" s="1120"/>
      <c r="AO9" s="262">
        <v>2159802</v>
      </c>
      <c r="AP9" s="262">
        <v>313515</v>
      </c>
      <c r="AQ9" s="263">
        <v>186275</v>
      </c>
      <c r="AR9" s="264">
        <v>68.3</v>
      </c>
    </row>
    <row r="10" spans="1:46" ht="13.5" customHeight="1" x14ac:dyDescent="0.15">
      <c r="A10" s="247"/>
      <c r="AK10" s="1118" t="s">
        <v>490</v>
      </c>
      <c r="AL10" s="1119"/>
      <c r="AM10" s="1119"/>
      <c r="AN10" s="1120"/>
      <c r="AO10" s="265">
        <v>4791</v>
      </c>
      <c r="AP10" s="265">
        <v>695</v>
      </c>
      <c r="AQ10" s="266">
        <v>28060</v>
      </c>
      <c r="AR10" s="267">
        <v>-97.5</v>
      </c>
    </row>
    <row r="11" spans="1:46" ht="13.5" customHeight="1" x14ac:dyDescent="0.15">
      <c r="A11" s="247"/>
      <c r="AK11" s="1118" t="s">
        <v>491</v>
      </c>
      <c r="AL11" s="1119"/>
      <c r="AM11" s="1119"/>
      <c r="AN11" s="1120"/>
      <c r="AO11" s="265">
        <v>51595</v>
      </c>
      <c r="AP11" s="265">
        <v>7489</v>
      </c>
      <c r="AQ11" s="266">
        <v>7123</v>
      </c>
      <c r="AR11" s="267">
        <v>5.0999999999999996</v>
      </c>
    </row>
    <row r="12" spans="1:46" ht="13.5" customHeight="1" x14ac:dyDescent="0.15">
      <c r="A12" s="247"/>
      <c r="AK12" s="1118" t="s">
        <v>492</v>
      </c>
      <c r="AL12" s="1119"/>
      <c r="AM12" s="1119"/>
      <c r="AN12" s="1120"/>
      <c r="AO12" s="265" t="s">
        <v>493</v>
      </c>
      <c r="AP12" s="265" t="s">
        <v>493</v>
      </c>
      <c r="AQ12" s="266">
        <v>57</v>
      </c>
      <c r="AR12" s="267" t="s">
        <v>493</v>
      </c>
    </row>
    <row r="13" spans="1:46" ht="13.5" customHeight="1" x14ac:dyDescent="0.15">
      <c r="A13" s="247"/>
      <c r="AK13" s="1118" t="s">
        <v>494</v>
      </c>
      <c r="AL13" s="1119"/>
      <c r="AM13" s="1119"/>
      <c r="AN13" s="1120"/>
      <c r="AO13" s="265">
        <v>69134</v>
      </c>
      <c r="AP13" s="265">
        <v>10035</v>
      </c>
      <c r="AQ13" s="266">
        <v>6435</v>
      </c>
      <c r="AR13" s="267">
        <v>55.9</v>
      </c>
    </row>
    <row r="14" spans="1:46" ht="13.5" customHeight="1" x14ac:dyDescent="0.15">
      <c r="A14" s="247"/>
      <c r="AK14" s="1118" t="s">
        <v>495</v>
      </c>
      <c r="AL14" s="1119"/>
      <c r="AM14" s="1119"/>
      <c r="AN14" s="1120"/>
      <c r="AO14" s="265" t="s">
        <v>493</v>
      </c>
      <c r="AP14" s="265" t="s">
        <v>493</v>
      </c>
      <c r="AQ14" s="266">
        <v>3786</v>
      </c>
      <c r="AR14" s="267" t="s">
        <v>493</v>
      </c>
    </row>
    <row r="15" spans="1:46" ht="13.5" customHeight="1" x14ac:dyDescent="0.15">
      <c r="A15" s="247"/>
      <c r="AK15" s="1121" t="s">
        <v>496</v>
      </c>
      <c r="AL15" s="1122"/>
      <c r="AM15" s="1122"/>
      <c r="AN15" s="1123"/>
      <c r="AO15" s="265">
        <v>-140622</v>
      </c>
      <c r="AP15" s="265">
        <v>-20413</v>
      </c>
      <c r="AQ15" s="266">
        <v>-9323</v>
      </c>
      <c r="AR15" s="267">
        <v>119</v>
      </c>
    </row>
    <row r="16" spans="1:46" x14ac:dyDescent="0.15">
      <c r="A16" s="247"/>
      <c r="AK16" s="1121" t="s">
        <v>177</v>
      </c>
      <c r="AL16" s="1122"/>
      <c r="AM16" s="1122"/>
      <c r="AN16" s="1123"/>
      <c r="AO16" s="265">
        <v>2144700</v>
      </c>
      <c r="AP16" s="265">
        <v>311322</v>
      </c>
      <c r="AQ16" s="266">
        <v>222412</v>
      </c>
      <c r="AR16" s="267">
        <v>40</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4" t="s">
        <v>501</v>
      </c>
      <c r="AL21" s="1125"/>
      <c r="AM21" s="1125"/>
      <c r="AN21" s="1126"/>
      <c r="AO21" s="277">
        <v>31.5</v>
      </c>
      <c r="AP21" s="278">
        <v>17.59</v>
      </c>
      <c r="AQ21" s="279">
        <v>13.91</v>
      </c>
      <c r="AS21" s="280"/>
      <c r="AT21" s="276"/>
    </row>
    <row r="22" spans="1:46" s="248" customFormat="1" x14ac:dyDescent="0.15">
      <c r="A22" s="276"/>
      <c r="AK22" s="1124" t="s">
        <v>502</v>
      </c>
      <c r="AL22" s="1125"/>
      <c r="AM22" s="1125"/>
      <c r="AN22" s="1126"/>
      <c r="AO22" s="281">
        <v>91</v>
      </c>
      <c r="AP22" s="282">
        <v>95.9</v>
      </c>
      <c r="AQ22" s="283">
        <v>-4.9000000000000004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503</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6" t="s">
        <v>484</v>
      </c>
      <c r="AP30" s="253"/>
      <c r="AQ30" s="254" t="s">
        <v>485</v>
      </c>
      <c r="AR30" s="255"/>
    </row>
    <row r="31" spans="1:46" x14ac:dyDescent="0.15">
      <c r="A31" s="247"/>
      <c r="AK31" s="256"/>
      <c r="AL31" s="257"/>
      <c r="AM31" s="257"/>
      <c r="AN31" s="258"/>
      <c r="AO31" s="1107"/>
      <c r="AP31" s="259" t="s">
        <v>486</v>
      </c>
      <c r="AQ31" s="260" t="s">
        <v>487</v>
      </c>
      <c r="AR31" s="261" t="s">
        <v>488</v>
      </c>
    </row>
    <row r="32" spans="1:46" ht="27" customHeight="1" x14ac:dyDescent="0.15">
      <c r="A32" s="247"/>
      <c r="AK32" s="1108" t="s">
        <v>506</v>
      </c>
      <c r="AL32" s="1109"/>
      <c r="AM32" s="1109"/>
      <c r="AN32" s="1110"/>
      <c r="AO32" s="291">
        <v>936507</v>
      </c>
      <c r="AP32" s="291">
        <v>135942</v>
      </c>
      <c r="AQ32" s="292">
        <v>124581</v>
      </c>
      <c r="AR32" s="293">
        <v>9.1</v>
      </c>
    </row>
    <row r="33" spans="1:46" ht="13.5" customHeight="1" x14ac:dyDescent="0.15">
      <c r="A33" s="247"/>
      <c r="AK33" s="1108" t="s">
        <v>507</v>
      </c>
      <c r="AL33" s="1109"/>
      <c r="AM33" s="1109"/>
      <c r="AN33" s="1110"/>
      <c r="AO33" s="291" t="s">
        <v>493</v>
      </c>
      <c r="AP33" s="291" t="s">
        <v>493</v>
      </c>
      <c r="AQ33" s="292">
        <v>76</v>
      </c>
      <c r="AR33" s="293" t="s">
        <v>493</v>
      </c>
    </row>
    <row r="34" spans="1:46" ht="27" customHeight="1" x14ac:dyDescent="0.15">
      <c r="A34" s="247"/>
      <c r="AK34" s="1108" t="s">
        <v>508</v>
      </c>
      <c r="AL34" s="1109"/>
      <c r="AM34" s="1109"/>
      <c r="AN34" s="1110"/>
      <c r="AO34" s="291" t="s">
        <v>493</v>
      </c>
      <c r="AP34" s="291" t="s">
        <v>493</v>
      </c>
      <c r="AQ34" s="292">
        <v>163</v>
      </c>
      <c r="AR34" s="293" t="s">
        <v>493</v>
      </c>
    </row>
    <row r="35" spans="1:46" ht="27" customHeight="1" x14ac:dyDescent="0.15">
      <c r="A35" s="247"/>
      <c r="AK35" s="1108" t="s">
        <v>509</v>
      </c>
      <c r="AL35" s="1109"/>
      <c r="AM35" s="1109"/>
      <c r="AN35" s="1110"/>
      <c r="AO35" s="291">
        <v>429399</v>
      </c>
      <c r="AP35" s="291">
        <v>62331</v>
      </c>
      <c r="AQ35" s="292">
        <v>24428</v>
      </c>
      <c r="AR35" s="293">
        <v>155.19999999999999</v>
      </c>
    </row>
    <row r="36" spans="1:46" ht="27" customHeight="1" x14ac:dyDescent="0.15">
      <c r="A36" s="247"/>
      <c r="AK36" s="1108" t="s">
        <v>510</v>
      </c>
      <c r="AL36" s="1109"/>
      <c r="AM36" s="1109"/>
      <c r="AN36" s="1110"/>
      <c r="AO36" s="291">
        <v>3653</v>
      </c>
      <c r="AP36" s="291">
        <v>530</v>
      </c>
      <c r="AQ36" s="292">
        <v>4294</v>
      </c>
      <c r="AR36" s="293">
        <v>-87.7</v>
      </c>
    </row>
    <row r="37" spans="1:46" ht="13.5" customHeight="1" x14ac:dyDescent="0.15">
      <c r="A37" s="247"/>
      <c r="AK37" s="1108" t="s">
        <v>511</v>
      </c>
      <c r="AL37" s="1109"/>
      <c r="AM37" s="1109"/>
      <c r="AN37" s="1110"/>
      <c r="AO37" s="291">
        <v>14774</v>
      </c>
      <c r="AP37" s="291">
        <v>2145</v>
      </c>
      <c r="AQ37" s="292">
        <v>880</v>
      </c>
      <c r="AR37" s="293">
        <v>143.80000000000001</v>
      </c>
    </row>
    <row r="38" spans="1:46" ht="27" customHeight="1" x14ac:dyDescent="0.15">
      <c r="A38" s="247"/>
      <c r="AK38" s="1111" t="s">
        <v>512</v>
      </c>
      <c r="AL38" s="1112"/>
      <c r="AM38" s="1112"/>
      <c r="AN38" s="1113"/>
      <c r="AO38" s="294">
        <v>52</v>
      </c>
      <c r="AP38" s="294">
        <v>8</v>
      </c>
      <c r="AQ38" s="295">
        <v>22</v>
      </c>
      <c r="AR38" s="283">
        <v>-63.6</v>
      </c>
      <c r="AS38" s="290"/>
    </row>
    <row r="39" spans="1:46" x14ac:dyDescent="0.15">
      <c r="A39" s="247"/>
      <c r="AK39" s="1111" t="s">
        <v>513</v>
      </c>
      <c r="AL39" s="1112"/>
      <c r="AM39" s="1112"/>
      <c r="AN39" s="1113"/>
      <c r="AO39" s="291">
        <v>-19508</v>
      </c>
      <c r="AP39" s="291">
        <v>-2832</v>
      </c>
      <c r="AQ39" s="292">
        <v>-5293</v>
      </c>
      <c r="AR39" s="293">
        <v>-46.5</v>
      </c>
      <c r="AS39" s="290"/>
    </row>
    <row r="40" spans="1:46" ht="27" customHeight="1" x14ac:dyDescent="0.15">
      <c r="A40" s="247"/>
      <c r="AK40" s="1108" t="s">
        <v>514</v>
      </c>
      <c r="AL40" s="1109"/>
      <c r="AM40" s="1109"/>
      <c r="AN40" s="1110"/>
      <c r="AO40" s="291">
        <v>-843422</v>
      </c>
      <c r="AP40" s="291">
        <v>-122430</v>
      </c>
      <c r="AQ40" s="292">
        <v>-99375</v>
      </c>
      <c r="AR40" s="293">
        <v>23.2</v>
      </c>
      <c r="AS40" s="290"/>
    </row>
    <row r="41" spans="1:46" x14ac:dyDescent="0.15">
      <c r="A41" s="247"/>
      <c r="AK41" s="1114" t="s">
        <v>287</v>
      </c>
      <c r="AL41" s="1115"/>
      <c r="AM41" s="1115"/>
      <c r="AN41" s="1116"/>
      <c r="AO41" s="291">
        <v>521455</v>
      </c>
      <c r="AP41" s="291">
        <v>75694</v>
      </c>
      <c r="AQ41" s="292">
        <v>49775</v>
      </c>
      <c r="AR41" s="293">
        <v>52.1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1" t="s">
        <v>484</v>
      </c>
      <c r="AN49" s="1103" t="s">
        <v>517</v>
      </c>
      <c r="AO49" s="1104"/>
      <c r="AP49" s="1104"/>
      <c r="AQ49" s="1104"/>
      <c r="AR49" s="1105"/>
    </row>
    <row r="50" spans="1:44" x14ac:dyDescent="0.15">
      <c r="A50" s="247"/>
      <c r="AK50" s="305"/>
      <c r="AL50" s="306"/>
      <c r="AM50" s="1102"/>
      <c r="AN50" s="307" t="s">
        <v>518</v>
      </c>
      <c r="AO50" s="308" t="s">
        <v>519</v>
      </c>
      <c r="AP50" s="309" t="s">
        <v>520</v>
      </c>
      <c r="AQ50" s="310" t="s">
        <v>521</v>
      </c>
      <c r="AR50" s="311" t="s">
        <v>522</v>
      </c>
    </row>
    <row r="51" spans="1:44" x14ac:dyDescent="0.15">
      <c r="A51" s="247"/>
      <c r="AK51" s="303" t="s">
        <v>523</v>
      </c>
      <c r="AL51" s="304"/>
      <c r="AM51" s="312">
        <v>962632</v>
      </c>
      <c r="AN51" s="313">
        <v>121483</v>
      </c>
      <c r="AO51" s="314">
        <v>-40</v>
      </c>
      <c r="AP51" s="315">
        <v>200194</v>
      </c>
      <c r="AQ51" s="316">
        <v>5.2</v>
      </c>
      <c r="AR51" s="317">
        <v>-45.2</v>
      </c>
    </row>
    <row r="52" spans="1:44" x14ac:dyDescent="0.15">
      <c r="A52" s="247"/>
      <c r="AK52" s="318"/>
      <c r="AL52" s="319" t="s">
        <v>524</v>
      </c>
      <c r="AM52" s="320">
        <v>242786</v>
      </c>
      <c r="AN52" s="321">
        <v>30639</v>
      </c>
      <c r="AO52" s="322">
        <v>-50.5</v>
      </c>
      <c r="AP52" s="323">
        <v>106422</v>
      </c>
      <c r="AQ52" s="324">
        <v>20.100000000000001</v>
      </c>
      <c r="AR52" s="325">
        <v>-70.599999999999994</v>
      </c>
    </row>
    <row r="53" spans="1:44" x14ac:dyDescent="0.15">
      <c r="A53" s="247"/>
      <c r="AK53" s="303" t="s">
        <v>525</v>
      </c>
      <c r="AL53" s="304"/>
      <c r="AM53" s="312">
        <v>1648168</v>
      </c>
      <c r="AN53" s="313">
        <v>215447</v>
      </c>
      <c r="AO53" s="314">
        <v>77.3</v>
      </c>
      <c r="AP53" s="315">
        <v>196914</v>
      </c>
      <c r="AQ53" s="316">
        <v>-1.6</v>
      </c>
      <c r="AR53" s="317">
        <v>78.900000000000006</v>
      </c>
    </row>
    <row r="54" spans="1:44" x14ac:dyDescent="0.15">
      <c r="A54" s="247"/>
      <c r="AK54" s="318"/>
      <c r="AL54" s="319" t="s">
        <v>524</v>
      </c>
      <c r="AM54" s="320">
        <v>998574</v>
      </c>
      <c r="AN54" s="321">
        <v>130533</v>
      </c>
      <c r="AO54" s="322">
        <v>326</v>
      </c>
      <c r="AP54" s="323">
        <v>98966</v>
      </c>
      <c r="AQ54" s="324">
        <v>-7</v>
      </c>
      <c r="AR54" s="325">
        <v>333</v>
      </c>
    </row>
    <row r="55" spans="1:44" x14ac:dyDescent="0.15">
      <c r="A55" s="247"/>
      <c r="AK55" s="303" t="s">
        <v>526</v>
      </c>
      <c r="AL55" s="304"/>
      <c r="AM55" s="312">
        <v>933606</v>
      </c>
      <c r="AN55" s="313">
        <v>125823</v>
      </c>
      <c r="AO55" s="314">
        <v>-41.6</v>
      </c>
      <c r="AP55" s="315">
        <v>204757</v>
      </c>
      <c r="AQ55" s="316">
        <v>4</v>
      </c>
      <c r="AR55" s="317">
        <v>-45.6</v>
      </c>
    </row>
    <row r="56" spans="1:44" x14ac:dyDescent="0.15">
      <c r="A56" s="247"/>
      <c r="AK56" s="318"/>
      <c r="AL56" s="319" t="s">
        <v>524</v>
      </c>
      <c r="AM56" s="320">
        <v>531320</v>
      </c>
      <c r="AN56" s="321">
        <v>71606</v>
      </c>
      <c r="AO56" s="322">
        <v>-45.1</v>
      </c>
      <c r="AP56" s="323">
        <v>106071</v>
      </c>
      <c r="AQ56" s="324">
        <v>7.2</v>
      </c>
      <c r="AR56" s="325">
        <v>-52.3</v>
      </c>
    </row>
    <row r="57" spans="1:44" x14ac:dyDescent="0.15">
      <c r="A57" s="247"/>
      <c r="AK57" s="303" t="s">
        <v>527</v>
      </c>
      <c r="AL57" s="304"/>
      <c r="AM57" s="312">
        <v>1096731</v>
      </c>
      <c r="AN57" s="313">
        <v>153496</v>
      </c>
      <c r="AO57" s="314">
        <v>22</v>
      </c>
      <c r="AP57" s="315">
        <v>194971</v>
      </c>
      <c r="AQ57" s="316">
        <v>-4.8</v>
      </c>
      <c r="AR57" s="317">
        <v>26.8</v>
      </c>
    </row>
    <row r="58" spans="1:44" x14ac:dyDescent="0.15">
      <c r="A58" s="247"/>
      <c r="AK58" s="318"/>
      <c r="AL58" s="319" t="s">
        <v>524</v>
      </c>
      <c r="AM58" s="320">
        <v>562121</v>
      </c>
      <c r="AN58" s="321">
        <v>78673</v>
      </c>
      <c r="AO58" s="322">
        <v>9.9</v>
      </c>
      <c r="AP58" s="323">
        <v>105966</v>
      </c>
      <c r="AQ58" s="324">
        <v>-0.1</v>
      </c>
      <c r="AR58" s="325">
        <v>10</v>
      </c>
    </row>
    <row r="59" spans="1:44" x14ac:dyDescent="0.15">
      <c r="A59" s="247"/>
      <c r="AK59" s="303" t="s">
        <v>528</v>
      </c>
      <c r="AL59" s="304"/>
      <c r="AM59" s="312">
        <v>962808</v>
      </c>
      <c r="AN59" s="313">
        <v>139760</v>
      </c>
      <c r="AO59" s="314">
        <v>-8.9</v>
      </c>
      <c r="AP59" s="315">
        <v>224172</v>
      </c>
      <c r="AQ59" s="316">
        <v>15</v>
      </c>
      <c r="AR59" s="317">
        <v>-23.9</v>
      </c>
    </row>
    <row r="60" spans="1:44" x14ac:dyDescent="0.15">
      <c r="A60" s="247"/>
      <c r="AK60" s="318"/>
      <c r="AL60" s="319" t="s">
        <v>524</v>
      </c>
      <c r="AM60" s="320">
        <v>500015</v>
      </c>
      <c r="AN60" s="321">
        <v>72582</v>
      </c>
      <c r="AO60" s="322">
        <v>-7.7</v>
      </c>
      <c r="AP60" s="323">
        <v>117611</v>
      </c>
      <c r="AQ60" s="324">
        <v>11</v>
      </c>
      <c r="AR60" s="325">
        <v>-18.7</v>
      </c>
    </row>
    <row r="61" spans="1:44" x14ac:dyDescent="0.15">
      <c r="A61" s="247"/>
      <c r="AK61" s="303" t="s">
        <v>529</v>
      </c>
      <c r="AL61" s="326"/>
      <c r="AM61" s="312">
        <v>1120789</v>
      </c>
      <c r="AN61" s="313">
        <v>151202</v>
      </c>
      <c r="AO61" s="314">
        <v>1.8</v>
      </c>
      <c r="AP61" s="315">
        <v>204202</v>
      </c>
      <c r="AQ61" s="327">
        <v>3.6</v>
      </c>
      <c r="AR61" s="317">
        <v>-1.8</v>
      </c>
    </row>
    <row r="62" spans="1:44" x14ac:dyDescent="0.15">
      <c r="A62" s="247"/>
      <c r="AK62" s="318"/>
      <c r="AL62" s="319" t="s">
        <v>524</v>
      </c>
      <c r="AM62" s="320">
        <v>566963</v>
      </c>
      <c r="AN62" s="321">
        <v>76807</v>
      </c>
      <c r="AO62" s="322">
        <v>46.5</v>
      </c>
      <c r="AP62" s="323">
        <v>107007</v>
      </c>
      <c r="AQ62" s="324">
        <v>6.2</v>
      </c>
      <c r="AR62" s="325">
        <v>40.299999999999997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Zk5WiRdQcJ1LSDbZZRWMNvK83jXbEIDWG99/uC8YLHE2zCiScbLWrlWMyceSBdYxwHcbeuVLyzroIqdO/epjA==" saltValue="6z0G5J2hHlVKsgc2o88t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TTu6YArcO+E67y5MtYBgk+SJ/3O1JnIML+S/n3oXRxI0LAVNlLoYhKeTQ9FaJJbo7IhHau3CHgdOwW6n+1g2TA==" saltValue="f2TKEw9dps72ZX270+Pi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80" zoomScaleNormal="100" zoomScaleSheetLayoutView="80"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3YqAgllrsRmypvOZyA3i3RpdOLfBevDimZdmEvA5IxFfk5p82palVSsyG9WQQvmcFlWZssXDhYi5rLmlPLmjaA==" saltValue="66Mkp4TndJEv9rWryiDT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7" t="s">
        <v>3</v>
      </c>
      <c r="D47" s="1127"/>
      <c r="E47" s="1128"/>
      <c r="F47" s="11">
        <v>64.06</v>
      </c>
      <c r="G47" s="12">
        <v>62.68</v>
      </c>
      <c r="H47" s="12">
        <v>58.48</v>
      </c>
      <c r="I47" s="12">
        <v>55.64</v>
      </c>
      <c r="J47" s="13">
        <v>53.56</v>
      </c>
    </row>
    <row r="48" spans="2:10" ht="57.75" customHeight="1" x14ac:dyDescent="0.15">
      <c r="B48" s="14"/>
      <c r="C48" s="1129" t="s">
        <v>4</v>
      </c>
      <c r="D48" s="1129"/>
      <c r="E48" s="1130"/>
      <c r="F48" s="15">
        <v>11.76</v>
      </c>
      <c r="G48" s="16">
        <v>13.78</v>
      </c>
      <c r="H48" s="16">
        <v>13.35</v>
      </c>
      <c r="I48" s="16">
        <v>10.88</v>
      </c>
      <c r="J48" s="17">
        <v>11.56</v>
      </c>
    </row>
    <row r="49" spans="2:10" ht="57.75" customHeight="1" thickBot="1" x14ac:dyDescent="0.2">
      <c r="B49" s="18"/>
      <c r="C49" s="1131" t="s">
        <v>5</v>
      </c>
      <c r="D49" s="1131"/>
      <c r="E49" s="1132"/>
      <c r="F49" s="19" t="s">
        <v>536</v>
      </c>
      <c r="G49" s="20" t="s">
        <v>537</v>
      </c>
      <c r="H49" s="20" t="s">
        <v>538</v>
      </c>
      <c r="I49" s="20" t="s">
        <v>539</v>
      </c>
      <c r="J49" s="21" t="s">
        <v>540</v>
      </c>
    </row>
    <row r="50" spans="2:10" x14ac:dyDescent="0.15"/>
  </sheetData>
  <sheetProtection algorithmName="SHA-512" hashValue="B6ccp+Qjh35x+B6GKF61heG0dEPVXufl2vtHkCKseSX35uGJn+BDLTYqusMkbBeaI18Qulz45LdWcPVHuERQaQ==" saltValue="YPZBru3grxnCje3Lmrhi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髙岡光</cp:lastModifiedBy>
  <cp:lastPrinted>2026-03-12T06:39:32Z</cp:lastPrinted>
  <dcterms:created xsi:type="dcterms:W3CDTF">2026-02-23T08:51:45Z</dcterms:created>
  <dcterms:modified xsi:type="dcterms:W3CDTF">2026-03-24T00:19:46Z</dcterms:modified>
  <cp:category/>
</cp:coreProperties>
</file>