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D4E61EC9-EE16-4842-BA11-82958DCFC6B8}" xr6:coauthVersionLast="47" xr6:coauthVersionMax="47" xr10:uidLastSave="{00000000-0000-0000-0000-000000000000}"/>
  <bookViews>
    <workbookView xWindow="-120" yWindow="-120" windowWidth="19440" windowHeight="14880" tabRatio="8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<sst xmlns="http://schemas.openxmlformats.org/spreadsheetml/2006/main" count="1109" uniqueCount="571">
  <si>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</si>
  <si>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</si>
  <si>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</si>
  <si>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</si>
  <si>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</si>
  <si>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</si>
  <si>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</si>
  <si>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</si>
  <si>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</si>
  <si>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</si>
  <si>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</si>
  <si>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</si>
  <si>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</si>
  <si>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</si>
  <si>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</si>
  <si>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</si>
  <si>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</si>
  <si>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</si>
  <si>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</si>
  <si>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</si>
  <si>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</si>
  <si>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</si>
  <si>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</si>
  <si>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</si>
  <si>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</si>
  <si>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</si>
  <si>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</si>
  <si>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</si>
  <si>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</si>
  <si>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</si>
  <si>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</si>
  <si>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</si>
  <si>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</si>
  <si>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</si>
  <si>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</si>
  <si>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</si>
  <si>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</si>
  <si>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</si>
  <si>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</si>
  <si>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</si>
  <si>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</si>
  <si>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</si>
  <si>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</si>
  <si>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</si>
  <si>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</si>
  <si>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</si>
  <si>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</si>
  <si>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</si>
  <si>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</si>
  <si>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</si>
  <si>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</si>
  <si>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</si>
  <si>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</si>
  <si>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</si>
  <si>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</si>
  <si>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</si>
  <si>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</si>
  <si>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</si>
  <si>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</si>
  <si>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</si>
  <si>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</si>
  <si>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</si>
  <si>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</si>
  <si>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</si>
  <si>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</si>
  <si>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</si>
  <si>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</si>
  <si>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</si>
  <si>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</si>
  <si>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</si>
  <si>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</si>
  <si>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</si>
  <si>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</si>
  <si>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</si>
  <si>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</si>
  <si>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</si>
  <si>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</si>
  <si>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</si>
  <si>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</si>
  <si>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</si>
  <si>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</si>
  <si>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</si>
  <si>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</si>
  <si>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</si>
  <si>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</si>
  <si>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</si>
  <si>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</si>
  <si>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</si>
  <si>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</si>
  <si>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</si>
  <si>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</si>
  <si>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</si>
  <si>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</si>
  <si>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</si>
  <si>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</si>
  <si>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</si>
  <si>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</si>
  <si>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</si>
  <si>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</si>
  <si>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</si>
  <si>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</si>
  <si>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</si>
  <si>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</si>
  <si>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</si>
  <si>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</si>
  <si>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</si>
  <si>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</si>
  <si>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</si>
  <si>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</si>
  <si>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</si>
  <si>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</si>
  <si>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</si>
  <si>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</si>
  <si>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</si>
  <si>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</si>
  <si>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</si>
  <si>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</si>
  <si>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</si>
  <si>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</si>
  <si>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</si>
  <si>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</si>
  <si>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</si>
  <si>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</si>
  <si>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</si>
  <si>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</si>
  <si>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</si>
  <si>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</si>
  <si>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</si>
  <si>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</si>
  <si>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</si>
  <si>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</si>
  <si>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</si>
  <si>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</si>
  <si>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</si>
  <si>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</si>
  <si>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</si>
  <si>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</si>
  <si>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</si>
  <si>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</si>
  <si>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</si>
  <si>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</si>
  <si>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</si>
  <si>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</si>
  <si>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</si>
  <si>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</si>
  <si>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</si>
  <si>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</si>
  <si>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</si>
  <si>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</si>
  <si>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</si>
  <si>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</si>
  <si>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</si>
  <si>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</si>
  <si>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</si>
  <si>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</si>
  <si>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</si>
  <si>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</si>
  <si>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</si>
  <si>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</si>
  <si>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</si>
  <si>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</si>
  <si>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</si>
  <si>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</si>
  <si>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</si>
  <si>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</si>
  <si>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</si>
  <si>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</si>
  <si>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</si>
  <si>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</si>
  <si>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</si>
  <si>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</si>
  <si>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</si>
  <si>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</si>
  <si>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</si>
  <si>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</si>
  <si>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</si>
  <si>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</si>
  <si>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</si>
  <si>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</si>
  <si>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</si>
  <si>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</si>
  <si>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</si>
  <si>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</si>
  <si>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</si>
  <si>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</si>
  <si>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</si>
  <si>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</si>
  <si>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</si>
  <si>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</si>
  <si>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</si>
  <si>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</si>
  <si>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</si>
  <si>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</si>
  <si>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</si>
  <si>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</si>
  <si>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</si>
  <si>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</si>
  <si>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</si>
  <si>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</si>
  <si>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</si>
  <si>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</si>
  <si>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</si>
  <si>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愛媛県東温市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</si>
  <si>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</si>
  <si>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</si>
  <si>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</si>
  <si>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</si>
  <si>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</si>
  <si>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</si>
  <si>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</si>
  <si>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</si>
  <si>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</si>
  <si>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</si>
  <si>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</si>
  <si>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</si>
  <si>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</si>
  <si>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</si>
  <si>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</si>
  <si>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</si>
  <si>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</si>
  <si>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</si>
  <si>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</si>
  <si>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</si>
  <si>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</si>
  <si>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</si>
  <si>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</si>
  <si>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</si>
  <si>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</si>
  <si>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</si>
  <si>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</si>
  <si>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</si>
  <si>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</si>
  <si>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</si>
  <si>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</si>
  <si>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</si>
  <si>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</si>
  <si>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</si>
  <si>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</si>
  <si>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</si>
  <si>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</si>
  <si>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</si>
  <si>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</si>
  <si>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</si>
  <si>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</si>
  <si>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</si>
  <si>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</si>
  <si>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</si>
  <si>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</si>
  <si>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</si>
  <si>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</si>
  <si>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</si>
  <si>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</si>
  <si>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</si>
  <si>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</si>
  <si>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</si>
  <si>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</si>
  <si>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</si>
  <si>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</si>
  <si>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</si>
  <si>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</si>
  <si>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</si>
  <si>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</si>
  <si>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</si>
  <si>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</si>
  <si>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</si>
  <si>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</si>
  <si>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</si>
  <si>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</si>
  <si>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</si>
  <si>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</si>
  <si>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</si>
  <si>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</si>
  <si>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</si>
  <si>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</si>
  <si>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</si>
  <si>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</si>
  <si>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</si>
  <si>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</si>
  <si>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</si>
  <si>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</si>
  <si>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</si>
  <si>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</si>
  <si>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</si>
  <si>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</si>
  <si>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</si>
  <si>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</si>
  <si>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</si>
  <si>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</si>
  <si>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</si>
  <si>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</si>
  <si>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</si>
  <si>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</si>
  <si>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</si>
  <si>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</si>
  <si>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</si>
  <si>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</si>
  <si>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</si>
  <si>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</si>
  <si>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</si>
  <si>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</si>
  <si>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</si>
  <si>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</si>
  <si>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</si>
  <si>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</si>
  <si>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</si>
  <si>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</si>
  <si>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</si>
  <si>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</si>
  <si>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</si>
  <si>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</si>
  <si>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</si>
  <si>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</si>
  <si>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</si>
  <si>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</si>
  <si>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</si>
  <si>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</si>
  <si>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</si>
  <si>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</si>
  <si>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</si>
  <si>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</si>
  <si>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</si>
  <si>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</si>
  <si>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</si>
  <si>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</si>
  <si>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</si>
  <si>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</si>
  <si>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</si>
  <si>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</si>
  <si>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</si>
  <si>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</si>
  <si>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</si>
  <si>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</si>
  <si>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</si>
  <si>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</si>
  <si>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</si>
  <si>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</si>
  <si>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</si>
  <si>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</si>
  <si>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</si>
  <si>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</si>
  <si>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</si>
  <si>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</si>
  <si>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</si>
  <si>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</si>
  <si>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</si>
  <si>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</si>
  <si>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</si>
  <si>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</si>
  <si>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</si>
  <si>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</si>
  <si>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</si>
  <si>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</si>
  <si>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</si>
  <si>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愛媛県東温市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</si>
  <si>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</si>
  <si>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</si>
  <si>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</si>
  <si>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</si>
  <si>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</si>
  <si>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</si>
  <si>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</si>
  <si>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</si>
  <si>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</si>
  <si>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</si>
  <si>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</si>
  <si>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</si>
  <si>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</si>
  <si>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</si>
  <si>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</si>
  <si>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</si>
  <si>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</si>
  <si>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</si>
  <si>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</si>
  <si>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</si>
  <si>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</si>
  <si>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</si>
  <si>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</si>
  <si>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</si>
  <si>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</si>
  <si>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</si>
  <si>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</si>
  <si>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</si>
  <si>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</si>
  <si>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</si>
  <si>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</si>
  <si>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</si>
  <si>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</si>
  <si>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</si>
  <si>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</si>
  <si>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</si>
  <si>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</si>
  <si>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</si>
  <si>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</si>
  <si>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</si>
  <si>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</si>
  <si>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</si>
  <si>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</si>
  <si>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</si>
  <si>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</si>
  <si>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</si>
  <si>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</si>
  <si>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</si>
  <si>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</si>
  <si>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</si>
  <si>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</si>
  <si>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</si>
  <si>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</si>
  <si>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</si>
  <si>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</si>
  <si>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</si>
  <si>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</si>
  <si>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</si>
  <si>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</si>
  <si>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</si>
  <si>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</si>
  <si>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</si>
  <si>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</si>
  <si>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</si>
  <si>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</si>
  <si>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</si>
  <si>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</si>
  <si>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</si>
  <si>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</si>
  <si>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</si>
  <si>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</si>
  <si>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</si>
  <si>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</si>
  <si>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</si>
  <si>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</si>
  <si>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</si>
  <si>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</si>
  <si>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</si>
  <si>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</si>
  <si>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</si>
  <si>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</si>
  <si>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</si>
  <si>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</si>
  <si>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</si>
  <si>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</si>
  <si>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</si>
  <si>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</si>
  <si>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</si>
  <si>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</si>
  <si>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</si>
  <si>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</si>
  <si>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</si>
  <si>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</si>
  <si>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</si>
  <si>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</si>
  <si>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</si>
  <si>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</si>
  <si>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</si>
  <si>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</si>
  <si>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</si>
  <si>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</si>
  <si>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</si>
  <si>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</si>
  <si>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</si>
  <si>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</si>
  <si>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</si>
  <si>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</si>
  <si>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</si>
  <si>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</si>
  <si>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</si>
  <si>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</si>
  <si>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</si>
  <si>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</si>
  <si>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</si>
  <si>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</si>
  <si>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</si>
  <si>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</si>
  <si>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</si>
  <si>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</si>
  <si>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</si>
  <si>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</si>
  <si>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</si>
  <si>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</si>
  <si>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</si>
  <si>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</si>
  <si>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</si>
  <si>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</si>
  <si>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</si>
  <si>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</si>
  <si>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</si>
  <si>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</si>
  <si>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</si>
  <si>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</si>
  <si>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</si>
  <si>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</si>
  <si>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</si>
  <si>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</si>
  <si>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</si>
  <si>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</si>
  <si>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</si>
  <si>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</si>
  <si>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</si>
  <si>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</si>
  <si>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</si>
  <si>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</si>
  <si>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</si>
  <si>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</si>
  <si>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</si>
  <si>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</si>
  <si>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</si>
  <si>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</si>
  <si>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</si>
  <si>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</si>
  <si>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</si>
  <si>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</si>
  <si>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</si>
  <si>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</si>
  <si>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</si>
  <si>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</si>
  <si>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</si>
  <si>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</si>
  <si>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</si>
  <si>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</si>
  <si>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</si>
  <si>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</si>
  <si>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</si>
  <si>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</si>
  <si>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</si>
  <si>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</si>
  <si>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</si>
  <si>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</si>
  <si>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</si>
  <si>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</si>
  <si>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</si>
  <si>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</si>
  <si>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</si>
  <si>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</si>
  <si>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</si>
  <si>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 1.14</t>
  </si>
  <si>
    <t>▲ 8.41</t>
  </si>
  <si>
    <t>水道事業会計</t>
  </si>
  <si>
    <t>一般会計</t>
  </si>
  <si>
    <t>介護保険特別会計</t>
  </si>
  <si>
    <t>下水道事業会計</t>
  </si>
  <si>
    <t>国民健康保険特別会計</t>
  </si>
  <si>
    <t>後期高齢者医療特別会計</t>
  </si>
  <si>
    <t>田窪第２工業団地特別会計</t>
  </si>
  <si>
    <t>吉久工業団地特別会計</t>
  </si>
  <si>
    <t>その他会計（赤字）</t>
  </si>
  <si>
    <t>その他会計（黒字）</t>
  </si>
  <si>
    <t>R02</t>
    <phoneticPr fontId="5"/>
  </si>
  <si>
    <t>R03</t>
    <phoneticPr fontId="5"/>
  </si>
  <si>
    <t>R04</t>
    <phoneticPr fontId="5"/>
  </si>
  <si>
    <t>R05</t>
    <phoneticPr fontId="5"/>
  </si>
  <si>
    <t>R06</t>
    <phoneticPr fontId="5"/>
  </si>
  <si>
    <t>産業用地等整備基金</t>
    <rPh sb="0" eb="4">
      <t>サンギョウヨウチ</t>
    </rPh>
    <rPh sb="4" eb="5">
      <t>トウ</t>
    </rPh>
    <rPh sb="5" eb="9">
      <t>セイビキキン</t>
    </rPh>
    <phoneticPr fontId="5"/>
  </si>
  <si>
    <t>地域振興基金</t>
    <rPh sb="0" eb="6">
      <t>チイキシンコウキキン</t>
    </rPh>
    <phoneticPr fontId="5"/>
  </si>
  <si>
    <t>公共施設等管理基金</t>
    <rPh sb="0" eb="2">
      <t>コウキョウ</t>
    </rPh>
    <rPh sb="2" eb="9">
      <t>シセツトウカンリキキン</t>
    </rPh>
    <phoneticPr fontId="2"/>
  </si>
  <si>
    <t>地域福祉基金</t>
    <rPh sb="0" eb="6">
      <t>チイキフクシキキン</t>
    </rPh>
    <phoneticPr fontId="2"/>
  </si>
  <si>
    <t>ふるさと基金</t>
    <rPh sb="4" eb="6">
      <t>キキン</t>
    </rPh>
    <phoneticPr fontId="2"/>
  </si>
  <si>
    <t>-</t>
    <phoneticPr fontId="2"/>
  </si>
  <si>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</si>
  <si>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</si>
  <si>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</si>
  <si>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</si>
  <si>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</si>
  <si>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</si>
  <si>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</si>
  <si>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</si>
  <si>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</si>
  <si>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</si>
  <si>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</si>
  <si>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</si>
  <si>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t>
  </si>
  <si>
    <t>愛媛県市町総合事務組合（共通経費分）</t>
    <rPh sb="0" eb="3">
      <t>エヒメケン</t>
    </rPh>
    <rPh sb="3" eb="7">
      <t>シマチソウゴウ</t>
    </rPh>
    <rPh sb="7" eb="11">
      <t>ジムクミアイ</t>
    </rPh>
    <rPh sb="12" eb="14">
      <t>キョウツウ</t>
    </rPh>
    <rPh sb="14" eb="16">
      <t>ケイヒ</t>
    </rPh>
    <rPh sb="16" eb="17">
      <t>ブン</t>
    </rPh>
    <phoneticPr fontId="2"/>
  </si>
  <si>
    <t>愛媛県市町総合事務組合（自治会館事業分）</t>
    <rPh sb="0" eb="3">
      <t>エヒメケン</t>
    </rPh>
    <rPh sb="3" eb="7">
      <t>シマチソウゴウ</t>
    </rPh>
    <rPh sb="7" eb="11">
      <t>ジムクミアイ</t>
    </rPh>
    <rPh sb="12" eb="16">
      <t>ジチカイカン</t>
    </rPh>
    <rPh sb="16" eb="19">
      <t>ジギョウブン</t>
    </rPh>
    <phoneticPr fontId="2"/>
  </si>
  <si>
    <t>愛媛県市町総合事務組合（交通災害事業特別会計）</t>
    <rPh sb="0" eb="3">
      <t>エヒメケン</t>
    </rPh>
    <rPh sb="3" eb="7">
      <t>シマチソウゴウ</t>
    </rPh>
    <rPh sb="7" eb="11">
      <t>ジムクミアイ</t>
    </rPh>
    <rPh sb="12" eb="14">
      <t>コウツウ</t>
    </rPh>
    <rPh sb="14" eb="16">
      <t>サイガイ</t>
    </rPh>
    <rPh sb="16" eb="18">
      <t>ジギョウ</t>
    </rPh>
    <rPh sb="18" eb="20">
      <t>トクベツ</t>
    </rPh>
    <rPh sb="20" eb="2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</si>
</sst>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C1E0-4B4C-BA89-6883D605B4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32743</c:v>
                </c:pt>
                <c:pt idx="1">
                  <c:v>45745</c:v>
                </c:pt>
                <c:pt idx="2">
                  <c:v>35862</c:v>
                </c:pt>
                <c:pt idx="3">
                  <c:v>57801</c:v>
                </c:pt>
                <c:pt idx="4">
                  <c:v>122287</c:v>
                </c:pt>
              </c:numCache>
            </c:numRef>
          </c:val>
          <c:smooth val="0"/>
          <c:extLst>
            <c:ext xmlns:c16="http://schemas.microsoft.com/office/drawing/2014/chart" uri="{C3380CC4-5D6E-409C-BE32-E72D297353CC}">
              <c16:uniqueId val="{00000001-C1E0-4B4C-BA89-6883D605B4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11.14</c:v>
                </c:pt>
                <c:pt idx="2">
                  <c:v>10.84</c:v>
                </c:pt>
                <c:pt idx="3">
                  <c:v>10.36</c:v>
                </c:pt>
                <c:pt idx="4">
                  <c:v>7.86</c:v>
                </c:pt>
              </c:numCache>
            </c:numRef>
          </c:val>
          <c:extLst>
            <c:ext xmlns:c16="http://schemas.microsoft.com/office/drawing/2014/chart" uri="{C3380CC4-5D6E-409C-BE32-E72D297353CC}">
              <c16:uniqueId val="{00000000-895D-4400-AD9C-0344F4692D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30.09</c:v>
                </c:pt>
                <c:pt idx="1">
                  <c:v>32.14</c:v>
                </c:pt>
                <c:pt idx="2">
                  <c:v>35.700000000000003</c:v>
                </c:pt>
                <c:pt idx="3">
                  <c:v>34.58</c:v>
                </c:pt>
                <c:pt idx="4">
                  <c:v>27.6</c:v>
                </c:pt>
              </c:numCache>
            </c:numRef>
          </c:val>
          <c:extLst>
            <c:ext xmlns:c16="http://schemas.microsoft.com/office/drawing/2014/chart" uri="{C3380CC4-5D6E-409C-BE32-E72D297353CC}">
              <c16:uniqueId val="{00000001-895D-4400-AD9C-0344F4692D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6.39</c:v>
                </c:pt>
                <c:pt idx="2">
                  <c:v>2.21</c:v>
                </c:pt>
                <c:pt idx="3">
                  <c:v>-1.1399999999999999</c:v>
                </c:pt>
                <c:pt idx="4">
                  <c:v>-8.41</c:v>
                </c:pt>
              </c:numCache>
            </c:numRef>
          </c:val>
          <c:smooth val="0"/>
          <c:extLst>
            <c:ext xmlns:c16="http://schemas.microsoft.com/office/drawing/2014/chart" uri="{C3380CC4-5D6E-409C-BE32-E72D297353CC}">
              <c16:uniqueId val="{00000002-895D-4400-AD9C-0344F4692D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01-476C-86A4-0A0E6E3847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01-476C-86A4-0A0E6E38478F}"/>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301-476C-86A4-0A0E6E38478F}"/>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301-476C-86A4-0A0E6E3847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0.26</c:v>
                </c:pt>
                <c:pt idx="4">
                  <c:v>#N/A</c:v>
                </c:pt>
                <c:pt idx="5">
                  <c:v>0.28000000000000003</c:v>
                </c:pt>
                <c:pt idx="6">
                  <c:v>#N/A</c:v>
                </c:pt>
                <c:pt idx="7">
                  <c:v>0.32</c:v>
                </c:pt>
                <c:pt idx="8">
                  <c:v>#N/A</c:v>
                </c:pt>
                <c:pt idx="9">
                  <c:v>0.37</c:v>
                </c:pt>
              </c:numCache>
            </c:numRef>
          </c:val>
          <c:extLst>
            <c:ext xmlns:c16="http://schemas.microsoft.com/office/drawing/2014/chart" uri="{C3380CC4-5D6E-409C-BE32-E72D297353CC}">
              <c16:uniqueId val="{00000004-3301-476C-86A4-0A0E6E3847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5.76</c:v>
                </c:pt>
                <c:pt idx="2">
                  <c:v>#N/A</c:v>
                </c:pt>
                <c:pt idx="3">
                  <c:v>4.8499999999999996</c:v>
                </c:pt>
                <c:pt idx="4">
                  <c:v>#N/A</c:v>
                </c:pt>
                <c:pt idx="5">
                  <c:v>4.09</c:v>
                </c:pt>
                <c:pt idx="6">
                  <c:v>#N/A</c:v>
                </c:pt>
                <c:pt idx="7">
                  <c:v>2.59</c:v>
                </c:pt>
                <c:pt idx="8">
                  <c:v>#N/A</c:v>
                </c:pt>
                <c:pt idx="9">
                  <c:v>1.77</c:v>
                </c:pt>
              </c:numCache>
            </c:numRef>
          </c:val>
          <c:extLst>
            <c:ext xmlns:c16="http://schemas.microsoft.com/office/drawing/2014/chart" uri="{C3380CC4-5D6E-409C-BE32-E72D297353CC}">
              <c16:uniqueId val="{00000005-3301-476C-86A4-0A0E6E3847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0.84</c:v>
                </c:pt>
                <c:pt idx="2">
                  <c:v>#N/A</c:v>
                </c:pt>
                <c:pt idx="3">
                  <c:v>0.89</c:v>
                </c:pt>
                <c:pt idx="4">
                  <c:v>#N/A</c:v>
                </c:pt>
                <c:pt idx="5">
                  <c:v>0.85</c:v>
                </c:pt>
                <c:pt idx="6">
                  <c:v>#N/A</c:v>
                </c:pt>
                <c:pt idx="7">
                  <c:v>1.62</c:v>
                </c:pt>
                <c:pt idx="8">
                  <c:v>#N/A</c:v>
                </c:pt>
                <c:pt idx="9">
                  <c:v>3.28</c:v>
                </c:pt>
              </c:numCache>
            </c:numRef>
          </c:val>
          <c:extLst>
            <c:ext xmlns:c16="http://schemas.microsoft.com/office/drawing/2014/chart" uri="{C3380CC4-5D6E-409C-BE32-E72D297353CC}">
              <c16:uniqueId val="{00000006-3301-476C-86A4-0A0E6E38478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2.98</c:v>
                </c:pt>
                <c:pt idx="2">
                  <c:v>#N/A</c:v>
                </c:pt>
                <c:pt idx="3">
                  <c:v>3.5</c:v>
                </c:pt>
                <c:pt idx="4">
                  <c:v>#N/A</c:v>
                </c:pt>
                <c:pt idx="5">
                  <c:v>4.7</c:v>
                </c:pt>
                <c:pt idx="6">
                  <c:v>#N/A</c:v>
                </c:pt>
                <c:pt idx="7">
                  <c:v>5.48</c:v>
                </c:pt>
                <c:pt idx="8">
                  <c:v>#N/A</c:v>
                </c:pt>
                <c:pt idx="9">
                  <c:v>5.46</c:v>
                </c:pt>
              </c:numCache>
            </c:numRef>
          </c:val>
          <c:extLst>
            <c:ext xmlns:c16="http://schemas.microsoft.com/office/drawing/2014/chart" uri="{C3380CC4-5D6E-409C-BE32-E72D297353CC}">
              <c16:uniqueId val="{00000007-3301-476C-86A4-0A0E6E38478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8.94</c:v>
                </c:pt>
                <c:pt idx="2">
                  <c:v>#N/A</c:v>
                </c:pt>
                <c:pt idx="3">
                  <c:v>11.14</c:v>
                </c:pt>
                <c:pt idx="4">
                  <c:v>#N/A</c:v>
                </c:pt>
                <c:pt idx="5">
                  <c:v>10.83</c:v>
                </c:pt>
                <c:pt idx="6">
                  <c:v>#N/A</c:v>
                </c:pt>
                <c:pt idx="7">
                  <c:v>10.35</c:v>
                </c:pt>
                <c:pt idx="8">
                  <c:v>#N/A</c:v>
                </c:pt>
                <c:pt idx="9">
                  <c:v>7.85</c:v>
                </c:pt>
              </c:numCache>
            </c:numRef>
          </c:val>
          <c:extLst>
            <c:ext xmlns:c16="http://schemas.microsoft.com/office/drawing/2014/chart" uri="{C3380CC4-5D6E-409C-BE32-E72D297353CC}">
              <c16:uniqueId val="{00000008-3301-476C-86A4-0A0E6E3847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22.16</c:v>
                </c:pt>
                <c:pt idx="2">
                  <c:v>#N/A</c:v>
                </c:pt>
                <c:pt idx="3">
                  <c:v>20.86</c:v>
                </c:pt>
                <c:pt idx="4">
                  <c:v>#N/A</c:v>
                </c:pt>
                <c:pt idx="5">
                  <c:v>20.66</c:v>
                </c:pt>
                <c:pt idx="6">
                  <c:v>#N/A</c:v>
                </c:pt>
                <c:pt idx="7">
                  <c:v>17.41</c:v>
                </c:pt>
                <c:pt idx="8">
                  <c:v>#N/A</c:v>
                </c:pt>
                <c:pt idx="9">
                  <c:v>16.59</c:v>
                </c:pt>
              </c:numCache>
            </c:numRef>
          </c:val>
          <c:extLst>
            <c:ext xmlns:c16="http://schemas.microsoft.com/office/drawing/2014/chart" uri="{C3380CC4-5D6E-409C-BE32-E72D297353CC}">
              <c16:uniqueId val="{00000009-3301-476C-86A4-0A0E6E3847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1503</c:v>
                </c:pt>
                <c:pt idx="5">
                  <c:v>1583</c:v>
                </c:pt>
                <c:pt idx="8">
                  <c:v>1551</c:v>
                </c:pt>
                <c:pt idx="11">
                  <c:v>1508</c:v>
                </c:pt>
                <c:pt idx="14">
                  <c:v>1484</c:v>
                </c:pt>
              </c:numCache>
            </c:numRef>
          </c:val>
          <c:extLst>
            <c:ext xmlns:c16="http://schemas.microsoft.com/office/drawing/2014/chart" uri="{C3380CC4-5D6E-409C-BE32-E72D297353CC}">
              <c16:uniqueId val="{00000000-9C2A-420B-BD30-5CCBF6C04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2A-420B-BD30-5CCBF6C04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9C2A-420B-BD30-5CCBF6C04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18</c:v>
                </c:pt>
                <c:pt idx="6">
                  <c:v>13</c:v>
                </c:pt>
                <c:pt idx="9">
                  <c:v>16</c:v>
                </c:pt>
                <c:pt idx="12">
                  <c:v>6</c:v>
                </c:pt>
              </c:numCache>
            </c:numRef>
          </c:val>
          <c:extLst>
            <c:ext xmlns:c16="http://schemas.microsoft.com/office/drawing/2014/chart" uri="{C3380CC4-5D6E-409C-BE32-E72D297353CC}">
              <c16:uniqueId val="{00000003-9C2A-420B-BD30-5CCBF6C04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762</c:v>
                </c:pt>
                <c:pt idx="3">
                  <c:v>766</c:v>
                </c:pt>
                <c:pt idx="6">
                  <c:v>682</c:v>
                </c:pt>
                <c:pt idx="9">
                  <c:v>681</c:v>
                </c:pt>
                <c:pt idx="12">
                  <c:v>721</c:v>
                </c:pt>
              </c:numCache>
            </c:numRef>
          </c:val>
          <c:extLst>
            <c:ext xmlns:c16="http://schemas.microsoft.com/office/drawing/2014/chart" uri="{C3380CC4-5D6E-409C-BE32-E72D297353CC}">
              <c16:uniqueId val="{00000004-9C2A-420B-BD30-5CCBF6C04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2A-420B-BD30-5CCBF6C04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2A-420B-BD30-5CCBF6C04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1612</c:v>
                </c:pt>
                <c:pt idx="3">
                  <c:v>1734</c:v>
                </c:pt>
                <c:pt idx="6">
                  <c:v>1717</c:v>
                </c:pt>
                <c:pt idx="9">
                  <c:v>1682</c:v>
                </c:pt>
                <c:pt idx="12">
                  <c:v>1610</c:v>
                </c:pt>
              </c:numCache>
            </c:numRef>
          </c:val>
          <c:extLst>
            <c:ext xmlns:c16="http://schemas.microsoft.com/office/drawing/2014/chart" uri="{C3380CC4-5D6E-409C-BE32-E72D297353CC}">
              <c16:uniqueId val="{00000007-9C2A-420B-BD30-5CCBF6C04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886</c:v>
                </c:pt>
                <c:pt idx="2">
                  <c:v>#N/A</c:v>
                </c:pt>
                <c:pt idx="3">
                  <c:v>#N/A</c:v>
                </c:pt>
                <c:pt idx="4">
                  <c:v>950</c:v>
                </c:pt>
                <c:pt idx="5">
                  <c:v>#N/A</c:v>
                </c:pt>
                <c:pt idx="6">
                  <c:v>#N/A</c:v>
                </c:pt>
                <c:pt idx="7">
                  <c:v>876</c:v>
                </c:pt>
                <c:pt idx="8">
                  <c:v>#N/A</c:v>
                </c:pt>
                <c:pt idx="9">
                  <c:v>#N/A</c:v>
                </c:pt>
                <c:pt idx="10">
                  <c:v>886</c:v>
                </c:pt>
                <c:pt idx="11">
                  <c:v>#N/A</c:v>
                </c:pt>
                <c:pt idx="12">
                  <c:v>#N/A</c:v>
                </c:pt>
                <c:pt idx="13">
                  <c:v>868</c:v>
                </c:pt>
                <c:pt idx="14">
                  <c:v>#N/A</c:v>
                </c:pt>
              </c:numCache>
            </c:numRef>
          </c:val>
          <c:smooth val="0"/>
          <c:extLst>
            <c:ext xmlns:c16="http://schemas.microsoft.com/office/drawing/2014/chart" uri="{C3380CC4-5D6E-409C-BE32-E72D297353CC}">
              <c16:uniqueId val="{00000008-9C2A-420B-BD30-5CCBF6C04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15382</c:v>
                </c:pt>
                <c:pt idx="5">
                  <c:v>14791</c:v>
                </c:pt>
                <c:pt idx="8">
                  <c:v>13722</c:v>
                </c:pt>
                <c:pt idx="11">
                  <c:v>12868</c:v>
                </c:pt>
                <c:pt idx="14">
                  <c:v>12822</c:v>
                </c:pt>
              </c:numCache>
            </c:numRef>
          </c:val>
          <c:extLst>
            <c:ext xmlns:c16="http://schemas.microsoft.com/office/drawing/2014/chart" uri="{C3380CC4-5D6E-409C-BE32-E72D297353CC}">
              <c16:uniqueId val="{00000000-494E-4CF1-839F-F07C45B15E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c:v>
                </c:pt>
                <c:pt idx="5">
                  <c:v>146</c:v>
                </c:pt>
                <c:pt idx="8">
                  <c:v>135</c:v>
                </c:pt>
                <c:pt idx="11">
                  <c:v>124</c:v>
                </c:pt>
                <c:pt idx="14">
                  <c:v>132</c:v>
                </c:pt>
              </c:numCache>
            </c:numRef>
          </c:val>
          <c:extLst>
            <c:ext xmlns:c16="http://schemas.microsoft.com/office/drawing/2014/chart" uri="{C3380CC4-5D6E-409C-BE32-E72D297353CC}">
              <c16:uniqueId val="{00000001-494E-4CF1-839F-F07C45B15E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4773</c:v>
                </c:pt>
                <c:pt idx="5">
                  <c:v>5231</c:v>
                </c:pt>
                <c:pt idx="8">
                  <c:v>6563</c:v>
                </c:pt>
                <c:pt idx="11">
                  <c:v>6465</c:v>
                </c:pt>
                <c:pt idx="14">
                  <c:v>5941</c:v>
                </c:pt>
              </c:numCache>
            </c:numRef>
          </c:val>
          <c:extLst>
            <c:ext xmlns:c16="http://schemas.microsoft.com/office/drawing/2014/chart" uri="{C3380CC4-5D6E-409C-BE32-E72D297353CC}">
              <c16:uniqueId val="{00000002-494E-4CF1-839F-F07C45B15E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4E-4CF1-839F-F07C45B15E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4E-4CF1-839F-F07C45B15E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4E-4CF1-839F-F07C45B15E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871</c:v>
                </c:pt>
                <c:pt idx="3">
                  <c:v>869</c:v>
                </c:pt>
                <c:pt idx="6">
                  <c:v>1048</c:v>
                </c:pt>
                <c:pt idx="9">
                  <c:v>957</c:v>
                </c:pt>
                <c:pt idx="12">
                  <c:v>962</c:v>
                </c:pt>
              </c:numCache>
            </c:numRef>
          </c:val>
          <c:extLst>
            <c:ext xmlns:c16="http://schemas.microsoft.com/office/drawing/2014/chart" uri="{C3380CC4-5D6E-409C-BE32-E72D297353CC}">
              <c16:uniqueId val="{00000006-494E-4CF1-839F-F07C45B15E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255</c:v>
                </c:pt>
                <c:pt idx="3">
                  <c:v>235</c:v>
                </c:pt>
                <c:pt idx="6">
                  <c:v>170</c:v>
                </c:pt>
                <c:pt idx="9">
                  <c:v>148</c:v>
                </c:pt>
                <c:pt idx="12">
                  <c:v>127</c:v>
                </c:pt>
              </c:numCache>
            </c:numRef>
          </c:val>
          <c:extLst>
            <c:ext xmlns:c16="http://schemas.microsoft.com/office/drawing/2014/chart" uri="{C3380CC4-5D6E-409C-BE32-E72D297353CC}">
              <c16:uniqueId val="{00000007-494E-4CF1-839F-F07C45B15E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10409</c:v>
                </c:pt>
                <c:pt idx="3">
                  <c:v>9601</c:v>
                </c:pt>
                <c:pt idx="6">
                  <c:v>8395</c:v>
                </c:pt>
                <c:pt idx="9">
                  <c:v>7566</c:v>
                </c:pt>
                <c:pt idx="12">
                  <c:v>6963</c:v>
                </c:pt>
              </c:numCache>
            </c:numRef>
          </c:val>
          <c:extLst>
            <c:ext xmlns:c16="http://schemas.microsoft.com/office/drawing/2014/chart" uri="{C3380CC4-5D6E-409C-BE32-E72D297353CC}">
              <c16:uniqueId val="{00000008-494E-4CF1-839F-F07C45B15E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255</c:v>
                </c:pt>
                <c:pt idx="3">
                  <c:v>240</c:v>
                </c:pt>
                <c:pt idx="6">
                  <c:v>225</c:v>
                </c:pt>
                <c:pt idx="9">
                  <c:v>210</c:v>
                </c:pt>
                <c:pt idx="12">
                  <c:v>195</c:v>
                </c:pt>
              </c:numCache>
            </c:numRef>
          </c:val>
          <c:extLst>
            <c:ext xmlns:c16="http://schemas.microsoft.com/office/drawing/2014/chart" uri="{C3380CC4-5D6E-409C-BE32-E72D297353CC}">
              <c16:uniqueId val="{00000009-494E-4CF1-839F-F07C45B15E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13723</c:v>
                </c:pt>
                <c:pt idx="3">
                  <c:v>13212</c:v>
                </c:pt>
                <c:pt idx="6">
                  <c:v>12042</c:v>
                </c:pt>
                <c:pt idx="9">
                  <c:v>11285</c:v>
                </c:pt>
                <c:pt idx="12">
                  <c:v>12001</c:v>
                </c:pt>
              </c:numCache>
            </c:numRef>
          </c:val>
          <c:extLst>
            <c:ext xmlns:c16="http://schemas.microsoft.com/office/drawing/2014/chart" uri="{C3380CC4-5D6E-409C-BE32-E72D297353CC}">
              <c16:uniqueId val="{0000000A-494E-4CF1-839F-F07C45B15E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5201</c:v>
                </c:pt>
                <c:pt idx="2">
                  <c:v>#N/A</c:v>
                </c:pt>
                <c:pt idx="3">
                  <c:v>#N/A</c:v>
                </c:pt>
                <c:pt idx="4">
                  <c:v>3988</c:v>
                </c:pt>
                <c:pt idx="5">
                  <c:v>#N/A</c:v>
                </c:pt>
                <c:pt idx="6">
                  <c:v>#N/A</c:v>
                </c:pt>
                <c:pt idx="7">
                  <c:v>1460</c:v>
                </c:pt>
                <c:pt idx="8">
                  <c:v>#N/A</c:v>
                </c:pt>
                <c:pt idx="9">
                  <c:v>#N/A</c:v>
                </c:pt>
                <c:pt idx="10">
                  <c:v>709</c:v>
                </c:pt>
                <c:pt idx="11">
                  <c:v>#N/A</c:v>
                </c:pt>
                <c:pt idx="12">
                  <c:v>#N/A</c:v>
                </c:pt>
                <c:pt idx="13">
                  <c:v>1354</c:v>
                </c:pt>
                <c:pt idx="14">
                  <c:v>#N/A</c:v>
                </c:pt>
              </c:numCache>
            </c:numRef>
          </c:val>
          <c:smooth val="0"/>
          <c:extLst>
            <c:ext xmlns:c16="http://schemas.microsoft.com/office/drawing/2014/chart" uri="{C3380CC4-5D6E-409C-BE32-E72D297353CC}">
              <c16:uniqueId val="{0000000B-494E-4CF1-839F-F07C45B15E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3594</c:v>
                </c:pt>
                <c:pt idx="1">
                  <c:v>3516</c:v>
                </c:pt>
                <c:pt idx="2">
                  <c:v>2875</c:v>
                </c:pt>
              </c:numCache>
            </c:numRef>
          </c:val>
          <c:extLst>
            <c:ext xmlns:c16="http://schemas.microsoft.com/office/drawing/2014/chart" uri="{C3380CC4-5D6E-409C-BE32-E72D297353CC}">
              <c16:uniqueId val="{00000000-1227-4987-9E1B-4EB7178D33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316</c:v>
                </c:pt>
                <c:pt idx="2">
                  <c:v>350</c:v>
                </c:pt>
              </c:numCache>
            </c:numRef>
          </c:val>
          <c:extLst>
            <c:ext xmlns:c16="http://schemas.microsoft.com/office/drawing/2014/chart" uri="{C3380CC4-5D6E-409C-BE32-E72D297353CC}">
              <c16:uniqueId val="{00000001-1227-4987-9E1B-4EB7178D33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3646</c:v>
                </c:pt>
                <c:pt idx="1">
                  <c:v>3533</c:v>
                </c:pt>
                <c:pt idx="2">
                  <c:v>3565</c:v>
                </c:pt>
              </c:numCache>
            </c:numRef>
          </c:val>
          <c:extLst>
            <c:ext xmlns:c16="http://schemas.microsoft.com/office/drawing/2014/chart" uri="{C3380CC4-5D6E-409C-BE32-E72D297353CC}">
              <c16:uniqueId val="{00000002-1227-4987-9E1B-4EB7178D33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一般会計の元利償還金は、過去の借入れに対する償還が順調に進んでいること等により、前年度から</a:t>
          </a:r>
          <a:r>
            <a:rPr kumimoji="1" lang="en-US" altLang="ja-JP" sz="1100">
              <a:latin typeface="ＭＳ ゴシック" pitchFamily="49" charset="-128"/>
              <a:ea typeface="ＭＳ ゴシック" pitchFamily="49" charset="-128"/>
            </a:rPr>
            <a:t>72</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％）の減少となっている。</a:t>
          </a:r>
        </a:p>
        <a:p>
          <a:r>
            <a:rPr kumimoji="1" lang="ja-JP" altLang="en-US" sz="1100">
              <a:latin typeface="ＭＳ ゴシック" pitchFamily="49" charset="-128"/>
              <a:ea typeface="ＭＳ ゴシック" pitchFamily="49" charset="-128"/>
            </a:rPr>
            <a:t>　算入公債費等は、臨時財政対策債に係る算入額の減少などにより、前年度から</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％）の減少となっている。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100">
              <a:latin typeface="ＭＳ ゴシック" pitchFamily="49" charset="-128"/>
              <a:ea typeface="ＭＳ ゴシック" pitchFamily="49" charset="-128"/>
            </a:rPr>
            <a:t>H27</a:t>
          </a:r>
          <a:r>
            <a:rPr kumimoji="1" lang="ja-JP" altLang="en-US" sz="1100">
              <a:latin typeface="ＭＳ ゴシック" pitchFamily="49" charset="-128"/>
              <a:ea typeface="ＭＳ ゴシック" pitchFamily="49" charset="-128"/>
            </a:rPr>
            <a:t>年度末の</a:t>
          </a:r>
          <a:r>
            <a:rPr kumimoji="1" lang="en-US" altLang="ja-JP" sz="1100">
              <a:latin typeface="ＭＳ ゴシック" pitchFamily="49" charset="-128"/>
              <a:ea typeface="ＭＳ ゴシック" pitchFamily="49" charset="-128"/>
            </a:rPr>
            <a:t>155.7</a:t>
          </a:r>
          <a:r>
            <a:rPr kumimoji="1" lang="ja-JP" altLang="en-US" sz="11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年度から再度減少傾向となったが、令和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年度は小・中学校施設の大規模改修の実施に伴う借入れを行った結果、前年度から</a:t>
          </a:r>
          <a:r>
            <a:rPr kumimoji="1" lang="en-US" altLang="ja-JP" sz="1100">
              <a:latin typeface="ＭＳ ゴシック" pitchFamily="49" charset="-128"/>
              <a:ea typeface="ＭＳ ゴシック" pitchFamily="49" charset="-128"/>
            </a:rPr>
            <a:t>7.2</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6.3</a:t>
          </a:r>
          <a:r>
            <a:rPr kumimoji="1" lang="ja-JP" altLang="en-US" sz="1100">
              <a:latin typeface="ＭＳ ゴシック" pitchFamily="49" charset="-128"/>
              <a:ea typeface="ＭＳ ゴシック" pitchFamily="49" charset="-128"/>
            </a:rPr>
            <a:t>％）の増加となった。</a:t>
          </a:r>
        </a:p>
        <a:p>
          <a:r>
            <a:rPr kumimoji="1" lang="ja-JP" altLang="en-US" sz="11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1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100">
              <a:latin typeface="ＭＳ ゴシック" pitchFamily="49" charset="-128"/>
              <a:ea typeface="ＭＳ ゴシック" pitchFamily="49" charset="-128"/>
            </a:rPr>
            <a:t>　充当可能基金については、平成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68.9</a:t>
          </a:r>
          <a:r>
            <a:rPr kumimoji="1" lang="ja-JP" altLang="en-US" sz="1100">
              <a:latin typeface="ＭＳ ゴシック" pitchFamily="49" charset="-128"/>
              <a:ea typeface="ＭＳ ゴシック" pitchFamily="49" charset="-128"/>
            </a:rPr>
            <a:t>億円をピークに減少、令和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年度は増加したが、令和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年度は、前年度決算剰余金の財政調整基金への積立額の減少等により、前年度から</a:t>
          </a:r>
          <a:r>
            <a:rPr kumimoji="1" lang="en-US" altLang="ja-JP" sz="1100">
              <a:latin typeface="ＭＳ ゴシック" pitchFamily="49" charset="-128"/>
              <a:ea typeface="ＭＳ ゴシック" pitchFamily="49" charset="-128"/>
            </a:rPr>
            <a:t>5.2</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8.1</a:t>
          </a:r>
          <a:r>
            <a:rPr kumimoji="1" lang="ja-JP" altLang="en-US" sz="1100">
              <a:latin typeface="ＭＳ ゴシック" pitchFamily="49" charset="-128"/>
              <a:ea typeface="ＭＳ ゴシック" pitchFamily="49" charset="-128"/>
            </a:rPr>
            <a:t>％）減少し</a:t>
          </a:r>
          <a:r>
            <a:rPr kumimoji="1" lang="en-US" altLang="ja-JP" sz="1100">
              <a:latin typeface="ＭＳ ゴシック" pitchFamily="49" charset="-128"/>
              <a:ea typeface="ＭＳ ゴシック" pitchFamily="49" charset="-128"/>
            </a:rPr>
            <a:t>59.4</a:t>
          </a:r>
          <a:r>
            <a:rPr kumimoji="1" lang="ja-JP" altLang="en-US" sz="1100">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億円を財政調整基金に、田窪第２工業団地特別会計の残金等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億円を産業用地等整備基金に積み立てた一方、財源不足に対応するため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億円を財政調整基金から取り崩した等の理由により、基金全体の残高が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特定目的基金について、設置目的に沿った事業の推進を図っていくことから、基金残高は減少していく見込みである。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：潤いと活力に満ちたふるさとづくり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：魅力ある地域農業の振興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産業用地等整備基金：地区計画道路整備事業に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百万円、工業団地整備事業に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百万円を充当したが、田窪第２工業団地特別会計の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公共施設等管理基金：市営墓地のトイレ改修に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百万円を充当したが、土地売払収入等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：市誕生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周年記念事業の市民ミュージカル開催事業等に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：新規就農研修センター支援事業に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：合併特例債を活用して造成しているため、元金の償還の完了した範囲内において計画的に活用していく。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：潤いと活力に満ちたふるさとづくりの財源として活用していく。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　　　：将来的な農業の担い手育成や確保を図るため、新規就農研修センターを支援する財源として活用していく。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割を下回ることがないように努めていく。また、国債などの債券による効率的な運用を行っていく。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年度は全国平均と同じ</a:t>
          </a:r>
          <a:r>
            <a:rPr kumimoji="1" lang="en-US" altLang="ja-JP" sz="1100">
              <a:latin typeface="ＭＳ Ｐゴシック" panose="020B0600070205080204" pitchFamily="50" charset="-128"/>
              <a:ea typeface="ＭＳ Ｐゴシック" panose="020B0600070205080204" pitchFamily="50" charset="-128"/>
            </a:rPr>
            <a:t>0.49</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年度は、物価高騰の影響のほか、法人の収入減等による法人税割の減少（△</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百万円）や会計年度任用職員の報酬、給料及び期末勤勉手当の増加（＋</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百万円）等により、経常収支比率が増加した。</a:t>
          </a: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経常的な経費に充当した一般財源は全体で前年度から</a:t>
          </a:r>
          <a:r>
            <a:rPr kumimoji="1" lang="en-US" altLang="ja-JP" sz="1100">
              <a:latin typeface="ＭＳ Ｐゴシック" panose="020B0600070205080204" pitchFamily="50" charset="-128"/>
              <a:ea typeface="ＭＳ Ｐゴシック" panose="020B0600070205080204" pitchFamily="50" charset="-128"/>
            </a:rPr>
            <a:t>381</a:t>
          </a:r>
          <a:r>
            <a:rPr kumimoji="1" lang="ja-JP" altLang="en-US" sz="1100">
              <a:latin typeface="ＭＳ Ｐゴシック" panose="020B0600070205080204" pitchFamily="50" charset="-128"/>
              <a:ea typeface="ＭＳ Ｐゴシック" panose="020B0600070205080204" pitchFamily="50" charset="-128"/>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増加し、性質別にみると、人件費で</a:t>
          </a:r>
          <a:r>
            <a:rPr kumimoji="1" lang="en-US" altLang="ja-JP" sz="1100">
              <a:latin typeface="ＭＳ Ｐゴシック" panose="020B0600070205080204" pitchFamily="50" charset="-128"/>
              <a:ea typeface="ＭＳ Ｐゴシック" panose="020B0600070205080204" pitchFamily="50" charset="-128"/>
            </a:rPr>
            <a:t>212</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％）の増加、物件費で</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％）の増加となっている。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10414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773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56388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09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8128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81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81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145305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6,066</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16,225</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円上回っている。人件費は類似団体平均・全国平均ともに上回っているが、物件費は類似団体平均・全国平均ともに下回っている。</a:t>
          </a: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に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69469</xdr:rowOff>
    </xdr:from>
    <xdr:to>
      <xdr:col>23</xdr:col>
      <xdr:colOff>133350</xdr:colOff>
      <xdr:row>83</xdr:row>
      <xdr:rowOff>98375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9819"/>
          <a:ext cx="838200" cy="2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69469</xdr:rowOff>
    </xdr:from>
    <xdr:to>
      <xdr:col>19</xdr:col>
      <xdr:colOff>133350</xdr:colOff>
      <xdr:row>83</xdr:row>
      <xdr:rowOff>69850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998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51288</xdr:rowOff>
    </xdr:from>
    <xdr:to>
      <xdr:col>15</xdr:col>
      <xdr:colOff>82550</xdr:colOff>
      <xdr:row>83</xdr:row>
      <xdr:rowOff>69850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1638"/>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51288</xdr:rowOff>
    </xdr:from>
    <xdr:to>
      <xdr:col>11</xdr:col>
      <xdr:colOff>31750</xdr:colOff>
      <xdr:row>83</xdr:row>
      <xdr:rowOff>68098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81638"/>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47575</xdr:rowOff>
    </xdr:from>
    <xdr:to>
      <xdr:col>23</xdr:col>
      <xdr:colOff>184150</xdr:colOff>
      <xdr:row>83</xdr:row>
      <xdr:rowOff>149175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64102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18669</xdr:rowOff>
    </xdr:from>
    <xdr:to>
      <xdr:col>19</xdr:col>
      <xdr:colOff>184150</xdr:colOff>
      <xdr:row>83</xdr:row>
      <xdr:rowOff>120269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130446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7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19050</xdr:rowOff>
    </xdr:from>
    <xdr:to>
      <xdr:col>15</xdr:col>
      <xdr:colOff>133350</xdr:colOff>
      <xdr:row>83</xdr:row>
      <xdr:rowOff>120650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488</xdr:rowOff>
    </xdr:from>
    <xdr:to>
      <xdr:col>11</xdr:col>
      <xdr:colOff>82550</xdr:colOff>
      <xdr:row>83</xdr:row>
      <xdr:rowOff>102088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112265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17298</xdr:rowOff>
    </xdr:from>
    <xdr:to>
      <xdr:col>7</xdr:col>
      <xdr:colOff>31750</xdr:colOff>
      <xdr:row>83</xdr:row>
      <xdr:rowOff>118898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129075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ポイントとなり、類似団体平均に近い数値で推移している。</a:t>
          </a: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775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47171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77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98879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0.36</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人数の平準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90551</xdr:rowOff>
    </xdr:from>
    <xdr:to>
      <xdr:col>81</xdr:col>
      <xdr:colOff>44450</xdr:colOff>
      <xdr:row>60</xdr:row>
      <xdr:rowOff>98996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77551"/>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98996</xdr:rowOff>
    </xdr:from>
    <xdr:to>
      <xdr:col>77</xdr:col>
      <xdr:colOff>44450</xdr:colOff>
      <xdr:row>60</xdr:row>
      <xdr:rowOff>103822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85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101007</xdr:rowOff>
    </xdr:from>
    <xdr:to>
      <xdr:col>72</xdr:col>
      <xdr:colOff>203200</xdr:colOff>
      <xdr:row>60</xdr:row>
      <xdr:rowOff>103822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800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98192</xdr:rowOff>
    </xdr:from>
    <xdr:to>
      <xdr:col>68</xdr:col>
      <xdr:colOff>152400</xdr:colOff>
      <xdr:row>60</xdr:row>
      <xdr:rowOff>101007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39751</xdr:rowOff>
    </xdr:from>
    <xdr:to>
      <xdr:col>81</xdr:col>
      <xdr:colOff>95250</xdr:colOff>
      <xdr:row>60</xdr:row>
      <xdr:rowOff>141351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9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48196</xdr:rowOff>
    </xdr:from>
    <xdr:to>
      <xdr:col>77</xdr:col>
      <xdr:colOff>95250</xdr:colOff>
      <xdr:row>60</xdr:row>
      <xdr:rowOff>149796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139399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50207</xdr:rowOff>
    </xdr:from>
    <xdr:to>
      <xdr:col>68</xdr:col>
      <xdr:colOff>203200</xdr:colOff>
      <xdr:row>60</xdr:row>
      <xdr:rowOff>151807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136584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47392</xdr:rowOff>
    </xdr:from>
    <xdr:to>
      <xdr:col>64</xdr:col>
      <xdr:colOff>152400</xdr:colOff>
      <xdr:row>60</xdr:row>
      <xdr:rowOff>148992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159169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ポイント上回っているものの、前年度と比べ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ポイント低下した。前年度から減少した主な要因としては、標準税収入額等の増加による標準財政規模の増加が挙げられる。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今後も引き続き、企業版ふるさと納税など新たな歳入の確保に取り組むとともに、税収の確保に努めることにより、比率の低下を図る。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117324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7226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117324</xdr:rowOff>
    </xdr:from>
    <xdr:to>
      <xdr:col>77</xdr:col>
      <xdr:colOff>44450</xdr:colOff>
      <xdr:row>42</xdr:row>
      <xdr:rowOff>140305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140305</xdr:rowOff>
    </xdr:from>
    <xdr:to>
      <xdr:col>72</xdr:col>
      <xdr:colOff>203200</xdr:colOff>
      <xdr:row>43</xdr:row>
      <xdr:rowOff>49288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4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83759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20562</xdr:rowOff>
    </xdr:from>
    <xdr:to>
      <xdr:col>81</xdr:col>
      <xdr:colOff>95250</xdr:colOff>
      <xdr:row>42</xdr:row>
      <xdr:rowOff>122162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164089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ポイント下回っていたが、令和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ポイント上回った。比率増加の要因としては、新規借入額と償還元金の差額による地方債現在高の増加（＋</a:t>
          </a:r>
          <a:r>
            <a:rPr kumimoji="1" lang="en-US" altLang="ja-JP" sz="1100">
              <a:latin typeface="ＭＳ Ｐゴシック" panose="020B0600070205080204" pitchFamily="50" charset="-128"/>
              <a:ea typeface="ＭＳ Ｐゴシック" panose="020B0600070205080204" pitchFamily="50" charset="-128"/>
            </a:rPr>
            <a:t>716</a:t>
          </a:r>
          <a:r>
            <a:rPr kumimoji="1" lang="ja-JP" altLang="en-US" sz="1100">
              <a:latin typeface="ＭＳ Ｐゴシック" panose="020B0600070205080204" pitchFamily="50" charset="-128"/>
              <a:ea typeface="ＭＳ Ｐゴシック" panose="020B0600070205080204" pitchFamily="50" charset="-128"/>
            </a:rPr>
            <a:t>百万円）や財政調整基金等の取崩額が積立額よりも多かったことによる充当可能基金の減少（△</a:t>
          </a:r>
          <a:r>
            <a:rPr kumimoji="1" lang="en-US" altLang="ja-JP" sz="1100">
              <a:latin typeface="ＭＳ Ｐゴシック" panose="020B0600070205080204" pitchFamily="50" charset="-128"/>
              <a:ea typeface="ＭＳ Ｐゴシック" panose="020B0600070205080204" pitchFamily="50" charset="-128"/>
            </a:rPr>
            <a:t>524</a:t>
          </a:r>
          <a:r>
            <a:rPr kumimoji="1" lang="ja-JP" altLang="en-US" sz="1100">
              <a:latin typeface="ＭＳ Ｐゴシック" panose="020B0600070205080204" pitchFamily="50" charset="-128"/>
              <a:ea typeface="ＭＳ Ｐゴシック" panose="020B0600070205080204" pitchFamily="50" charset="-128"/>
            </a:rPr>
            <a:t>百万円）等が挙げられる。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今後も引き続き、企業版ふるさと納税など新たな歳入の確保に取り組むとともに、事務事業の見直しにより充当可能基金の確保など比率の改善に努めていく。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15</xdr:row>
      <xdr:rowOff>1341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925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28152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2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28152</xdr:rowOff>
    </xdr:from>
    <xdr:to>
      <xdr:col>72</xdr:col>
      <xdr:colOff>203200</xdr:colOff>
      <xdr:row>17</xdr:row>
      <xdr:rowOff>67310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99902"/>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18</xdr:row>
      <xdr:rowOff>129117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819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121991</xdr:rowOff>
    </xdr:from>
    <xdr:to>
      <xdr:col>81</xdr:col>
      <xdr:colOff>95250</xdr:colOff>
      <xdr:row>15</xdr:row>
      <xdr:rowOff>52141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94068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148802</xdr:rowOff>
    </xdr:from>
    <xdr:to>
      <xdr:col>73</xdr:col>
      <xdr:colOff>44450</xdr:colOff>
      <xdr:row>15</xdr:row>
      <xdr:rowOff>78952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63729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78317</xdr:rowOff>
    </xdr:from>
    <xdr:to>
      <xdr:col>64</xdr:col>
      <xdr:colOff>152400</xdr:colOff>
      <xdr:row>19</xdr:row>
      <xdr:rowOff>8467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26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5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従来より類似団体平均を上回っており、会計年度任用職員制度の開始に伴い、これらの経費が物件費から人件費に移行したことで令和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年度は類似団体平均の数値に近づいたが、燃やすごみ収集処理委託料が増加したこと等により、令和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年度以降は、類似団体平均を上回るようになっている。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年度は体育施設等指定管理業務委託料や市民ミュージカル開催業務委託料、窓口</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支援業務委託料等の物件費が増加したことにより、前年度から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133858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0220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159004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74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16</xdr:row>
      <xdr:rowOff>131572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5531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16</xdr:row>
      <xdr:rowOff>3556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553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39133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扶助費に充当した経常一般財源は、前年度から</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増加し、障害福祉サービス費や子ども医療費の増加が要因と考えられる。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4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34472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452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48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127000</xdr:rowOff>
    </xdr:from>
    <xdr:to>
      <xdr:col>78</xdr:col>
      <xdr:colOff>120650</xdr:colOff>
      <xdr:row>61</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年度からは下水道事業が公営企業会計適用となったことにより、一般会計から下水道事業への繰出しが、繰出金から補助費等に移行したことで増加しており、令和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補助費等に充当した一般財源は、前年度から</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公債費に充当された経常一般財源は前年度から</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％）減少し、令和元年度～令和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過去に借り入れた地方債の償還が順調に進んでいる一方で、今後も学校施設の大規模改修や道路整備や公園整備等に係る地方債の借入れが続くため、数値は増加していくことが見込まれる。</a:t>
          </a: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77</xdr:row>
      <xdr:rowOff>26307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0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48079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146957</xdr:rowOff>
    </xdr:from>
    <xdr:to>
      <xdr:col>20</xdr:col>
      <xdr:colOff>38100</xdr:colOff>
      <xdr:row>77</xdr:row>
      <xdr:rowOff>77107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92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52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72137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349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122428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10928</xdr:rowOff>
    </xdr:from>
    <xdr:to>
      <xdr:col>29</xdr:col>
      <xdr:colOff>127000</xdr:colOff>
      <xdr:row>18</xdr:row>
      <xdr:rowOff>44917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4653"/>
          <a:ext cx="647700" cy="3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44917</xdr:rowOff>
    </xdr:from>
    <xdr:to>
      <xdr:col>26</xdr:col>
      <xdr:colOff>50800</xdr:colOff>
      <xdr:row>18</xdr:row>
      <xdr:rowOff>45569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8642"/>
          <a:ext cx="6985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45569</xdr:rowOff>
    </xdr:from>
    <xdr:to>
      <xdr:col>22</xdr:col>
      <xdr:colOff>114300</xdr:colOff>
      <xdr:row>18</xdr:row>
      <xdr:rowOff>51554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9294"/>
          <a:ext cx="6985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51554</xdr:rowOff>
    </xdr:from>
    <xdr:to>
      <xdr:col>18</xdr:col>
      <xdr:colOff>177800</xdr:colOff>
      <xdr:row>18</xdr:row>
      <xdr:rowOff>53734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131578</xdr:rowOff>
    </xdr:from>
    <xdr:to>
      <xdr:col>29</xdr:col>
      <xdr:colOff>177800</xdr:colOff>
      <xdr:row>18</xdr:row>
      <xdr:rowOff>61728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3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103655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165567</xdr:rowOff>
    </xdr:from>
    <xdr:to>
      <xdr:col>26</xdr:col>
      <xdr:colOff>101600</xdr:colOff>
      <xdr:row>18</xdr:row>
      <xdr:rowOff>95717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80494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166219</xdr:rowOff>
    </xdr:from>
    <xdr:to>
      <xdr:col>22</xdr:col>
      <xdr:colOff>165100</xdr:colOff>
      <xdr:row>18</xdr:row>
      <xdr:rowOff>96369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754</xdr:rowOff>
    </xdr:from>
    <xdr:to>
      <xdr:col>19</xdr:col>
      <xdr:colOff>38100</xdr:colOff>
      <xdr:row>18</xdr:row>
      <xdr:rowOff>102354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2934</xdr:rowOff>
    </xdr:from>
    <xdr:to>
      <xdr:col>15</xdr:col>
      <xdr:colOff>101600</xdr:colOff>
      <xdr:row>18</xdr:row>
      <xdr:rowOff>104534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89311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94824</xdr:rowOff>
    </xdr:from>
    <xdr:to>
      <xdr:col>29</xdr:col>
      <xdr:colOff>127000</xdr:colOff>
      <xdr:row>36</xdr:row>
      <xdr:rowOff>101492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8074"/>
          <a:ext cx="6477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94824</xdr:rowOff>
    </xdr:from>
    <xdr:to>
      <xdr:col>26</xdr:col>
      <xdr:colOff>50800</xdr:colOff>
      <xdr:row>36</xdr:row>
      <xdr:rowOff>101168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8074"/>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59392</xdr:rowOff>
    </xdr:from>
    <xdr:to>
      <xdr:col>22</xdr:col>
      <xdr:colOff>114300</xdr:colOff>
      <xdr:row>36</xdr:row>
      <xdr:rowOff>101168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12642"/>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59392</xdr:rowOff>
    </xdr:from>
    <xdr:to>
      <xdr:col>18</xdr:col>
      <xdr:colOff>177800</xdr:colOff>
      <xdr:row>36</xdr:row>
      <xdr:rowOff>99416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50692</xdr:rowOff>
    </xdr:from>
    <xdr:to>
      <xdr:col>29</xdr:col>
      <xdr:colOff>177800</xdr:colOff>
      <xdr:row>36</xdr:row>
      <xdr:rowOff>152292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3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238669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44024</xdr:rowOff>
    </xdr:from>
    <xdr:to>
      <xdr:col>26</xdr:col>
      <xdr:colOff>101600</xdr:colOff>
      <xdr:row>36</xdr:row>
      <xdr:rowOff>145624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155801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66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50368</xdr:rowOff>
    </xdr:from>
    <xdr:to>
      <xdr:col>22</xdr:col>
      <xdr:colOff>165100</xdr:colOff>
      <xdr:row>36</xdr:row>
      <xdr:rowOff>151968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162145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7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8592</xdr:rowOff>
    </xdr:from>
    <xdr:to>
      <xdr:col>19</xdr:col>
      <xdr:colOff>38100</xdr:colOff>
      <xdr:row>36</xdr:row>
      <xdr:rowOff>110192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120369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48616</xdr:rowOff>
    </xdr:from>
    <xdr:to>
      <xdr:col>15</xdr:col>
      <xdr:colOff>101600</xdr:colOff>
      <xdr:row>36</xdr:row>
      <xdr:rowOff>150216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160393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161527</xdr:rowOff>
    </xdr:from>
    <xdr:to>
      <xdr:col>24</xdr:col>
      <xdr:colOff>63500</xdr:colOff>
      <xdr:row>37</xdr:row>
      <xdr:rowOff>22962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3727"/>
          <a:ext cx="8382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20020</xdr:rowOff>
    </xdr:from>
    <xdr:to>
      <xdr:col>19</xdr:col>
      <xdr:colOff>177800</xdr:colOff>
      <xdr:row>37</xdr:row>
      <xdr:rowOff>22962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3670"/>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20020</xdr:rowOff>
    </xdr:from>
    <xdr:to>
      <xdr:col>15</xdr:col>
      <xdr:colOff>50800</xdr:colOff>
      <xdr:row>37</xdr:row>
      <xdr:rowOff>26619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3670"/>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26619</xdr:rowOff>
    </xdr:from>
    <xdr:to>
      <xdr:col>10</xdr:col>
      <xdr:colOff>114300</xdr:colOff>
      <xdr:row>37</xdr:row>
      <xdr:rowOff>28658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110727</xdr:rowOff>
    </xdr:from>
    <xdr:to>
      <xdr:col>24</xdr:col>
      <xdr:colOff>114300</xdr:colOff>
      <xdr:row>37</xdr:row>
      <xdr:rowOff>40877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133604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143612</xdr:rowOff>
    </xdr:from>
    <xdr:to>
      <xdr:col>20</xdr:col>
      <xdr:colOff>38100</xdr:colOff>
      <xdr:row>37</xdr:row>
      <xdr:rowOff>73762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90289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140670</xdr:rowOff>
    </xdr:from>
    <xdr:to>
      <xdr:col>15</xdr:col>
      <xdr:colOff>101600</xdr:colOff>
      <xdr:row>37</xdr:row>
      <xdr:rowOff>70820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87347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147269</xdr:rowOff>
    </xdr:from>
    <xdr:to>
      <xdr:col>10</xdr:col>
      <xdr:colOff>165100</xdr:colOff>
      <xdr:row>37</xdr:row>
      <xdr:rowOff>77419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93946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149308</xdr:rowOff>
    </xdr:from>
    <xdr:to>
      <xdr:col>6</xdr:col>
      <xdr:colOff>38100</xdr:colOff>
      <xdr:row>37</xdr:row>
      <xdr:rowOff>79458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70585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138594</xdr:rowOff>
    </xdr:from>
    <xdr:to>
      <xdr:col>24</xdr:col>
      <xdr:colOff>63500</xdr:colOff>
      <xdr:row>56</xdr:row>
      <xdr:rowOff>157393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9794"/>
          <a:ext cx="8382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147065</xdr:rowOff>
    </xdr:from>
    <xdr:to>
      <xdr:col>19</xdr:col>
      <xdr:colOff>177800</xdr:colOff>
      <xdr:row>56</xdr:row>
      <xdr:rowOff>157393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4826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147065</xdr:rowOff>
    </xdr:from>
    <xdr:to>
      <xdr:col>15</xdr:col>
      <xdr:colOff>50800</xdr:colOff>
      <xdr:row>57</xdr:row>
      <xdr:rowOff>2778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826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57</xdr:row>
      <xdr:rowOff>2778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87794</xdr:rowOff>
    </xdr:from>
    <xdr:to>
      <xdr:col>24</xdr:col>
      <xdr:colOff>114300</xdr:colOff>
      <xdr:row>57</xdr:row>
      <xdr:rowOff>17944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66221</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106593</xdr:rowOff>
    </xdr:from>
    <xdr:to>
      <xdr:col>20</xdr:col>
      <xdr:colOff>38100</xdr:colOff>
      <xdr:row>57</xdr:row>
      <xdr:rowOff>36743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27870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96265</xdr:rowOff>
    </xdr:from>
    <xdr:to>
      <xdr:col>15</xdr:col>
      <xdr:colOff>101600</xdr:colOff>
      <xdr:row>57</xdr:row>
      <xdr:rowOff>26415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17542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123428</xdr:rowOff>
    </xdr:from>
    <xdr:to>
      <xdr:col>10</xdr:col>
      <xdr:colOff>165100</xdr:colOff>
      <xdr:row>57</xdr:row>
      <xdr:rowOff>53578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88292</xdr:rowOff>
    </xdr:from>
    <xdr:to>
      <xdr:col>6</xdr:col>
      <xdr:colOff>38100</xdr:colOff>
      <xdr:row>57</xdr:row>
      <xdr:rowOff>18442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58319</xdr:rowOff>
    </xdr:from>
    <xdr:to>
      <xdr:col>24</xdr:col>
      <xdr:colOff>63500</xdr:colOff>
      <xdr:row>78</xdr:row>
      <xdr:rowOff>76169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1419"/>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58319</xdr:rowOff>
    </xdr:from>
    <xdr:to>
      <xdr:col>19</xdr:col>
      <xdr:colOff>177800</xdr:colOff>
      <xdr:row>78</xdr:row>
      <xdr:rowOff>98609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1419"/>
          <a:ext cx="889000" cy="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98609</xdr:rowOff>
    </xdr:from>
    <xdr:to>
      <xdr:col>15</xdr:col>
      <xdr:colOff>50800</xdr:colOff>
      <xdr:row>78</xdr:row>
      <xdr:rowOff>100191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1709"/>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100191</xdr:rowOff>
    </xdr:from>
    <xdr:to>
      <xdr:col>10</xdr:col>
      <xdr:colOff>114300</xdr:colOff>
      <xdr:row>78</xdr:row>
      <xdr:rowOff>100248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329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25369</xdr:rowOff>
    </xdr:from>
    <xdr:to>
      <xdr:col>24</xdr:col>
      <xdr:colOff>114300</xdr:colOff>
      <xdr:row>78</xdr:row>
      <xdr:rowOff>126969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3796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7519</xdr:rowOff>
    </xdr:from>
    <xdr:to>
      <xdr:col>20</xdr:col>
      <xdr:colOff>38100</xdr:colOff>
      <xdr:row>78</xdr:row>
      <xdr:rowOff>109119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125646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5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47809</xdr:rowOff>
    </xdr:from>
    <xdr:to>
      <xdr:col>15</xdr:col>
      <xdr:colOff>101600</xdr:colOff>
      <xdr:row>78</xdr:row>
      <xdr:rowOff>149409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49391</xdr:rowOff>
    </xdr:from>
    <xdr:to>
      <xdr:col>10</xdr:col>
      <xdr:colOff>165100</xdr:colOff>
      <xdr:row>78</xdr:row>
      <xdr:rowOff>150991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142118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49448</xdr:rowOff>
    </xdr:from>
    <xdr:to>
      <xdr:col>6</xdr:col>
      <xdr:colOff>38100</xdr:colOff>
      <xdr:row>78</xdr:row>
      <xdr:rowOff>151048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142175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38365</xdr:rowOff>
    </xdr:from>
    <xdr:to>
      <xdr:col>24</xdr:col>
      <xdr:colOff>63500</xdr:colOff>
      <xdr:row>97</xdr:row>
      <xdr:rowOff>62080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9015"/>
          <a:ext cx="838200" cy="2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62080</xdr:rowOff>
    </xdr:from>
    <xdr:to>
      <xdr:col>19</xdr:col>
      <xdr:colOff>177800</xdr:colOff>
      <xdr:row>97</xdr:row>
      <xdr:rowOff>155617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92730"/>
          <a:ext cx="889000" cy="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26112</xdr:rowOff>
    </xdr:from>
    <xdr:to>
      <xdr:col>15</xdr:col>
      <xdr:colOff>50800</xdr:colOff>
      <xdr:row>97</xdr:row>
      <xdr:rowOff>155617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6762"/>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26112</xdr:rowOff>
    </xdr:from>
    <xdr:to>
      <xdr:col>10</xdr:col>
      <xdr:colOff>114300</xdr:colOff>
      <xdr:row>98</xdr:row>
      <xdr:rowOff>39331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6762"/>
          <a:ext cx="8890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166381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159015</xdr:rowOff>
    </xdr:from>
    <xdr:to>
      <xdr:col>24</xdr:col>
      <xdr:colOff>114300</xdr:colOff>
      <xdr:row>97</xdr:row>
      <xdr:rowOff>89165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137442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11280</xdr:rowOff>
    </xdr:from>
    <xdr:to>
      <xdr:col>20</xdr:col>
      <xdr:colOff>38100</xdr:colOff>
      <xdr:row>97</xdr:row>
      <xdr:rowOff>112880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104007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104817</xdr:rowOff>
    </xdr:from>
    <xdr:to>
      <xdr:col>15</xdr:col>
      <xdr:colOff>101600</xdr:colOff>
      <xdr:row>98</xdr:row>
      <xdr:rowOff>34967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26094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146762</xdr:rowOff>
    </xdr:from>
    <xdr:to>
      <xdr:col>10</xdr:col>
      <xdr:colOff>165100</xdr:colOff>
      <xdr:row>97</xdr:row>
      <xdr:rowOff>76912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68039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159981</xdr:rowOff>
    </xdr:from>
    <xdr:to>
      <xdr:col>6</xdr:col>
      <xdr:colOff>38100</xdr:colOff>
      <xdr:row>98</xdr:row>
      <xdr:rowOff>90131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81258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2700</xdr:rowOff>
    </xdr:from>
    <xdr:to>
      <xdr:col>55</xdr:col>
      <xdr:colOff>0</xdr:colOff>
      <xdr:row>38</xdr:row>
      <xdr:rowOff>24809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17800"/>
          <a:ext cx="8382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xdr:rowOff>
    </xdr:from>
    <xdr:to>
      <xdr:col>50</xdr:col>
      <xdr:colOff>114300</xdr:colOff>
      <xdr:row>38</xdr:row>
      <xdr:rowOff>24809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16474"/>
          <a:ext cx="8890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160724</xdr:rowOff>
    </xdr:from>
    <xdr:to>
      <xdr:col>45</xdr:col>
      <xdr:colOff>177800</xdr:colOff>
      <xdr:row>38</xdr:row>
      <xdr:rowOff>1374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04374"/>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150033</xdr:rowOff>
    </xdr:from>
    <xdr:to>
      <xdr:col>41</xdr:col>
      <xdr:colOff>50800</xdr:colOff>
      <xdr:row>37</xdr:row>
      <xdr:rowOff>160724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0783"/>
          <a:ext cx="889000" cy="3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123350</xdr:rowOff>
    </xdr:from>
    <xdr:to>
      <xdr:col>55</xdr:col>
      <xdr:colOff>50800</xdr:colOff>
      <xdr:row>38</xdr:row>
      <xdr:rowOff>53500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38277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145459</xdr:rowOff>
    </xdr:from>
    <xdr:to>
      <xdr:col>50</xdr:col>
      <xdr:colOff>165100</xdr:colOff>
      <xdr:row>38</xdr:row>
      <xdr:rowOff>75609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66736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122024</xdr:rowOff>
    </xdr:from>
    <xdr:to>
      <xdr:col>46</xdr:col>
      <xdr:colOff>38100</xdr:colOff>
      <xdr:row>38</xdr:row>
      <xdr:rowOff>52174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43301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109924</xdr:rowOff>
    </xdr:from>
    <xdr:to>
      <xdr:col>41</xdr:col>
      <xdr:colOff>101600</xdr:colOff>
      <xdr:row>38</xdr:row>
      <xdr:rowOff>40074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31201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99233</xdr:rowOff>
    </xdr:from>
    <xdr:to>
      <xdr:col>36</xdr:col>
      <xdr:colOff>165100</xdr:colOff>
      <xdr:row>36</xdr:row>
      <xdr:rowOff>29383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20510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94954</xdr:rowOff>
    </xdr:from>
    <xdr:to>
      <xdr:col>55</xdr:col>
      <xdr:colOff>0</xdr:colOff>
      <xdr:row>57</xdr:row>
      <xdr:rowOff>46884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24704"/>
          <a:ext cx="838200" cy="2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46884</xdr:rowOff>
    </xdr:from>
    <xdr:to>
      <xdr:col>50</xdr:col>
      <xdr:colOff>114300</xdr:colOff>
      <xdr:row>57</xdr:row>
      <xdr:rowOff>147189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19534"/>
          <a:ext cx="889000" cy="10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102004</xdr:rowOff>
    </xdr:from>
    <xdr:to>
      <xdr:col>45</xdr:col>
      <xdr:colOff>177800</xdr:colOff>
      <xdr:row>57</xdr:row>
      <xdr:rowOff>147189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4654"/>
          <a:ext cx="8890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102004</xdr:rowOff>
    </xdr:from>
    <xdr:to>
      <xdr:col>41</xdr:col>
      <xdr:colOff>50800</xdr:colOff>
      <xdr:row>57</xdr:row>
      <xdr:rowOff>161449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74654"/>
          <a:ext cx="889000" cy="5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44154</xdr:rowOff>
    </xdr:from>
    <xdr:to>
      <xdr:col>55</xdr:col>
      <xdr:colOff>50800</xdr:colOff>
      <xdr:row>55</xdr:row>
      <xdr:rowOff>145754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67031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2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167534</xdr:rowOff>
    </xdr:from>
    <xdr:to>
      <xdr:col>50</xdr:col>
      <xdr:colOff>165100</xdr:colOff>
      <xdr:row>57</xdr:row>
      <xdr:rowOff>97684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88811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6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96389</xdr:rowOff>
    </xdr:from>
    <xdr:to>
      <xdr:col>46</xdr:col>
      <xdr:colOff>38100</xdr:colOff>
      <xdr:row>58</xdr:row>
      <xdr:rowOff>26539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17666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51204</xdr:rowOff>
    </xdr:from>
    <xdr:to>
      <xdr:col>41</xdr:col>
      <xdr:colOff>101600</xdr:colOff>
      <xdr:row>57</xdr:row>
      <xdr:rowOff>152804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143931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1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110649</xdr:rowOff>
    </xdr:from>
    <xdr:to>
      <xdr:col>36</xdr:col>
      <xdr:colOff>165100</xdr:colOff>
      <xdr:row>58</xdr:row>
      <xdr:rowOff>40799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163874</xdr:rowOff>
    </xdr:from>
    <xdr:to>
      <xdr:col>55</xdr:col>
      <xdr:colOff>0</xdr:colOff>
      <xdr:row>77</xdr:row>
      <xdr:rowOff>88722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94074"/>
          <a:ext cx="8382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88722</xdr:rowOff>
    </xdr:from>
    <xdr:to>
      <xdr:col>50</xdr:col>
      <xdr:colOff>114300</xdr:colOff>
      <xdr:row>77</xdr:row>
      <xdr:rowOff>139643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90372"/>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139643</xdr:rowOff>
    </xdr:from>
    <xdr:to>
      <xdr:col>45</xdr:col>
      <xdr:colOff>177800</xdr:colOff>
      <xdr:row>77</xdr:row>
      <xdr:rowOff>162761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41293"/>
          <a:ext cx="8890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149856</xdr:rowOff>
    </xdr:from>
    <xdr:to>
      <xdr:col>41</xdr:col>
      <xdr:colOff>50800</xdr:colOff>
      <xdr:row>77</xdr:row>
      <xdr:rowOff>162761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1506"/>
          <a:ext cx="889000" cy="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113074</xdr:rowOff>
    </xdr:from>
    <xdr:to>
      <xdr:col>55</xdr:col>
      <xdr:colOff>50800</xdr:colOff>
      <xdr:row>77</xdr:row>
      <xdr:rowOff>43224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135951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37922</xdr:rowOff>
    </xdr:from>
    <xdr:to>
      <xdr:col>50</xdr:col>
      <xdr:colOff>165100</xdr:colOff>
      <xdr:row>77</xdr:row>
      <xdr:rowOff>139522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88843</xdr:rowOff>
    </xdr:from>
    <xdr:to>
      <xdr:col>46</xdr:col>
      <xdr:colOff>38100</xdr:colOff>
      <xdr:row>78</xdr:row>
      <xdr:rowOff>18993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10120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111961</xdr:rowOff>
    </xdr:from>
    <xdr:to>
      <xdr:col>41</xdr:col>
      <xdr:colOff>101600</xdr:colOff>
      <xdr:row>78</xdr:row>
      <xdr:rowOff>42111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33238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99056</xdr:rowOff>
    </xdr:from>
    <xdr:to>
      <xdr:col>36</xdr:col>
      <xdr:colOff>165100</xdr:colOff>
      <xdr:row>78</xdr:row>
      <xdr:rowOff>29206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20333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151009</xdr:rowOff>
    </xdr:from>
    <xdr:to>
      <xdr:col>55</xdr:col>
      <xdr:colOff>0</xdr:colOff>
      <xdr:row>97</xdr:row>
      <xdr:rowOff>41213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38759"/>
          <a:ext cx="838200" cy="2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41213</xdr:rowOff>
    </xdr:from>
    <xdr:to>
      <xdr:col>50</xdr:col>
      <xdr:colOff>114300</xdr:colOff>
      <xdr:row>97</xdr:row>
      <xdr:rowOff>93557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71863"/>
          <a:ext cx="889000" cy="5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36601</xdr:rowOff>
    </xdr:from>
    <xdr:to>
      <xdr:col>45</xdr:col>
      <xdr:colOff>177800</xdr:colOff>
      <xdr:row>97</xdr:row>
      <xdr:rowOff>93557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67251"/>
          <a:ext cx="889000" cy="5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36601</xdr:rowOff>
    </xdr:from>
    <xdr:to>
      <xdr:col>41</xdr:col>
      <xdr:colOff>50800</xdr:colOff>
      <xdr:row>97</xdr:row>
      <xdr:rowOff>103032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67251"/>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100209</xdr:rowOff>
    </xdr:from>
    <xdr:to>
      <xdr:col>55</xdr:col>
      <xdr:colOff>50800</xdr:colOff>
      <xdr:row>96</xdr:row>
      <xdr:rowOff>30359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3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123086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161863</xdr:rowOff>
    </xdr:from>
    <xdr:to>
      <xdr:col>50</xdr:col>
      <xdr:colOff>165100</xdr:colOff>
      <xdr:row>97</xdr:row>
      <xdr:rowOff>92013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83140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42757</xdr:rowOff>
    </xdr:from>
    <xdr:to>
      <xdr:col>46</xdr:col>
      <xdr:colOff>38100</xdr:colOff>
      <xdr:row>97</xdr:row>
      <xdr:rowOff>144357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135484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157251</xdr:rowOff>
    </xdr:from>
    <xdr:to>
      <xdr:col>41</xdr:col>
      <xdr:colOff>101600</xdr:colOff>
      <xdr:row>97</xdr:row>
      <xdr:rowOff>87401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52232</xdr:rowOff>
    </xdr:from>
    <xdr:to>
      <xdr:col>36</xdr:col>
      <xdr:colOff>165100</xdr:colOff>
      <xdr:row>97</xdr:row>
      <xdr:rowOff>153832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108405</xdr:rowOff>
    </xdr:from>
    <xdr:to>
      <xdr:col>85</xdr:col>
      <xdr:colOff>127000</xdr:colOff>
      <xdr:row>38</xdr:row>
      <xdr:rowOff>108565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23505"/>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108565</xdr:rowOff>
    </xdr:from>
    <xdr:to>
      <xdr:col>81</xdr:col>
      <xdr:colOff>50800</xdr:colOff>
      <xdr:row>38</xdr:row>
      <xdr:rowOff>116315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23665"/>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81727</xdr:rowOff>
    </xdr:from>
    <xdr:to>
      <xdr:col>76</xdr:col>
      <xdr:colOff>114300</xdr:colOff>
      <xdr:row>38</xdr:row>
      <xdr:rowOff>116315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596827"/>
          <a:ext cx="889000" cy="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72194</xdr:rowOff>
    </xdr:from>
    <xdr:to>
      <xdr:col>71</xdr:col>
      <xdr:colOff>177800</xdr:colOff>
      <xdr:row>38</xdr:row>
      <xdr:rowOff>81727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8729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57605</xdr:rowOff>
    </xdr:from>
    <xdr:to>
      <xdr:col>85</xdr:col>
      <xdr:colOff>177800</xdr:colOff>
      <xdr:row>38</xdr:row>
      <xdr:rowOff>159205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143982</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8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57765</xdr:rowOff>
    </xdr:from>
    <xdr:to>
      <xdr:col>81</xdr:col>
      <xdr:colOff>101600</xdr:colOff>
      <xdr:row>38</xdr:row>
      <xdr:rowOff>159365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150492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6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65515</xdr:rowOff>
    </xdr:from>
    <xdr:to>
      <xdr:col>76</xdr:col>
      <xdr:colOff>165100</xdr:colOff>
      <xdr:row>38</xdr:row>
      <xdr:rowOff>167115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158242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7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30927</xdr:rowOff>
    </xdr:from>
    <xdr:to>
      <xdr:col>72</xdr:col>
      <xdr:colOff>38100</xdr:colOff>
      <xdr:row>38</xdr:row>
      <xdr:rowOff>132527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123654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21394</xdr:rowOff>
    </xdr:from>
    <xdr:to>
      <xdr:col>67</xdr:col>
      <xdr:colOff>101600</xdr:colOff>
      <xdr:row>38</xdr:row>
      <xdr:rowOff>122994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3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114121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124180</xdr:rowOff>
    </xdr:from>
    <xdr:to>
      <xdr:col>85</xdr:col>
      <xdr:colOff>127000</xdr:colOff>
      <xdr:row>77</xdr:row>
      <xdr:rowOff>147802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32583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112700</xdr:rowOff>
    </xdr:from>
    <xdr:to>
      <xdr:col>81</xdr:col>
      <xdr:colOff>50800</xdr:colOff>
      <xdr:row>77</xdr:row>
      <xdr:rowOff>124180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314350"/>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107011</xdr:rowOff>
    </xdr:from>
    <xdr:to>
      <xdr:col>76</xdr:col>
      <xdr:colOff>114300</xdr:colOff>
      <xdr:row>77</xdr:row>
      <xdr:rowOff>112700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08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107011</xdr:rowOff>
    </xdr:from>
    <xdr:to>
      <xdr:col>71</xdr:col>
      <xdr:colOff>177800</xdr:colOff>
      <xdr:row>77</xdr:row>
      <xdr:rowOff>157975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308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97002</xdr:rowOff>
    </xdr:from>
    <xdr:to>
      <xdr:col>85</xdr:col>
      <xdr:colOff>177800</xdr:colOff>
      <xdr:row>78</xdr:row>
      <xdr:rowOff>27152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75429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73380</xdr:rowOff>
    </xdr:from>
    <xdr:to>
      <xdr:col>81</xdr:col>
      <xdr:colOff>101600</xdr:colOff>
      <xdr:row>78</xdr:row>
      <xdr:rowOff>3530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166107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61900</xdr:rowOff>
    </xdr:from>
    <xdr:to>
      <xdr:col>76</xdr:col>
      <xdr:colOff>165100</xdr:colOff>
      <xdr:row>77</xdr:row>
      <xdr:rowOff>163500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154627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56211</xdr:rowOff>
    </xdr:from>
    <xdr:to>
      <xdr:col>72</xdr:col>
      <xdr:colOff>38100</xdr:colOff>
      <xdr:row>77</xdr:row>
      <xdr:rowOff>157811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148938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107175</xdr:rowOff>
    </xdr:from>
    <xdr:to>
      <xdr:col>67</xdr:col>
      <xdr:colOff>101600</xdr:colOff>
      <xdr:row>78</xdr:row>
      <xdr:rowOff>37325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28452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123778</xdr:rowOff>
    </xdr:from>
    <xdr:to>
      <xdr:col>85</xdr:col>
      <xdr:colOff>127000</xdr:colOff>
      <xdr:row>98</xdr:row>
      <xdr:rowOff>145872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5878"/>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4266</xdr:rowOff>
    </xdr:from>
    <xdr:to>
      <xdr:col>81</xdr:col>
      <xdr:colOff>50800</xdr:colOff>
      <xdr:row>98</xdr:row>
      <xdr:rowOff>145872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06366"/>
          <a:ext cx="8890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4266</xdr:rowOff>
    </xdr:from>
    <xdr:to>
      <xdr:col>76</xdr:col>
      <xdr:colOff>114300</xdr:colOff>
      <xdr:row>98</xdr:row>
      <xdr:rowOff>60034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06366"/>
          <a:ext cx="8890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60034</xdr:rowOff>
    </xdr:from>
    <xdr:to>
      <xdr:col>71</xdr:col>
      <xdr:colOff>177800</xdr:colOff>
      <xdr:row>98</xdr:row>
      <xdr:rowOff>83010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136935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72978</xdr:rowOff>
    </xdr:from>
    <xdr:to>
      <xdr:col>85</xdr:col>
      <xdr:colOff>177800</xdr:colOff>
      <xdr:row>99</xdr:row>
      <xdr:rowOff>3128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95072</xdr:rowOff>
    </xdr:from>
    <xdr:to>
      <xdr:col>81</xdr:col>
      <xdr:colOff>101600</xdr:colOff>
      <xdr:row>99</xdr:row>
      <xdr:rowOff>25222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124916</xdr:rowOff>
    </xdr:from>
    <xdr:to>
      <xdr:col>76</xdr:col>
      <xdr:colOff>165100</xdr:colOff>
      <xdr:row>98</xdr:row>
      <xdr:rowOff>55066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71593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9234</xdr:rowOff>
    </xdr:from>
    <xdr:to>
      <xdr:col>72</xdr:col>
      <xdr:colOff>38100</xdr:colOff>
      <xdr:row>98</xdr:row>
      <xdr:rowOff>110834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127361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32210</xdr:rowOff>
    </xdr:from>
    <xdr:to>
      <xdr:col>67</xdr:col>
      <xdr:colOff>101600</xdr:colOff>
      <xdr:row>98</xdr:row>
      <xdr:rowOff>133810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60757</xdr:rowOff>
    </xdr:from>
    <xdr:to>
      <xdr:col>116</xdr:col>
      <xdr:colOff>63500</xdr:colOff>
      <xdr:row>37</xdr:row>
      <xdr:rowOff>67844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404407"/>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67844</xdr:rowOff>
    </xdr:from>
    <xdr:to>
      <xdr:col>111</xdr:col>
      <xdr:colOff>177800</xdr:colOff>
      <xdr:row>37</xdr:row>
      <xdr:rowOff>73520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411494"/>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73520</xdr:rowOff>
    </xdr:from>
    <xdr:to>
      <xdr:col>107</xdr:col>
      <xdr:colOff>50800</xdr:colOff>
      <xdr:row>37</xdr:row>
      <xdr:rowOff>79807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1717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79807</xdr:rowOff>
    </xdr:from>
    <xdr:to>
      <xdr:col>102</xdr:col>
      <xdr:colOff>114300</xdr:colOff>
      <xdr:row>37</xdr:row>
      <xdr:rowOff>88265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42345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108704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9957</xdr:rowOff>
    </xdr:from>
    <xdr:to>
      <xdr:col>116</xdr:col>
      <xdr:colOff>114300</xdr:colOff>
      <xdr:row>37</xdr:row>
      <xdr:rowOff>111557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32834</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2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17044</xdr:rowOff>
    </xdr:from>
    <xdr:to>
      <xdr:col>112</xdr:col>
      <xdr:colOff>38100</xdr:colOff>
      <xdr:row>37</xdr:row>
      <xdr:rowOff>118644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135171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22720</xdr:rowOff>
    </xdr:from>
    <xdr:to>
      <xdr:col>107</xdr:col>
      <xdr:colOff>101600</xdr:colOff>
      <xdr:row>37</xdr:row>
      <xdr:rowOff>124320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140847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4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29007</xdr:rowOff>
    </xdr:from>
    <xdr:to>
      <xdr:col>102</xdr:col>
      <xdr:colOff>165100</xdr:colOff>
      <xdr:row>37</xdr:row>
      <xdr:rowOff>130607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147134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37465</xdr:rowOff>
    </xdr:from>
    <xdr:to>
      <xdr:col>98</xdr:col>
      <xdr:colOff>38100</xdr:colOff>
      <xdr:row>37</xdr:row>
      <xdr:rowOff>139065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10179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25463"/>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9913</xdr:rowOff>
    </xdr:from>
    <xdr:to>
      <xdr:col>111</xdr:col>
      <xdr:colOff>177800</xdr:colOff>
      <xdr:row>59</xdr:row>
      <xdr:rowOff>10008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546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10008</xdr:rowOff>
    </xdr:from>
    <xdr:to>
      <xdr:col>107</xdr:col>
      <xdr:colOff>50800</xdr:colOff>
      <xdr:row>59</xdr:row>
      <xdr:rowOff>10065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2555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10065</xdr:rowOff>
    </xdr:from>
    <xdr:to>
      <xdr:col>102</xdr:col>
      <xdr:colOff>114300</xdr:colOff>
      <xdr:row>59</xdr:row>
      <xdr:rowOff>10313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130829</xdr:rowOff>
    </xdr:from>
    <xdr:to>
      <xdr:col>116</xdr:col>
      <xdr:colOff>114300</xdr:colOff>
      <xdr:row>59</xdr:row>
      <xdr:rowOff>60979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45756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130563</xdr:rowOff>
    </xdr:from>
    <xdr:to>
      <xdr:col>112</xdr:col>
      <xdr:colOff>38100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51840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130658</xdr:rowOff>
    </xdr:from>
    <xdr:to>
      <xdr:col>107</xdr:col>
      <xdr:colOff>101600</xdr:colOff>
      <xdr:row>59</xdr:row>
      <xdr:rowOff>60808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130715</xdr:rowOff>
    </xdr:from>
    <xdr:to>
      <xdr:col>102</xdr:col>
      <xdr:colOff>165100</xdr:colOff>
      <xdr:row>59</xdr:row>
      <xdr:rowOff>60865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51992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130963</xdr:rowOff>
    </xdr:from>
    <xdr:to>
      <xdr:col>98</xdr:col>
      <xdr:colOff>38100</xdr:colOff>
      <xdr:row>59</xdr:row>
      <xdr:rowOff>61113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153569</xdr:rowOff>
    </xdr:from>
    <xdr:to>
      <xdr:col>116</xdr:col>
      <xdr:colOff>63500</xdr:colOff>
      <xdr:row>76</xdr:row>
      <xdr:rowOff>51784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12319"/>
          <a:ext cx="838200" cy="6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51784</xdr:rowOff>
    </xdr:from>
    <xdr:to>
      <xdr:col>111</xdr:col>
      <xdr:colOff>177800</xdr:colOff>
      <xdr:row>76</xdr:row>
      <xdr:rowOff>83102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8198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74834</xdr:rowOff>
    </xdr:from>
    <xdr:to>
      <xdr:col>107</xdr:col>
      <xdr:colOff>50800</xdr:colOff>
      <xdr:row>76</xdr:row>
      <xdr:rowOff>83102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10503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74834</xdr:rowOff>
    </xdr:from>
    <xdr:to>
      <xdr:col>102</xdr:col>
      <xdr:colOff>114300</xdr:colOff>
      <xdr:row>76</xdr:row>
      <xdr:rowOff>80474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050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102768</xdr:rowOff>
    </xdr:from>
    <xdr:to>
      <xdr:col>116</xdr:col>
      <xdr:colOff>114300</xdr:colOff>
      <xdr:row>76</xdr:row>
      <xdr:rowOff>32919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61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81195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984</xdr:rowOff>
    </xdr:from>
    <xdr:to>
      <xdr:col>112</xdr:col>
      <xdr:colOff>38100</xdr:colOff>
      <xdr:row>76</xdr:row>
      <xdr:rowOff>102584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93711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32302</xdr:rowOff>
    </xdr:from>
    <xdr:to>
      <xdr:col>107</xdr:col>
      <xdr:colOff>101600</xdr:colOff>
      <xdr:row>76</xdr:row>
      <xdr:rowOff>133902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125029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24034</xdr:rowOff>
    </xdr:from>
    <xdr:to>
      <xdr:col>102</xdr:col>
      <xdr:colOff>165100</xdr:colOff>
      <xdr:row>76</xdr:row>
      <xdr:rowOff>125634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116761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29674</xdr:rowOff>
    </xdr:from>
    <xdr:to>
      <xdr:col>98</xdr:col>
      <xdr:colOff>38100</xdr:colOff>
      <xdr:row>76</xdr:row>
      <xdr:rowOff>131274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611,912</a:t>
          </a:r>
          <a:r>
            <a:rPr kumimoji="1" lang="ja-JP" altLang="en-US" sz="1100">
              <a:latin typeface="ＭＳ Ｐゴシック" panose="020B0600070205080204" pitchFamily="50" charset="-128"/>
              <a:ea typeface="ＭＳ Ｐゴシック" panose="020B0600070205080204" pitchFamily="50" charset="-128"/>
            </a:rPr>
            <a:t>円であり、前年度から増加した主な項目は、普通建設事業費、人件費、補助費等及び積立金となっている。普通建設事業費は、小学校及び中学校施設の大規模改修に係る工事請負費の増加等により、対前年度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111.6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122,287</a:t>
          </a:r>
          <a:r>
            <a:rPr kumimoji="1" lang="ja-JP" altLang="en-US" sz="1100">
              <a:latin typeface="ＭＳ Ｐゴシック" panose="020B0600070205080204" pitchFamily="50" charset="-128"/>
              <a:ea typeface="ＭＳ Ｐゴシック" panose="020B0600070205080204" pitchFamily="50" charset="-128"/>
            </a:rPr>
            <a:t>円、人件費は、会計年度任用職員に係る報酬、給料及び手当の増加等により、対前年度</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104,271</a:t>
          </a:r>
          <a:r>
            <a:rPr kumimoji="1" lang="ja-JP" altLang="en-US" sz="1100">
              <a:latin typeface="ＭＳ Ｐゴシック" panose="020B0600070205080204" pitchFamily="50" charset="-128"/>
              <a:ea typeface="ＭＳ Ｐゴシック" panose="020B0600070205080204" pitchFamily="50" charset="-128"/>
            </a:rPr>
            <a:t>円、補助費等は、物価高騰対策生活応援商品券事業の実施等により、対前年度</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55,958</a:t>
          </a:r>
          <a:r>
            <a:rPr kumimoji="1" lang="ja-JP" altLang="en-US" sz="1100">
              <a:latin typeface="ＭＳ Ｐゴシック" panose="020B0600070205080204" pitchFamily="50" charset="-128"/>
              <a:ea typeface="ＭＳ Ｐゴシック" panose="020B0600070205080204" pitchFamily="50" charset="-128"/>
            </a:rPr>
            <a:t>円、積立金は、田窪第２工業団地特別会計の残金を産業用地等整備基金に積み立てたこと等により、対前年度</a:t>
          </a:r>
          <a:r>
            <a:rPr kumimoji="1" lang="en-US" altLang="ja-JP" sz="1100">
              <a:latin typeface="ＭＳ Ｐゴシック" panose="020B0600070205080204" pitchFamily="50" charset="-128"/>
              <a:ea typeface="ＭＳ Ｐゴシック" panose="020B0600070205080204" pitchFamily="50" charset="-128"/>
            </a:rPr>
            <a:t>31.6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24,179</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また、減少した主な項目は、公債費及び維持補修費となっており、公債費は、平成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年度に借り入れた臨時財政対策債の償還が令和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年度中におおかた完了し元金が減少したこと等により、対前年度</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48,862</a:t>
          </a:r>
          <a:r>
            <a:rPr kumimoji="1" lang="ja-JP" altLang="en-US" sz="1100">
              <a:latin typeface="ＭＳ Ｐゴシック" panose="020B0600070205080204" pitchFamily="50" charset="-128"/>
              <a:ea typeface="ＭＳ Ｐゴシック" panose="020B0600070205080204" pitchFamily="50" charset="-128"/>
            </a:rPr>
            <a:t>円、維持補修費は、市総合公園のローラースライダーの大規模修繕の皆減（令和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年度の単年度実施</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等により、対前年度</a:t>
          </a:r>
          <a:r>
            <a:rPr kumimoji="1" lang="en-US" altLang="ja-JP" sz="1100">
              <a:latin typeface="ＭＳ Ｐゴシック" panose="020B0600070205080204" pitchFamily="50" charset="-128"/>
              <a:ea typeface="ＭＳ Ｐゴシック" panose="020B0600070205080204" pitchFamily="50" charset="-128"/>
            </a:rPr>
            <a:t>11.3</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7,335</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32,959
32,572
211.30
21,250,040
20,168,010
818,405
10,417,424
12,001,227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125938</xdr:rowOff>
    </xdr:from>
    <xdr:to>
      <xdr:col>24</xdr:col>
      <xdr:colOff>63500</xdr:colOff>
      <xdr:row>37</xdr:row>
      <xdr:rowOff>131425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69588"/>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128544</xdr:rowOff>
    </xdr:from>
    <xdr:to>
      <xdr:col>19</xdr:col>
      <xdr:colOff>177800</xdr:colOff>
      <xdr:row>37</xdr:row>
      <xdr:rowOff>131425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72194"/>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128544</xdr:rowOff>
    </xdr:from>
    <xdr:to>
      <xdr:col>15</xdr:col>
      <xdr:colOff>50800</xdr:colOff>
      <xdr:row>37</xdr:row>
      <xdr:rowOff>130373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721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130373</xdr:rowOff>
    </xdr:from>
    <xdr:to>
      <xdr:col>10</xdr:col>
      <xdr:colOff>114300</xdr:colOff>
      <xdr:row>37</xdr:row>
      <xdr:rowOff>132202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40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75138</xdr:rowOff>
    </xdr:from>
    <xdr:to>
      <xdr:col>24</xdr:col>
      <xdr:colOff>114300</xdr:colOff>
      <xdr:row>38</xdr:row>
      <xdr:rowOff>5288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80625</xdr:rowOff>
    </xdr:from>
    <xdr:to>
      <xdr:col>20</xdr:col>
      <xdr:colOff>38100</xdr:colOff>
      <xdr:row>38</xdr:row>
      <xdr:rowOff>10775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1902</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1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77744</xdr:rowOff>
    </xdr:from>
    <xdr:to>
      <xdr:col>15</xdr:col>
      <xdr:colOff>101600</xdr:colOff>
      <xdr:row>38</xdr:row>
      <xdr:rowOff>7894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170471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79573</xdr:rowOff>
    </xdr:from>
    <xdr:to>
      <xdr:col>10</xdr:col>
      <xdr:colOff>165100</xdr:colOff>
      <xdr:row>38</xdr:row>
      <xdr:rowOff>9723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81402</xdr:rowOff>
    </xdr:from>
    <xdr:to>
      <xdr:col>6</xdr:col>
      <xdr:colOff>38100</xdr:colOff>
      <xdr:row>38</xdr:row>
      <xdr:rowOff>11552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2679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80877</xdr:rowOff>
    </xdr:from>
    <xdr:to>
      <xdr:col>24</xdr:col>
      <xdr:colOff>63500</xdr:colOff>
      <xdr:row>58</xdr:row>
      <xdr:rowOff>101967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24977"/>
          <a:ext cx="838200" cy="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86501</xdr:rowOff>
    </xdr:from>
    <xdr:to>
      <xdr:col>19</xdr:col>
      <xdr:colOff>177800</xdr:colOff>
      <xdr:row>58</xdr:row>
      <xdr:rowOff>101967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30601"/>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56692</xdr:rowOff>
    </xdr:from>
    <xdr:to>
      <xdr:col>15</xdr:col>
      <xdr:colOff>50800</xdr:colOff>
      <xdr:row>58</xdr:row>
      <xdr:rowOff>86501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07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51333</xdr:rowOff>
    </xdr:from>
    <xdr:to>
      <xdr:col>10</xdr:col>
      <xdr:colOff>114300</xdr:colOff>
      <xdr:row>58</xdr:row>
      <xdr:rowOff>56692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30077</xdr:rowOff>
    </xdr:from>
    <xdr:to>
      <xdr:col>24</xdr:col>
      <xdr:colOff>114300</xdr:colOff>
      <xdr:row>58</xdr:row>
      <xdr:rowOff>131677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116454</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51167</xdr:rowOff>
    </xdr:from>
    <xdr:to>
      <xdr:col>20</xdr:col>
      <xdr:colOff>38100</xdr:colOff>
      <xdr:row>58</xdr:row>
      <xdr:rowOff>152767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143894</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35701</xdr:rowOff>
    </xdr:from>
    <xdr:to>
      <xdr:col>15</xdr:col>
      <xdr:colOff>101600</xdr:colOff>
      <xdr:row>58</xdr:row>
      <xdr:rowOff>137301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128428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5892</xdr:rowOff>
    </xdr:from>
    <xdr:to>
      <xdr:col>10</xdr:col>
      <xdr:colOff>165100</xdr:colOff>
      <xdr:row>58</xdr:row>
      <xdr:rowOff>107492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98619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533</xdr:rowOff>
    </xdr:from>
    <xdr:to>
      <xdr:col>6</xdr:col>
      <xdr:colOff>38100</xdr:colOff>
      <xdr:row>57</xdr:row>
      <xdr:rowOff>102133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93260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121988</xdr:rowOff>
    </xdr:from>
    <xdr:to>
      <xdr:col>24</xdr:col>
      <xdr:colOff>63500</xdr:colOff>
      <xdr:row>76</xdr:row>
      <xdr:rowOff>169993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5218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169993</xdr:rowOff>
    </xdr:from>
    <xdr:to>
      <xdr:col>19</xdr:col>
      <xdr:colOff>177800</xdr:colOff>
      <xdr:row>77</xdr:row>
      <xdr:rowOff>59655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00193"/>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171396</xdr:rowOff>
    </xdr:from>
    <xdr:to>
      <xdr:col>15</xdr:col>
      <xdr:colOff>50800</xdr:colOff>
      <xdr:row>77</xdr:row>
      <xdr:rowOff>59655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01596"/>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171396</xdr:rowOff>
    </xdr:from>
    <xdr:to>
      <xdr:col>10</xdr:col>
      <xdr:colOff>114300</xdr:colOff>
      <xdr:row>77</xdr:row>
      <xdr:rowOff>104206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01596"/>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116615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71188</xdr:rowOff>
    </xdr:from>
    <xdr:to>
      <xdr:col>24</xdr:col>
      <xdr:colOff>114300</xdr:colOff>
      <xdr:row>77</xdr:row>
      <xdr:rowOff>1338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49615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119193</xdr:rowOff>
    </xdr:from>
    <xdr:to>
      <xdr:col>20</xdr:col>
      <xdr:colOff>38100</xdr:colOff>
      <xdr:row>77</xdr:row>
      <xdr:rowOff>49343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40470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4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8855</xdr:rowOff>
    </xdr:from>
    <xdr:to>
      <xdr:col>15</xdr:col>
      <xdr:colOff>101600</xdr:colOff>
      <xdr:row>77</xdr:row>
      <xdr:rowOff>110455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101582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120596</xdr:rowOff>
    </xdr:from>
    <xdr:to>
      <xdr:col>10</xdr:col>
      <xdr:colOff>165100</xdr:colOff>
      <xdr:row>77</xdr:row>
      <xdr:rowOff>50746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41873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53406</xdr:rowOff>
    </xdr:from>
    <xdr:to>
      <xdr:col>6</xdr:col>
      <xdr:colOff>38100</xdr:colOff>
      <xdr:row>77</xdr:row>
      <xdr:rowOff>155006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146133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144703</xdr:rowOff>
    </xdr:from>
    <xdr:to>
      <xdr:col>24</xdr:col>
      <xdr:colOff>63500</xdr:colOff>
      <xdr:row>97</xdr:row>
      <xdr:rowOff>149165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7535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122431</xdr:rowOff>
    </xdr:from>
    <xdr:to>
      <xdr:col>19</xdr:col>
      <xdr:colOff>177800</xdr:colOff>
      <xdr:row>97</xdr:row>
      <xdr:rowOff>144703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3081"/>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122431</xdr:rowOff>
    </xdr:from>
    <xdr:to>
      <xdr:col>15</xdr:col>
      <xdr:colOff>50800</xdr:colOff>
      <xdr:row>97</xdr:row>
      <xdr:rowOff>130118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3081"/>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130118</xdr:rowOff>
    </xdr:from>
    <xdr:to>
      <xdr:col>10</xdr:col>
      <xdr:colOff>114300</xdr:colOff>
      <xdr:row>98</xdr:row>
      <xdr:rowOff>23865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0768"/>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98365</xdr:rowOff>
    </xdr:from>
    <xdr:to>
      <xdr:col>24</xdr:col>
      <xdr:colOff>114300</xdr:colOff>
      <xdr:row>98</xdr:row>
      <xdr:rowOff>28515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13292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93903</xdr:rowOff>
    </xdr:from>
    <xdr:to>
      <xdr:col>20</xdr:col>
      <xdr:colOff>38100</xdr:colOff>
      <xdr:row>98</xdr:row>
      <xdr:rowOff>24053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71631</xdr:rowOff>
    </xdr:from>
    <xdr:to>
      <xdr:col>15</xdr:col>
      <xdr:colOff>101600</xdr:colOff>
      <xdr:row>98</xdr:row>
      <xdr:rowOff>1781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164358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79318</xdr:rowOff>
    </xdr:from>
    <xdr:to>
      <xdr:col>10</xdr:col>
      <xdr:colOff>165100</xdr:colOff>
      <xdr:row>98</xdr:row>
      <xdr:rowOff>9468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144515</xdr:rowOff>
    </xdr:from>
    <xdr:to>
      <xdr:col>6</xdr:col>
      <xdr:colOff>38100</xdr:colOff>
      <xdr:row>98</xdr:row>
      <xdr:rowOff>74665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65792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151587</xdr:rowOff>
    </xdr:from>
    <xdr:to>
      <xdr:col>55</xdr:col>
      <xdr:colOff>0</xdr:colOff>
      <xdr:row>37</xdr:row>
      <xdr:rowOff>152502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9523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152502</xdr:rowOff>
    </xdr:from>
    <xdr:to>
      <xdr:col>50</xdr:col>
      <xdr:colOff>114300</xdr:colOff>
      <xdr:row>37</xdr:row>
      <xdr:rowOff>152959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9615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152959</xdr:rowOff>
    </xdr:from>
    <xdr:to>
      <xdr:col>45</xdr:col>
      <xdr:colOff>177800</xdr:colOff>
      <xdr:row>37</xdr:row>
      <xdr:rowOff>153188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966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153188</xdr:rowOff>
    </xdr:from>
    <xdr:to>
      <xdr:col>41</xdr:col>
      <xdr:colOff>50800</xdr:colOff>
      <xdr:row>37</xdr:row>
      <xdr:rowOff>154331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68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123664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9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101702</xdr:rowOff>
    </xdr:from>
    <xdr:to>
      <xdr:col>50</xdr:col>
      <xdr:colOff>165100</xdr:colOff>
      <xdr:row>38</xdr:row>
      <xdr:rowOff>31852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48379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2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102159</xdr:rowOff>
    </xdr:from>
    <xdr:to>
      <xdr:col>46</xdr:col>
      <xdr:colOff>38100</xdr:colOff>
      <xdr:row>38</xdr:row>
      <xdr:rowOff>32309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48836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102388</xdr:rowOff>
    </xdr:from>
    <xdr:to>
      <xdr:col>41</xdr:col>
      <xdr:colOff>101600</xdr:colOff>
      <xdr:row>38</xdr:row>
      <xdr:rowOff>32538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23665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103531</xdr:rowOff>
    </xdr:from>
    <xdr:to>
      <xdr:col>36</xdr:col>
      <xdr:colOff>165100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81407</xdr:rowOff>
    </xdr:from>
    <xdr:to>
      <xdr:col>55</xdr:col>
      <xdr:colOff>0</xdr:colOff>
      <xdr:row>56</xdr:row>
      <xdr:rowOff>123145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82607"/>
          <a:ext cx="8382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123145</xdr:rowOff>
    </xdr:from>
    <xdr:to>
      <xdr:col>50</xdr:col>
      <xdr:colOff>114300</xdr:colOff>
      <xdr:row>56</xdr:row>
      <xdr:rowOff>169228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24345"/>
          <a:ext cx="8890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100762</xdr:rowOff>
    </xdr:from>
    <xdr:to>
      <xdr:col>45</xdr:col>
      <xdr:colOff>177800</xdr:colOff>
      <xdr:row>56</xdr:row>
      <xdr:rowOff>169228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701962"/>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91599</xdr:rowOff>
    </xdr:from>
    <xdr:to>
      <xdr:col>41</xdr:col>
      <xdr:colOff>50800</xdr:colOff>
      <xdr:row>56</xdr:row>
      <xdr:rowOff>100762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30607</xdr:rowOff>
    </xdr:from>
    <xdr:to>
      <xdr:col>55</xdr:col>
      <xdr:colOff>50800</xdr:colOff>
      <xdr:row>56</xdr:row>
      <xdr:rowOff>132207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53484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72345</xdr:rowOff>
    </xdr:from>
    <xdr:to>
      <xdr:col>50</xdr:col>
      <xdr:colOff>165100</xdr:colOff>
      <xdr:row>57</xdr:row>
      <xdr:rowOff>2495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19022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118428</xdr:rowOff>
    </xdr:from>
    <xdr:to>
      <xdr:col>46</xdr:col>
      <xdr:colOff>38100</xdr:colOff>
      <xdr:row>57</xdr:row>
      <xdr:rowOff>48578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65105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49962</xdr:rowOff>
    </xdr:from>
    <xdr:to>
      <xdr:col>41</xdr:col>
      <xdr:colOff>101600</xdr:colOff>
      <xdr:row>56</xdr:row>
      <xdr:rowOff>151562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40799</xdr:rowOff>
    </xdr:from>
    <xdr:to>
      <xdr:col>36</xdr:col>
      <xdr:colOff>165100</xdr:colOff>
      <xdr:row>56</xdr:row>
      <xdr:rowOff>142399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123371</xdr:rowOff>
    </xdr:from>
    <xdr:to>
      <xdr:col>55</xdr:col>
      <xdr:colOff>0</xdr:colOff>
      <xdr:row>78</xdr:row>
      <xdr:rowOff>154853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96471"/>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146704</xdr:rowOff>
    </xdr:from>
    <xdr:to>
      <xdr:col>50</xdr:col>
      <xdr:colOff>114300</xdr:colOff>
      <xdr:row>78</xdr:row>
      <xdr:rowOff>154853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9804"/>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86159</xdr:rowOff>
    </xdr:from>
    <xdr:to>
      <xdr:col>45</xdr:col>
      <xdr:colOff>177800</xdr:colOff>
      <xdr:row>78</xdr:row>
      <xdr:rowOff>146704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59259"/>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86159</xdr:rowOff>
    </xdr:from>
    <xdr:to>
      <xdr:col>41</xdr:col>
      <xdr:colOff>50800</xdr:colOff>
      <xdr:row>78</xdr:row>
      <xdr:rowOff>130589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59259"/>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72571</xdr:rowOff>
    </xdr:from>
    <xdr:to>
      <xdr:col>55</xdr:col>
      <xdr:colOff>50800</xdr:colOff>
      <xdr:row>79</xdr:row>
      <xdr:rowOff>2721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158948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104053</xdr:rowOff>
    </xdr:from>
    <xdr:to>
      <xdr:col>50</xdr:col>
      <xdr:colOff>165100</xdr:colOff>
      <xdr:row>79</xdr:row>
      <xdr:rowOff>34203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25330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6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95904</xdr:rowOff>
    </xdr:from>
    <xdr:to>
      <xdr:col>46</xdr:col>
      <xdr:colOff>38100</xdr:colOff>
      <xdr:row>79</xdr:row>
      <xdr:rowOff>26054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17181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35359</xdr:rowOff>
    </xdr:from>
    <xdr:to>
      <xdr:col>41</xdr:col>
      <xdr:colOff>101600</xdr:colOff>
      <xdr:row>78</xdr:row>
      <xdr:rowOff>136959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128086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79789</xdr:rowOff>
    </xdr:from>
    <xdr:to>
      <xdr:col>36</xdr:col>
      <xdr:colOff>165100</xdr:colOff>
      <xdr:row>79</xdr:row>
      <xdr:rowOff>9939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35466</xdr:rowOff>
    </xdr:from>
    <xdr:to>
      <xdr:col>55</xdr:col>
      <xdr:colOff>0</xdr:colOff>
      <xdr:row>97</xdr:row>
      <xdr:rowOff>6395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94666"/>
          <a:ext cx="8382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165753</xdr:rowOff>
    </xdr:from>
    <xdr:to>
      <xdr:col>50</xdr:col>
      <xdr:colOff>114300</xdr:colOff>
      <xdr:row>97</xdr:row>
      <xdr:rowOff>6395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3503"/>
          <a:ext cx="889000" cy="18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165753</xdr:rowOff>
    </xdr:from>
    <xdr:to>
      <xdr:col>45</xdr:col>
      <xdr:colOff>177800</xdr:colOff>
      <xdr:row>97</xdr:row>
      <xdr:rowOff>85217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53503"/>
          <a:ext cx="889000" cy="2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85217</xdr:rowOff>
    </xdr:from>
    <xdr:to>
      <xdr:col>41</xdr:col>
      <xdr:colOff>50800</xdr:colOff>
      <xdr:row>97</xdr:row>
      <xdr:rowOff>99848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586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156116</xdr:rowOff>
    </xdr:from>
    <xdr:to>
      <xdr:col>55</xdr:col>
      <xdr:colOff>50800</xdr:colOff>
      <xdr:row>96</xdr:row>
      <xdr:rowOff>86266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7543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127045</xdr:rowOff>
    </xdr:from>
    <xdr:to>
      <xdr:col>50</xdr:col>
      <xdr:colOff>165100</xdr:colOff>
      <xdr:row>97</xdr:row>
      <xdr:rowOff>57195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48322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114953</xdr:rowOff>
    </xdr:from>
    <xdr:to>
      <xdr:col>46</xdr:col>
      <xdr:colOff>38100</xdr:colOff>
      <xdr:row>96</xdr:row>
      <xdr:rowOff>45103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61630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34417</xdr:rowOff>
    </xdr:from>
    <xdr:to>
      <xdr:col>41</xdr:col>
      <xdr:colOff>101600</xdr:colOff>
      <xdr:row>97</xdr:row>
      <xdr:rowOff>136017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127144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49048</xdr:rowOff>
    </xdr:from>
    <xdr:to>
      <xdr:col>36</xdr:col>
      <xdr:colOff>165100</xdr:colOff>
      <xdr:row>97</xdr:row>
      <xdr:rowOff>150648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19190</xdr:rowOff>
    </xdr:from>
    <xdr:to>
      <xdr:col>85</xdr:col>
      <xdr:colOff>127000</xdr:colOff>
      <xdr:row>36</xdr:row>
      <xdr:rowOff>171037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1390"/>
          <a:ext cx="838200" cy="1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171037</xdr:rowOff>
    </xdr:from>
    <xdr:to>
      <xdr:col>81</xdr:col>
      <xdr:colOff>50800</xdr:colOff>
      <xdr:row>37</xdr:row>
      <xdr:rowOff>65329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3237"/>
          <a:ext cx="889000" cy="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65329</xdr:rowOff>
    </xdr:from>
    <xdr:to>
      <xdr:col>76</xdr:col>
      <xdr:colOff>114300</xdr:colOff>
      <xdr:row>37</xdr:row>
      <xdr:rowOff>68034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897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68034</xdr:rowOff>
    </xdr:from>
    <xdr:to>
      <xdr:col>71</xdr:col>
      <xdr:colOff>177800</xdr:colOff>
      <xdr:row>37</xdr:row>
      <xdr:rowOff>93142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139840</xdr:rowOff>
    </xdr:from>
    <xdr:to>
      <xdr:col>85</xdr:col>
      <xdr:colOff>177800</xdr:colOff>
      <xdr:row>36</xdr:row>
      <xdr:rowOff>69990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162717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120237</xdr:rowOff>
    </xdr:from>
    <xdr:to>
      <xdr:col>81</xdr:col>
      <xdr:colOff>101600</xdr:colOff>
      <xdr:row>37</xdr:row>
      <xdr:rowOff>50387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41514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14529</xdr:rowOff>
    </xdr:from>
    <xdr:to>
      <xdr:col>76</xdr:col>
      <xdr:colOff>165100</xdr:colOff>
      <xdr:row>37</xdr:row>
      <xdr:rowOff>116129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107256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17234</xdr:rowOff>
    </xdr:from>
    <xdr:to>
      <xdr:col>72</xdr:col>
      <xdr:colOff>38100</xdr:colOff>
      <xdr:row>37</xdr:row>
      <xdr:rowOff>118834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109961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42342</xdr:rowOff>
    </xdr:from>
    <xdr:to>
      <xdr:col>67</xdr:col>
      <xdr:colOff>101600</xdr:colOff>
      <xdr:row>37</xdr:row>
      <xdr:rowOff>143942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135069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2250</xdr:rowOff>
    </xdr:from>
    <xdr:to>
      <xdr:col>85</xdr:col>
      <xdr:colOff>127000</xdr:colOff>
      <xdr:row>56</xdr:row>
      <xdr:rowOff>146772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32000"/>
          <a:ext cx="838200" cy="3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146772</xdr:rowOff>
    </xdr:from>
    <xdr:to>
      <xdr:col>81</xdr:col>
      <xdr:colOff>50800</xdr:colOff>
      <xdr:row>57</xdr:row>
      <xdr:rowOff>36974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47972"/>
          <a:ext cx="8890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147998</xdr:rowOff>
    </xdr:from>
    <xdr:to>
      <xdr:col>76</xdr:col>
      <xdr:colOff>114300</xdr:colOff>
      <xdr:row>57</xdr:row>
      <xdr:rowOff>36974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919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131463</xdr:rowOff>
    </xdr:from>
    <xdr:to>
      <xdr:col>71</xdr:col>
      <xdr:colOff>177800</xdr:colOff>
      <xdr:row>56</xdr:row>
      <xdr:rowOff>147998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3266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122900</xdr:rowOff>
    </xdr:from>
    <xdr:to>
      <xdr:col>85</xdr:col>
      <xdr:colOff>177800</xdr:colOff>
      <xdr:row>55</xdr:row>
      <xdr:rowOff>53050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145777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3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95972</xdr:rowOff>
    </xdr:from>
    <xdr:to>
      <xdr:col>81</xdr:col>
      <xdr:colOff>101600</xdr:colOff>
      <xdr:row>57</xdr:row>
      <xdr:rowOff>26122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17249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8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157624</xdr:rowOff>
    </xdr:from>
    <xdr:to>
      <xdr:col>76</xdr:col>
      <xdr:colOff>165100</xdr:colOff>
      <xdr:row>57</xdr:row>
      <xdr:rowOff>87774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78901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97198</xdr:rowOff>
    </xdr:from>
    <xdr:to>
      <xdr:col>72</xdr:col>
      <xdr:colOff>38100</xdr:colOff>
      <xdr:row>57</xdr:row>
      <xdr:rowOff>27348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18475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80663</xdr:rowOff>
    </xdr:from>
    <xdr:to>
      <xdr:col>67</xdr:col>
      <xdr:colOff>101600</xdr:colOff>
      <xdr:row>57</xdr:row>
      <xdr:rowOff>10813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108404</xdr:rowOff>
    </xdr:from>
    <xdr:to>
      <xdr:col>85</xdr:col>
      <xdr:colOff>127000</xdr:colOff>
      <xdr:row>78</xdr:row>
      <xdr:rowOff>108564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81504"/>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108564</xdr:rowOff>
    </xdr:from>
    <xdr:to>
      <xdr:col>81</xdr:col>
      <xdr:colOff>50800</xdr:colOff>
      <xdr:row>78</xdr:row>
      <xdr:rowOff>116314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81664"/>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81727</xdr:rowOff>
    </xdr:from>
    <xdr:to>
      <xdr:col>76</xdr:col>
      <xdr:colOff>114300</xdr:colOff>
      <xdr:row>78</xdr:row>
      <xdr:rowOff>116314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54827"/>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72194</xdr:rowOff>
    </xdr:from>
    <xdr:to>
      <xdr:col>71</xdr:col>
      <xdr:colOff>177800</xdr:colOff>
      <xdr:row>78</xdr:row>
      <xdr:rowOff>81727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4529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57604</xdr:rowOff>
    </xdr:from>
    <xdr:to>
      <xdr:col>85</xdr:col>
      <xdr:colOff>177800</xdr:colOff>
      <xdr:row>78</xdr:row>
      <xdr:rowOff>159204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143981</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57764</xdr:rowOff>
    </xdr:from>
    <xdr:to>
      <xdr:col>81</xdr:col>
      <xdr:colOff>101600</xdr:colOff>
      <xdr:row>78</xdr:row>
      <xdr:rowOff>159364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150491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65514</xdr:rowOff>
    </xdr:from>
    <xdr:to>
      <xdr:col>76</xdr:col>
      <xdr:colOff>165100</xdr:colOff>
      <xdr:row>78</xdr:row>
      <xdr:rowOff>167114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158241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30927</xdr:rowOff>
    </xdr:from>
    <xdr:to>
      <xdr:col>72</xdr:col>
      <xdr:colOff>38100</xdr:colOff>
      <xdr:row>78</xdr:row>
      <xdr:rowOff>132527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123654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9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21394</xdr:rowOff>
    </xdr:from>
    <xdr:to>
      <xdr:col>67</xdr:col>
      <xdr:colOff>101600</xdr:colOff>
      <xdr:row>78</xdr:row>
      <xdr:rowOff>122994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114121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124180</xdr:rowOff>
    </xdr:from>
    <xdr:to>
      <xdr:col>85</xdr:col>
      <xdr:colOff>127000</xdr:colOff>
      <xdr:row>97</xdr:row>
      <xdr:rowOff>147802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5483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112700</xdr:rowOff>
    </xdr:from>
    <xdr:to>
      <xdr:col>81</xdr:col>
      <xdr:colOff>50800</xdr:colOff>
      <xdr:row>97</xdr:row>
      <xdr:rowOff>124180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43350"/>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107011</xdr:rowOff>
    </xdr:from>
    <xdr:to>
      <xdr:col>76</xdr:col>
      <xdr:colOff>114300</xdr:colOff>
      <xdr:row>97</xdr:row>
      <xdr:rowOff>112700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37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107011</xdr:rowOff>
    </xdr:from>
    <xdr:to>
      <xdr:col>71</xdr:col>
      <xdr:colOff>177800</xdr:colOff>
      <xdr:row>97</xdr:row>
      <xdr:rowOff>157975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37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97002</xdr:rowOff>
    </xdr:from>
    <xdr:to>
      <xdr:col>85</xdr:col>
      <xdr:colOff>177800</xdr:colOff>
      <xdr:row>98</xdr:row>
      <xdr:rowOff>27152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75429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73380</xdr:rowOff>
    </xdr:from>
    <xdr:to>
      <xdr:col>81</xdr:col>
      <xdr:colOff>101600</xdr:colOff>
      <xdr:row>98</xdr:row>
      <xdr:rowOff>3530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166107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61900</xdr:rowOff>
    </xdr:from>
    <xdr:to>
      <xdr:col>76</xdr:col>
      <xdr:colOff>165100</xdr:colOff>
      <xdr:row>97</xdr:row>
      <xdr:rowOff>163500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154627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56211</xdr:rowOff>
    </xdr:from>
    <xdr:to>
      <xdr:col>72</xdr:col>
      <xdr:colOff>38100</xdr:colOff>
      <xdr:row>97</xdr:row>
      <xdr:rowOff>157811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148938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107175</xdr:rowOff>
    </xdr:from>
    <xdr:to>
      <xdr:col>67</xdr:col>
      <xdr:colOff>101600</xdr:colOff>
      <xdr:row>98</xdr:row>
      <xdr:rowOff>37325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28452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前年度から増加した主な項目は、教育費、土木費、民生費、総務費及び消防費となっている。教育費は、小学校及び中学校施設の大規模改修に係る工事請負費の増加等により、対前年度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76.7</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95,538</a:t>
          </a:r>
          <a:r>
            <a:rPr kumimoji="1" lang="ja-JP" altLang="en-US" sz="1100">
              <a:latin typeface="ＭＳ Ｐゴシック" panose="020B0600070205080204" pitchFamily="50" charset="-128"/>
              <a:ea typeface="ＭＳ Ｐゴシック" panose="020B0600070205080204" pitchFamily="50" charset="-128"/>
            </a:rPr>
            <a:t>円、土木費は、スマートインターチェンジ整備（繰越分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に係る委託料及び工事請負費の増加等により、対前年度</a:t>
          </a:r>
          <a:r>
            <a:rPr kumimoji="1" lang="en-US" altLang="ja-JP" sz="1100">
              <a:latin typeface="ＭＳ Ｐゴシック" panose="020B0600070205080204" pitchFamily="50" charset="-128"/>
              <a:ea typeface="ＭＳ Ｐゴシック" panose="020B0600070205080204" pitchFamily="50" charset="-128"/>
            </a:rPr>
            <a:t>37.4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68,679</a:t>
          </a:r>
          <a:r>
            <a:rPr kumimoji="1" lang="ja-JP" altLang="en-US" sz="1100">
              <a:latin typeface="ＭＳ Ｐゴシック" panose="020B0600070205080204" pitchFamily="50" charset="-128"/>
              <a:ea typeface="ＭＳ Ｐゴシック" panose="020B0600070205080204" pitchFamily="50" charset="-128"/>
            </a:rPr>
            <a:t>円、民生費は、自立支援事業で障害福祉サービス費が増加したこと等により、対前年度</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214,649</a:t>
          </a:r>
          <a:r>
            <a:rPr kumimoji="1" lang="ja-JP" altLang="en-US" sz="1100">
              <a:latin typeface="ＭＳ Ｐゴシック" panose="020B0600070205080204" pitchFamily="50" charset="-128"/>
              <a:ea typeface="ＭＳ Ｐゴシック" panose="020B0600070205080204" pitchFamily="50" charset="-128"/>
            </a:rPr>
            <a:t>円、総務費は、物価高騰対策生活応援商品券事業や庁舎自家発電改修工事等を実施したこと等により、対前年度</a:t>
          </a:r>
          <a:r>
            <a:rPr kumimoji="1" lang="en-US" altLang="ja-JP" sz="1100">
              <a:latin typeface="ＭＳ Ｐゴシック" panose="020B0600070205080204" pitchFamily="50" charset="-128"/>
              <a:ea typeface="ＭＳ Ｐゴシック" panose="020B0600070205080204" pitchFamily="50" charset="-128"/>
            </a:rPr>
            <a:t>18.5</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70,878</a:t>
          </a:r>
          <a:r>
            <a:rPr kumimoji="1" lang="ja-JP" altLang="en-US" sz="1100">
              <a:latin typeface="ＭＳ Ｐゴシック" panose="020B0600070205080204" pitchFamily="50" charset="-128"/>
              <a:ea typeface="ＭＳ Ｐゴシック" panose="020B0600070205080204" pitchFamily="50" charset="-128"/>
            </a:rPr>
            <a:t>円、消防費は、消防ポンプ付水槽車を更新したこと等により、対前年度</a:t>
          </a:r>
          <a:r>
            <a:rPr kumimoji="1" lang="en-US" altLang="ja-JP" sz="1100">
              <a:latin typeface="ＭＳ Ｐゴシック" panose="020B0600070205080204" pitchFamily="50" charset="-128"/>
              <a:ea typeface="ＭＳ Ｐゴシック" panose="020B0600070205080204" pitchFamily="50" charset="-128"/>
            </a:rPr>
            <a:t>39.2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28,326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また、減少した主な項目は公債費であり、平成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年度に借り入れた臨時財政対策債の償還が令和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年度中におおかた完了し元金が減少したこと等により、対前年度</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48,862</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普通交付税及び地方債は増加したものの、財源不足に対応するため財政調整基金を</a:t>
          </a:r>
          <a:r>
            <a:rPr kumimoji="1" lang="en-US" altLang="ja-JP" sz="1100">
              <a:latin typeface="ＭＳ ゴシック" pitchFamily="49" charset="-128"/>
              <a:ea typeface="ＭＳ ゴシック" pitchFamily="49" charset="-128"/>
            </a:rPr>
            <a:t>11.78</a:t>
          </a:r>
          <a:r>
            <a:rPr kumimoji="1" lang="ja-JP" altLang="en-US" sz="1100">
              <a:latin typeface="ＭＳ ゴシック" pitchFamily="49" charset="-128"/>
              <a:ea typeface="ＭＳ ゴシック" pitchFamily="49" charset="-128"/>
            </a:rPr>
            <a:t>億円取り崩したことにより、実質単年度収支は赤字となった。財政調整基金は前年度決算剰余金の積立額よりも取崩額の方が多かったため減少し、標準財政規模比は</a:t>
          </a:r>
          <a:r>
            <a:rPr kumimoji="1" lang="en-US" altLang="ja-JP" sz="1100">
              <a:latin typeface="ＭＳ ゴシック" pitchFamily="49" charset="-128"/>
              <a:ea typeface="ＭＳ ゴシック" pitchFamily="49" charset="-128"/>
            </a:rPr>
            <a:t>6.98</a:t>
          </a:r>
          <a:r>
            <a:rPr kumimoji="1" lang="ja-JP" altLang="en-US" sz="1100">
              <a:latin typeface="ＭＳ ゴシック" pitchFamily="49" charset="-128"/>
              <a:ea typeface="ＭＳ ゴシック" pitchFamily="49" charset="-128"/>
            </a:rPr>
            <a:t>ポイント低下し</a:t>
          </a:r>
          <a:r>
            <a:rPr kumimoji="1" lang="en-US" altLang="ja-JP" sz="1100">
              <a:latin typeface="ＭＳ ゴシック" pitchFamily="49" charset="-128"/>
              <a:ea typeface="ＭＳ ゴシック" pitchFamily="49" charset="-128"/>
            </a:rPr>
            <a:t>27.60</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会計を含めた全会計において赤字額は発生していない。</a:t>
          </a:r>
        </a:p>
        <a:p>
          <a:r>
            <a:rPr kumimoji="1" lang="ja-JP" altLang="en-US" sz="1100">
              <a:latin typeface="ＭＳ ゴシック" pitchFamily="49" charset="-128"/>
              <a:ea typeface="ＭＳ ゴシック" pitchFamily="49" charset="-128"/>
            </a:rPr>
            <a:t>　このうち水道事業会計は、未払金などの流動負債に比べて、現金預金や未収金などの流動資産が</a:t>
          </a:r>
          <a:r>
            <a:rPr kumimoji="1" lang="en-US" altLang="ja-JP" sz="1100">
              <a:latin typeface="ＭＳ ゴシック" pitchFamily="49" charset="-128"/>
              <a:ea typeface="ＭＳ ゴシック" pitchFamily="49" charset="-128"/>
            </a:rPr>
            <a:t>11.8</a:t>
          </a:r>
          <a:r>
            <a:rPr kumimoji="1" lang="ja-JP" altLang="en-US" sz="1100">
              <a:latin typeface="ＭＳ ゴシック" pitchFamily="49" charset="-128"/>
              <a:ea typeface="ＭＳ ゴシック" pitchFamily="49" charset="-128"/>
            </a:rPr>
            <a:t>億円多い状況となっており、標準財政規模比も令和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a:t>
          </a:r>
          <a:r>
            <a:rPr kumimoji="1" lang="en-US" altLang="ja-JP" sz="1100">
              <a:latin typeface="ＭＳ ゴシック" pitchFamily="49" charset="-128"/>
              <a:ea typeface="ＭＳ ゴシック" pitchFamily="49" charset="-128"/>
            </a:rPr>
            <a:t>16.59</a:t>
          </a:r>
          <a:r>
            <a:rPr kumimoji="1" lang="ja-JP" altLang="en-US" sz="1100">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100">
              <a:latin typeface="ＭＳ ゴシック" pitchFamily="49" charset="-128"/>
              <a:ea typeface="ＭＳ ゴシック" pitchFamily="49" charset="-128"/>
            </a:rPr>
            <a:t>8.2</a:t>
          </a:r>
          <a:r>
            <a:rPr kumimoji="1" lang="ja-JP" altLang="en-US" sz="1100">
              <a:latin typeface="ＭＳ ゴシック" pitchFamily="49" charset="-128"/>
              <a:ea typeface="ＭＳ ゴシック" pitchFamily="49" charset="-128"/>
            </a:rPr>
            <a:t>億円で標準財政規模比は</a:t>
          </a:r>
          <a:r>
            <a:rPr kumimoji="1" lang="en-US" altLang="ja-JP" sz="1100">
              <a:latin typeface="ＭＳ ゴシック" pitchFamily="49" charset="-128"/>
              <a:ea typeface="ＭＳ ゴシック" pitchFamily="49" charset="-128"/>
            </a:rPr>
            <a:t>7.85</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標準財政規模比の増減について、一般会計では小学校及び中学校施設の大規模改修に係る工事請負費の増加等により標準財政規模比の計算式の分子となる実質収支額が減少し</a:t>
          </a:r>
          <a:r>
            <a:rPr kumimoji="1" lang="en-US" altLang="ja-JP" sz="1100">
              <a:solidFill>
                <a:sysClr val="windowText" lastClr="000000"/>
              </a:solidFill>
              <a:latin typeface="ＭＳ ゴシック" pitchFamily="49" charset="-128"/>
              <a:ea typeface="ＭＳ ゴシック" pitchFamily="49" charset="-128"/>
            </a:rPr>
            <a:t>2.5</a:t>
          </a:r>
          <a:r>
            <a:rPr kumimoji="1" lang="ja-JP" altLang="en-US" sz="1100">
              <a:solidFill>
                <a:sysClr val="windowText" lastClr="000000"/>
              </a:solidFill>
              <a:latin typeface="ＭＳ ゴシック" pitchFamily="49" charset="-128"/>
              <a:ea typeface="ＭＳ ゴシック" pitchFamily="49" charset="-128"/>
            </a:rPr>
            <a:t>ポイント低下の</a:t>
          </a:r>
          <a:r>
            <a:rPr kumimoji="1" lang="en-US" altLang="ja-JP" sz="1100">
              <a:solidFill>
                <a:sysClr val="windowText" lastClr="000000"/>
              </a:solidFill>
              <a:latin typeface="ＭＳ ゴシック" pitchFamily="49" charset="-128"/>
              <a:ea typeface="ＭＳ ゴシック" pitchFamily="49" charset="-128"/>
            </a:rPr>
            <a:t>7.85</a:t>
          </a:r>
          <a:r>
            <a:rPr kumimoji="1" lang="ja-JP" altLang="en-US" sz="1100">
              <a:solidFill>
                <a:sysClr val="windowText" lastClr="000000"/>
              </a:solidFill>
              <a:latin typeface="ＭＳ ゴシック" pitchFamily="49" charset="-128"/>
              <a:ea typeface="ＭＳ ゴシック" pitchFamily="49" charset="-128"/>
            </a:rPr>
            <a:t>％、下水道事業会計では公共下水道事業において資本費平準化債を借り入れたことにより流動資産が増加し</a:t>
          </a:r>
          <a:r>
            <a:rPr kumimoji="1" lang="en-US" altLang="ja-JP" sz="1100">
              <a:solidFill>
                <a:sysClr val="windowText" lastClr="000000"/>
              </a:solidFill>
              <a:latin typeface="ＭＳ ゴシック" pitchFamily="49" charset="-128"/>
              <a:ea typeface="ＭＳ ゴシック" pitchFamily="49" charset="-128"/>
            </a:rPr>
            <a:t>1.66</a:t>
          </a:r>
          <a:r>
            <a:rPr kumimoji="1" lang="ja-JP" altLang="en-US" sz="1100">
              <a:solidFill>
                <a:sysClr val="windowText" lastClr="000000"/>
              </a:solidFill>
              <a:latin typeface="ＭＳ ゴシック" pitchFamily="49" charset="-128"/>
              <a:ea typeface="ＭＳ ゴシック" pitchFamily="49" charset="-128"/>
            </a:rPr>
            <a:t>ポイント上昇の</a:t>
          </a:r>
          <a:r>
            <a:rPr kumimoji="1" lang="en-US" altLang="ja-JP" sz="1100">
              <a:solidFill>
                <a:sysClr val="windowText" lastClr="000000"/>
              </a:solidFill>
              <a:latin typeface="ＭＳ ゴシック" pitchFamily="49" charset="-128"/>
              <a:ea typeface="ＭＳ ゴシック" pitchFamily="49" charset="-128"/>
            </a:rPr>
            <a:t>3.28</a:t>
          </a:r>
          <a:r>
            <a:rPr kumimoji="1" lang="ja-JP" altLang="en-US" sz="1100">
              <a:solidFill>
                <a:sysClr val="windowText" lastClr="000000"/>
              </a:solidFill>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21250040</v>
      </c>
      <c r="BO4" s="449"/>
      <c r="BP4" s="449"/>
      <c r="BQ4" s="449"/>
      <c r="BR4" s="449"/>
      <c r="BS4" s="449"/>
      <c r="BT4" s="449"/>
      <c r="BU4" s="450"/>
      <c r="BV4" s="448">
        <v>18433601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10.4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20168010</v>
      </c>
      <c r="BO5" s="420"/>
      <c r="BP5" s="420"/>
      <c r="BQ5" s="420"/>
      <c r="BR5" s="420"/>
      <c r="BS5" s="420"/>
      <c r="BT5" s="420"/>
      <c r="BU5" s="421"/>
      <c r="BV5" s="419">
        <v>17186856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98.9</v>
      </c>
      <c r="CU5" s="417"/>
      <c r="CV5" s="417"/>
      <c r="CW5" s="417"/>
      <c r="CX5" s="417"/>
      <c r="CY5" s="417"/>
      <c r="CZ5" s="417"/>
      <c r="DA5" s="418"/>
      <c r="DB5" s="416">
        <v>96.3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1082030</v>
      </c>
      <c r="BO6" s="420"/>
      <c r="BP6" s="420"/>
      <c r="BQ6" s="420"/>
      <c r="BR6" s="420"/>
      <c r="BS6" s="420"/>
      <c r="BT6" s="420"/>
      <c r="BU6" s="421"/>
      <c r="BV6" s="419">
        <v>1246745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99.2</v>
      </c>
      <c r="CU6" s="563"/>
      <c r="CV6" s="563"/>
      <c r="CW6" s="563"/>
      <c r="CX6" s="563"/>
      <c r="CY6" s="563"/>
      <c r="CZ6" s="563"/>
      <c r="DA6" s="564"/>
      <c r="DB6" s="562">
        <v>96.9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263625</v>
      </c>
      <c r="BO7" s="420"/>
      <c r="BP7" s="420"/>
      <c r="BQ7" s="420"/>
      <c r="BR7" s="420"/>
      <c r="BS7" s="420"/>
      <c r="BT7" s="420"/>
      <c r="BU7" s="421"/>
      <c r="BV7" s="419">
        <v>193619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10417424</v>
      </c>
      <c r="CU7" s="420"/>
      <c r="CV7" s="420"/>
      <c r="CW7" s="420"/>
      <c r="CX7" s="420"/>
      <c r="CY7" s="420"/>
      <c r="CZ7" s="420"/>
      <c r="DA7" s="421"/>
      <c r="DB7" s="419">
        <v>10166116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818405</v>
      </c>
      <c r="BO8" s="420"/>
      <c r="BP8" s="420"/>
      <c r="BQ8" s="420"/>
      <c r="BR8" s="420"/>
      <c r="BS8" s="420"/>
      <c r="BT8" s="420"/>
      <c r="BU8" s="421"/>
      <c r="BV8" s="419">
        <v>1053126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33903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-234721</v>
      </c>
      <c r="BO9" s="420"/>
      <c r="BP9" s="420"/>
      <c r="BQ9" s="420"/>
      <c r="BR9" s="420"/>
      <c r="BS9" s="420"/>
      <c r="BT9" s="420"/>
      <c r="BU9" s="421"/>
      <c r="BV9" s="419">
        <v>-37724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12.4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34613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536838</v>
      </c>
      <c r="BO10" s="420"/>
      <c r="BP10" s="420"/>
      <c r="BQ10" s="420"/>
      <c r="BR10" s="420"/>
      <c r="BS10" s="420"/>
      <c r="BT10" s="420"/>
      <c r="BU10" s="421"/>
      <c r="BV10" s="419">
        <v>562240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32959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1178000</v>
      </c>
      <c r="BO12" s="420"/>
      <c r="BP12" s="420"/>
      <c r="BQ12" s="420"/>
      <c r="BR12" s="420"/>
      <c r="BS12" s="420"/>
      <c r="BT12" s="420"/>
      <c r="BU12" s="421"/>
      <c r="BV12" s="419">
        <v>640000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32572</v>
      </c>
      <c r="S13" s="507"/>
      <c r="T13" s="507"/>
      <c r="U13" s="507"/>
      <c r="V13" s="508"/>
      <c r="W13" s="509" t="s">
        <v>131</v>
      </c>
      <c r="X13" s="405"/>
      <c r="Y13" s="405"/>
      <c r="Z13" s="405"/>
      <c r="AA13" s="405"/>
      <c r="AB13" s="406"/>
      <c r="AC13" s="372">
        <v>1068</v>
      </c>
      <c r="AD13" s="373"/>
      <c r="AE13" s="373"/>
      <c r="AF13" s="373"/>
      <c r="AG13" s="374"/>
      <c r="AH13" s="372">
        <v>1349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-875883</v>
      </c>
      <c r="BO13" s="420"/>
      <c r="BP13" s="420"/>
      <c r="BQ13" s="420"/>
      <c r="BR13" s="420"/>
      <c r="BS13" s="420"/>
      <c r="BT13" s="420"/>
      <c r="BU13" s="421"/>
      <c r="BV13" s="419">
        <v>-115484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v>
      </c>
      <c r="CU13" s="417"/>
      <c r="CV13" s="417"/>
      <c r="CW13" s="417"/>
      <c r="CX13" s="417"/>
      <c r="CY13" s="417"/>
      <c r="CZ13" s="417"/>
      <c r="DA13" s="418"/>
      <c r="DB13" s="416">
        <v>10.4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33153</v>
      </c>
      <c r="S14" s="507"/>
      <c r="T14" s="507"/>
      <c r="U14" s="507"/>
      <c r="V14" s="508"/>
      <c r="W14" s="510"/>
      <c r="X14" s="408"/>
      <c r="Y14" s="408"/>
      <c r="Z14" s="408"/>
      <c r="AA14" s="408"/>
      <c r="AB14" s="409"/>
      <c r="AC14" s="499">
        <v>6.8</v>
      </c>
      <c r="AD14" s="500"/>
      <c r="AE14" s="500"/>
      <c r="AF14" s="500"/>
      <c r="AG14" s="501"/>
      <c r="AH14" s="499">
        <v>8.5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15.1</v>
      </c>
      <c r="CU14" s="517"/>
      <c r="CV14" s="517"/>
      <c r="CW14" s="517"/>
      <c r="CX14" s="517"/>
      <c r="CY14" s="517"/>
      <c r="CZ14" s="517"/>
      <c r="DA14" s="518"/>
      <c r="DB14" s="516">
        <v>8.1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32773</v>
      </c>
      <c r="S15" s="507"/>
      <c r="T15" s="507"/>
      <c r="U15" s="507"/>
      <c r="V15" s="508"/>
      <c r="W15" s="509" t="s">
        <v>137</v>
      </c>
      <c r="X15" s="405"/>
      <c r="Y15" s="405"/>
      <c r="Z15" s="405"/>
      <c r="AA15" s="405"/>
      <c r="AB15" s="406"/>
      <c r="AC15" s="372">
        <v>2812</v>
      </c>
      <c r="AD15" s="373"/>
      <c r="AE15" s="373"/>
      <c r="AF15" s="373"/>
      <c r="AG15" s="374"/>
      <c r="AH15" s="372">
        <v>2882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4495785</v>
      </c>
      <c r="BO15" s="449"/>
      <c r="BP15" s="449"/>
      <c r="BQ15" s="449"/>
      <c r="BR15" s="449"/>
      <c r="BS15" s="449"/>
      <c r="BT15" s="449"/>
      <c r="BU15" s="450"/>
      <c r="BV15" s="448">
        <v>4343516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17.899999999999999</v>
      </c>
      <c r="AD16" s="500"/>
      <c r="AE16" s="500"/>
      <c r="AF16" s="500"/>
      <c r="AG16" s="501"/>
      <c r="AH16" s="499">
        <v>18.2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9188994</v>
      </c>
      <c r="BO16" s="420"/>
      <c r="BP16" s="420"/>
      <c r="BQ16" s="420"/>
      <c r="BR16" s="420"/>
      <c r="BS16" s="420"/>
      <c r="BT16" s="420"/>
      <c r="BU16" s="421"/>
      <c r="BV16" s="419">
        <v>8944887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11837</v>
      </c>
      <c r="AD17" s="373"/>
      <c r="AE17" s="373"/>
      <c r="AF17" s="373"/>
      <c r="AG17" s="374"/>
      <c r="AH17" s="372">
        <v>11561</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5692030</v>
      </c>
      <c r="BO17" s="420"/>
      <c r="BP17" s="420"/>
      <c r="BQ17" s="420"/>
      <c r="BR17" s="420"/>
      <c r="BS17" s="420"/>
      <c r="BT17" s="420"/>
      <c r="BU17" s="421"/>
      <c r="BV17" s="419">
        <v>5499952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211.3</v>
      </c>
      <c r="M18" s="472"/>
      <c r="N18" s="472"/>
      <c r="O18" s="472"/>
      <c r="P18" s="472"/>
      <c r="Q18" s="472"/>
      <c r="R18" s="473"/>
      <c r="S18" s="473"/>
      <c r="T18" s="473"/>
      <c r="U18" s="473"/>
      <c r="V18" s="474"/>
      <c r="W18" s="490"/>
      <c r="X18" s="491"/>
      <c r="Y18" s="491"/>
      <c r="Z18" s="491"/>
      <c r="AA18" s="491"/>
      <c r="AB18" s="515"/>
      <c r="AC18" s="389">
        <v>75.3</v>
      </c>
      <c r="AD18" s="390"/>
      <c r="AE18" s="390"/>
      <c r="AF18" s="390"/>
      <c r="AG18" s="475"/>
      <c r="AH18" s="389">
        <v>73.2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10334826</v>
      </c>
      <c r="BO18" s="420"/>
      <c r="BP18" s="420"/>
      <c r="BQ18" s="420"/>
      <c r="BR18" s="420"/>
      <c r="BS18" s="420"/>
      <c r="BT18" s="420"/>
      <c r="BU18" s="421"/>
      <c r="BV18" s="419">
        <v>9954182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13872032</v>
      </c>
      <c r="BO19" s="420"/>
      <c r="BP19" s="420"/>
      <c r="BQ19" s="420"/>
      <c r="BR19" s="420"/>
      <c r="BS19" s="420"/>
      <c r="BT19" s="420"/>
      <c r="BU19" s="421"/>
      <c r="BV19" s="419">
        <v>13418215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14331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12001227</v>
      </c>
      <c r="BO22" s="449"/>
      <c r="BP22" s="449"/>
      <c r="BQ22" s="449"/>
      <c r="BR22" s="449"/>
      <c r="BS22" s="449"/>
      <c r="BT22" s="449"/>
      <c r="BU22" s="450"/>
      <c r="BV22" s="448">
        <v>11285334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6674527</v>
      </c>
      <c r="BO23" s="420"/>
      <c r="BP23" s="420"/>
      <c r="BQ23" s="420"/>
      <c r="BR23" s="420"/>
      <c r="BS23" s="420"/>
      <c r="BT23" s="420"/>
      <c r="BU23" s="421"/>
      <c r="BV23" s="419">
        <v>7054520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8750</v>
      </c>
      <c r="R24" s="373"/>
      <c r="S24" s="373"/>
      <c r="T24" s="373"/>
      <c r="U24" s="373"/>
      <c r="V24" s="374"/>
      <c r="W24" s="462"/>
      <c r="X24" s="399"/>
      <c r="Y24" s="400"/>
      <c r="Z24" s="375" t="s">
        <v>161</v>
      </c>
      <c r="AA24" s="376"/>
      <c r="AB24" s="376"/>
      <c r="AC24" s="376"/>
      <c r="AD24" s="376"/>
      <c r="AE24" s="376"/>
      <c r="AF24" s="376"/>
      <c r="AG24" s="377"/>
      <c r="AH24" s="372">
        <v>292</v>
      </c>
      <c r="AI24" s="373"/>
      <c r="AJ24" s="373"/>
      <c r="AK24" s="373"/>
      <c r="AL24" s="374"/>
      <c r="AM24" s="372">
        <v>873664</v>
      </c>
      <c r="AN24" s="373"/>
      <c r="AO24" s="373"/>
      <c r="AP24" s="373"/>
      <c r="AQ24" s="373"/>
      <c r="AR24" s="374"/>
      <c r="AS24" s="372">
        <v>2992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6813875</v>
      </c>
      <c r="BO24" s="420"/>
      <c r="BP24" s="420"/>
      <c r="BQ24" s="420"/>
      <c r="BR24" s="420"/>
      <c r="BS24" s="420"/>
      <c r="BT24" s="420"/>
      <c r="BU24" s="421"/>
      <c r="BV24" s="419">
        <v>5568538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6840</v>
      </c>
      <c r="R25" s="373"/>
      <c r="S25" s="373"/>
      <c r="T25" s="373"/>
      <c r="U25" s="373"/>
      <c r="V25" s="374"/>
      <c r="W25" s="462"/>
      <c r="X25" s="399"/>
      <c r="Y25" s="400"/>
      <c r="Z25" s="375" t="s">
        <v>164</v>
      </c>
      <c r="AA25" s="376"/>
      <c r="AB25" s="376"/>
      <c r="AC25" s="376"/>
      <c r="AD25" s="376"/>
      <c r="AE25" s="376"/>
      <c r="AF25" s="376"/>
      <c r="AG25" s="377"/>
      <c r="AH25" s="372">
        <v>51</v>
      </c>
      <c r="AI25" s="373"/>
      <c r="AJ25" s="373"/>
      <c r="AK25" s="373"/>
      <c r="AL25" s="374"/>
      <c r="AM25" s="372">
        <v>143514</v>
      </c>
      <c r="AN25" s="373"/>
      <c r="AO25" s="373"/>
      <c r="AP25" s="373"/>
      <c r="AQ25" s="373"/>
      <c r="AR25" s="374"/>
      <c r="AS25" s="372">
        <v>2814</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873113</v>
      </c>
      <c r="BO25" s="449"/>
      <c r="BP25" s="449"/>
      <c r="BQ25" s="449"/>
      <c r="BR25" s="449"/>
      <c r="BS25" s="449"/>
      <c r="BT25" s="449"/>
      <c r="BU25" s="450"/>
      <c r="BV25" s="448">
        <v>1060096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5790</v>
      </c>
      <c r="R26" s="373"/>
      <c r="S26" s="373"/>
      <c r="T26" s="373"/>
      <c r="U26" s="373"/>
      <c r="V26" s="374"/>
      <c r="W26" s="462"/>
      <c r="X26" s="399"/>
      <c r="Y26" s="400"/>
      <c r="Z26" s="375" t="s">
        <v>167</v>
      </c>
      <c r="AA26" s="430"/>
      <c r="AB26" s="430"/>
      <c r="AC26" s="430"/>
      <c r="AD26" s="430"/>
      <c r="AE26" s="430"/>
      <c r="AF26" s="430"/>
      <c r="AG26" s="431"/>
      <c r="AH26" s="372">
        <v>7</v>
      </c>
      <c r="AI26" s="373"/>
      <c r="AJ26" s="373"/>
      <c r="AK26" s="373"/>
      <c r="AL26" s="374"/>
      <c r="AM26" s="372">
        <v>17829</v>
      </c>
      <c r="AN26" s="373"/>
      <c r="AO26" s="373"/>
      <c r="AP26" s="373"/>
      <c r="AQ26" s="373"/>
      <c r="AR26" s="374"/>
      <c r="AS26" s="372">
        <v>2547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3960</v>
      </c>
      <c r="R27" s="373"/>
      <c r="S27" s="373"/>
      <c r="T27" s="373"/>
      <c r="U27" s="373"/>
      <c r="V27" s="374"/>
      <c r="W27" s="462"/>
      <c r="X27" s="399"/>
      <c r="Y27" s="400"/>
      <c r="Z27" s="375" t="s">
        <v>170</v>
      </c>
      <c r="AA27" s="376"/>
      <c r="AB27" s="376"/>
      <c r="AC27" s="376"/>
      <c r="AD27" s="376"/>
      <c r="AE27" s="376"/>
      <c r="AF27" s="376"/>
      <c r="AG27" s="377"/>
      <c r="AH27" s="372">
        <v>25</v>
      </c>
      <c r="AI27" s="373"/>
      <c r="AJ27" s="373"/>
      <c r="AK27" s="373"/>
      <c r="AL27" s="374"/>
      <c r="AM27" s="372">
        <v>76650</v>
      </c>
      <c r="AN27" s="373"/>
      <c r="AO27" s="373"/>
      <c r="AP27" s="373"/>
      <c r="AQ27" s="373"/>
      <c r="AR27" s="374"/>
      <c r="AS27" s="372">
        <v>3066</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3230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2874768</v>
      </c>
      <c r="BO28" s="449"/>
      <c r="BP28" s="449"/>
      <c r="BQ28" s="449"/>
      <c r="BR28" s="449"/>
      <c r="BS28" s="449"/>
      <c r="BT28" s="449"/>
      <c r="BU28" s="450"/>
      <c r="BV28" s="448">
        <v>3515930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2970</v>
      </c>
      <c r="R29" s="373"/>
      <c r="S29" s="373"/>
      <c r="T29" s="373"/>
      <c r="U29" s="373"/>
      <c r="V29" s="374"/>
      <c r="W29" s="463"/>
      <c r="X29" s="464"/>
      <c r="Y29" s="465"/>
      <c r="Z29" s="375" t="s">
        <v>176</v>
      </c>
      <c r="AA29" s="376"/>
      <c r="AB29" s="376"/>
      <c r="AC29" s="376"/>
      <c r="AD29" s="376"/>
      <c r="AE29" s="376"/>
      <c r="AF29" s="376"/>
      <c r="AG29" s="377"/>
      <c r="AH29" s="372">
        <v>317</v>
      </c>
      <c r="AI29" s="373"/>
      <c r="AJ29" s="373"/>
      <c r="AK29" s="373"/>
      <c r="AL29" s="374"/>
      <c r="AM29" s="372">
        <v>950314</v>
      </c>
      <c r="AN29" s="373"/>
      <c r="AO29" s="373"/>
      <c r="AP29" s="373"/>
      <c r="AQ29" s="373"/>
      <c r="AR29" s="374"/>
      <c r="AS29" s="372">
        <v>2998</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349819</v>
      </c>
      <c r="BO29" s="420"/>
      <c r="BP29" s="420"/>
      <c r="BQ29" s="420"/>
      <c r="BR29" s="420"/>
      <c r="BS29" s="420"/>
      <c r="BT29" s="420"/>
      <c r="BU29" s="421"/>
      <c r="BV29" s="419">
        <v>315613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3564633</v>
      </c>
      <c r="BO30" s="454"/>
      <c r="BP30" s="454"/>
      <c r="BQ30" s="454"/>
      <c r="BR30" s="454"/>
      <c r="BS30" s="454"/>
      <c r="BT30" s="454"/>
      <c r="BU30" s="455"/>
      <c r="BV30" s="453">
        <v>3532892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田窪第２工業団地特別会計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松山養護老人ホーム事務組合（一般会計）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IF('各会計、関係団体の財政状況及び健全化判断比率'!B34="","",'各会計、関係団体の財政状況及び健全化判断比率'!B34)</f>
        <v>吉久工業団地特別会計</v>
      </c>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松山養護老人ホーム事務組合（診療所事業会計）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松山広域福祉施設事務組合（一般会計）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松山広域福祉施設事務組合（公営企業会計）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松山衛生事務組合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愛媛県市町総合事務組合（退職手当事業分）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愛媛県市町総合事務組合（消防補償事業分）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愛媛県市町総合事務組合（交通災害事業特別会計）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愛媛県市町総合事務組合（自治会館事業分）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愛媛県市町総合事務組合（議員公務災害事業分）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oP8ziZnCz7bf6HCUOgLVybAqW+XO5Ko1Fc+6cSNh56NMiMXIwThLKeWu1ZmoNGlB8tmtQqUkacHwTXUIvfIWw==" saltValue="jlbx8eaSB8mrwx8RLRyk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22.16</v>
      </c>
      <c r="G34" s="33">
        <v>20.86</v>
      </c>
      <c r="H34" s="33">
        <v>20.66</v>
      </c>
      <c r="I34" s="33">
        <v>17.41</v>
      </c>
      <c r="J34" s="34">
        <v>16.59</v>
      </c>
      <c r="K34" s="22"/>
      <c r="L34" s="22"/>
      <c r="M34" s="22"/>
      <c r="N34" s="22"/>
      <c r="O34" s="22"/>
      <c r="P34" s="22"/>
    </row>
    <row r="35" spans="1:16" ht="39" customHeight="1" x14ac:dyDescent="0.15">
      <c r="A35" s="22"/>
      <c r="B35" s="35"/>
      <c r="C35" s="1145" t="s">
        <v>535</v>
      </c>
      <c r="D35" s="1146"/>
      <c r="E35" s="1147"/>
      <c r="F35" s="36">
        <v>8.94</v>
      </c>
      <c r="G35" s="37">
        <v>11.14</v>
      </c>
      <c r="H35" s="37">
        <v>10.83</v>
      </c>
      <c r="I35" s="37">
        <v>10.35</v>
      </c>
      <c r="J35" s="38">
        <v>7.85</v>
      </c>
      <c r="K35" s="22"/>
      <c r="L35" s="22"/>
      <c r="M35" s="22"/>
      <c r="N35" s="22"/>
      <c r="O35" s="22"/>
      <c r="P35" s="22"/>
    </row>
    <row r="36" spans="1:16" ht="39" customHeight="1" x14ac:dyDescent="0.15">
      <c r="A36" s="22"/>
      <c r="B36" s="35"/>
      <c r="C36" s="1145" t="s">
        <v>536</v>
      </c>
      <c r="D36" s="1146"/>
      <c r="E36" s="1147"/>
      <c r="F36" s="36">
        <v>2.98</v>
      </c>
      <c r="G36" s="37">
        <v>3.5</v>
      </c>
      <c r="H36" s="37">
        <v>4.7</v>
      </c>
      <c r="I36" s="37">
        <v>5.48</v>
      </c>
      <c r="J36" s="38">
        <v>5.46</v>
      </c>
      <c r="K36" s="22"/>
      <c r="L36" s="22"/>
      <c r="M36" s="22"/>
      <c r="N36" s="22"/>
      <c r="O36" s="22"/>
      <c r="P36" s="22"/>
    </row>
    <row r="37" spans="1:16" ht="39" customHeight="1" x14ac:dyDescent="0.15">
      <c r="A37" s="22"/>
      <c r="B37" s="35"/>
      <c r="C37" s="1145" t="s">
        <v>537</v>
      </c>
      <c r="D37" s="1146"/>
      <c r="E37" s="1147"/>
      <c r="F37" s="36">
        <v>0.84</v>
      </c>
      <c r="G37" s="37">
        <v>0.89</v>
      </c>
      <c r="H37" s="37">
        <v>0.85</v>
      </c>
      <c r="I37" s="37">
        <v>1.62</v>
      </c>
      <c r="J37" s="38">
        <v>3.28</v>
      </c>
      <c r="K37" s="22"/>
      <c r="L37" s="22"/>
      <c r="M37" s="22"/>
      <c r="N37" s="22"/>
      <c r="O37" s="22"/>
      <c r="P37" s="22"/>
    </row>
    <row r="38" spans="1:16" ht="39" customHeight="1" x14ac:dyDescent="0.15">
      <c r="A38" s="22"/>
      <c r="B38" s="35"/>
      <c r="C38" s="1145" t="s">
        <v>538</v>
      </c>
      <c r="D38" s="1146"/>
      <c r="E38" s="1147"/>
      <c r="F38" s="36">
        <v>5.76</v>
      </c>
      <c r="G38" s="37">
        <v>4.8499999999999996</v>
      </c>
      <c r="H38" s="37">
        <v>4.09</v>
      </c>
      <c r="I38" s="37">
        <v>2.59</v>
      </c>
      <c r="J38" s="38">
        <v>1.77</v>
      </c>
      <c r="K38" s="22"/>
      <c r="L38" s="22"/>
      <c r="M38" s="22"/>
      <c r="N38" s="22"/>
      <c r="O38" s="22"/>
      <c r="P38" s="22"/>
    </row>
    <row r="39" spans="1:16" ht="39" customHeight="1" x14ac:dyDescent="0.15">
      <c r="A39" s="22"/>
      <c r="B39" s="35"/>
      <c r="C39" s="1145" t="s">
        <v>539</v>
      </c>
      <c r="D39" s="1146"/>
      <c r="E39" s="1147"/>
      <c r="F39" s="36">
        <v>0.28000000000000003</v>
      </c>
      <c r="G39" s="37">
        <v>0.26</v>
      </c>
      <c r="H39" s="37">
        <v>0.28000000000000003</v>
      </c>
      <c r="I39" s="37">
        <v>0.32</v>
      </c>
      <c r="J39" s="38">
        <v>0.37</v>
      </c>
      <c r="K39" s="22"/>
      <c r="L39" s="22"/>
      <c r="M39" s="22"/>
      <c r="N39" s="22"/>
      <c r="O39" s="22"/>
      <c r="P39" s="22"/>
    </row>
    <row r="40" spans="1:16" ht="39" customHeight="1" x14ac:dyDescent="0.15">
      <c r="A40" s="22"/>
      <c r="B40" s="35"/>
      <c r="C40" s="1145" t="s">
        <v>540</v>
      </c>
      <c r="D40" s="1146"/>
      <c r="E40" s="1147"/>
      <c r="F40" s="36" t="s">
        <v>487</v>
      </c>
      <c r="G40" s="37">
        <v>0</v>
      </c>
      <c r="H40" s="37">
        <v>0</v>
      </c>
      <c r="I40" s="37">
        <v>0</v>
      </c>
      <c r="J40" s="38">
        <v>0</v>
      </c>
      <c r="K40" s="22"/>
      <c r="L40" s="22"/>
      <c r="M40" s="22"/>
      <c r="N40" s="22"/>
      <c r="O40" s="22"/>
      <c r="P40" s="22"/>
    </row>
    <row r="41" spans="1:16" ht="39" customHeight="1" x14ac:dyDescent="0.15">
      <c r="A41" s="22"/>
      <c r="B41" s="35"/>
      <c r="C41" s="1145" t="s">
        <v>541</v>
      </c>
      <c r="D41" s="1146"/>
      <c r="E41" s="1147"/>
      <c r="F41" s="36" t="s">
        <v>487</v>
      </c>
      <c r="G41" s="37" t="s">
        <v>487</v>
      </c>
      <c r="H41" s="37">
        <v>0</v>
      </c>
      <c r="I41" s="37">
        <v>0</v>
      </c>
      <c r="J41" s="38">
        <v>0</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grAKF7H7DBqTGhHXHshPccn4JUUdABGHKU6ZUaTvblhmh1jscgyMU2dz6GhzVPeIAvPHEKL3YKmPGF83jc7Q==" saltValue="a0BWUcQqNeLf1RK5emW0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1612</v>
      </c>
      <c r="L45" s="60">
        <v>1734</v>
      </c>
      <c r="M45" s="60">
        <v>1717</v>
      </c>
      <c r="N45" s="60">
        <v>1682</v>
      </c>
      <c r="O45" s="61">
        <v>1610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762</v>
      </c>
      <c r="L48" s="64">
        <v>766</v>
      </c>
      <c r="M48" s="64">
        <v>682</v>
      </c>
      <c r="N48" s="64">
        <v>681</v>
      </c>
      <c r="O48" s="65">
        <v>721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18</v>
      </c>
      <c r="M49" s="64">
        <v>13</v>
      </c>
      <c r="N49" s="64">
        <v>16</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15</v>
      </c>
      <c r="L50" s="64">
        <v>15</v>
      </c>
      <c r="M50" s="64">
        <v>15</v>
      </c>
      <c r="N50" s="64">
        <v>15</v>
      </c>
      <c r="O50" s="65">
        <v>15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1503</v>
      </c>
      <c r="L52" s="64">
        <v>1583</v>
      </c>
      <c r="M52" s="64">
        <v>1551</v>
      </c>
      <c r="N52" s="64">
        <v>1508</v>
      </c>
      <c r="O52" s="65">
        <v>1484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886</v>
      </c>
      <c r="L53" s="69">
        <v>950</v>
      </c>
      <c r="M53" s="69">
        <v>876</v>
      </c>
      <c r="N53" s="69">
        <v>886</v>
      </c>
      <c r="O53" s="70">
        <v>868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567</v>
      </c>
      <c r="L58" s="84" t="s">
        <v>567</v>
      </c>
      <c r="M58" s="84" t="s">
        <v>567</v>
      </c>
      <c r="N58" s="84" t="s">
        <v>567</v>
      </c>
      <c r="O58" s="85" t="s">
        <v>567</v>
      </c>
    </row>
    <row r="59" spans="1:21" ht="31.5" customHeight="1" x14ac:dyDescent="0.15">
      <c r="B59" s="1163"/>
      <c r="C59" s="1164"/>
      <c r="D59" s="1170" t="s">
        <v>26</v>
      </c>
      <c r="E59" s="1171"/>
      <c r="F59" s="1171"/>
      <c r="G59" s="1171"/>
      <c r="H59" s="1171"/>
      <c r="I59" s="1171"/>
      <c r="J59" s="1172"/>
      <c r="K59" s="86" t="s">
        <v>567</v>
      </c>
      <c r="L59" s="87" t="s">
        <v>567</v>
      </c>
      <c r="M59" s="87" t="s">
        <v>567</v>
      </c>
      <c r="N59" s="87" t="s">
        <v>567</v>
      </c>
      <c r="O59" s="88" t="s">
        <v>567</v>
      </c>
    </row>
    <row r="60" spans="1:21" ht="31.5" customHeight="1" thickBot="1" x14ac:dyDescent="0.2">
      <c r="B60" s="1165"/>
      <c r="C60" s="1166"/>
      <c r="D60" s="1173" t="s">
        <v>27</v>
      </c>
      <c r="E60" s="1174"/>
      <c r="F60" s="1174"/>
      <c r="G60" s="1174"/>
      <c r="H60" s="1174"/>
      <c r="I60" s="1174"/>
      <c r="J60" s="1175"/>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k2ga72FPu8UEaMVB5/ctSq79x2ZbTDDHeAXyB1qiccDF22nTZnEvZ2DcnA3+KTLVrkHAK0W3xX9WX8b2niaew==" saltValue="qvvqURknJZ4G1/QPhsb4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13723</v>
      </c>
      <c r="J41" s="344">
        <v>13212</v>
      </c>
      <c r="K41" s="344">
        <v>12042</v>
      </c>
      <c r="L41" s="344">
        <v>11285</v>
      </c>
      <c r="M41" s="345">
        <v>12001</v>
      </c>
    </row>
    <row r="42" spans="2:13" ht="27.75" customHeight="1" x14ac:dyDescent="0.15">
      <c r="B42" s="1186"/>
      <c r="C42" s="1187"/>
      <c r="D42" s="106"/>
      <c r="E42" s="1190" t="s">
        <v>32</v>
      </c>
      <c r="F42" s="1190"/>
      <c r="G42" s="1190"/>
      <c r="H42" s="1191"/>
      <c r="I42" s="346">
        <v>255</v>
      </c>
      <c r="J42" s="347">
        <v>240</v>
      </c>
      <c r="K42" s="347">
        <v>225</v>
      </c>
      <c r="L42" s="347">
        <v>210</v>
      </c>
      <c r="M42" s="348">
        <v>195</v>
      </c>
    </row>
    <row r="43" spans="2:13" ht="27.75" customHeight="1" x14ac:dyDescent="0.15">
      <c r="B43" s="1186"/>
      <c r="C43" s="1187"/>
      <c r="D43" s="106"/>
      <c r="E43" s="1190" t="s">
        <v>33</v>
      </c>
      <c r="F43" s="1190"/>
      <c r="G43" s="1190"/>
      <c r="H43" s="1191"/>
      <c r="I43" s="346">
        <v>10409</v>
      </c>
      <c r="J43" s="347">
        <v>9601</v>
      </c>
      <c r="K43" s="347">
        <v>8395</v>
      </c>
      <c r="L43" s="347">
        <v>7566</v>
      </c>
      <c r="M43" s="348">
        <v>6963</v>
      </c>
    </row>
    <row r="44" spans="2:13" ht="27.75" customHeight="1" x14ac:dyDescent="0.15">
      <c r="B44" s="1186"/>
      <c r="C44" s="1187"/>
      <c r="D44" s="106"/>
      <c r="E44" s="1190" t="s">
        <v>34</v>
      </c>
      <c r="F44" s="1190"/>
      <c r="G44" s="1190"/>
      <c r="H44" s="1191"/>
      <c r="I44" s="346">
        <v>255</v>
      </c>
      <c r="J44" s="347">
        <v>235</v>
      </c>
      <c r="K44" s="347">
        <v>170</v>
      </c>
      <c r="L44" s="347">
        <v>148</v>
      </c>
      <c r="M44" s="348">
        <v>127</v>
      </c>
    </row>
    <row r="45" spans="2:13" ht="27.75" customHeight="1" x14ac:dyDescent="0.15">
      <c r="B45" s="1186"/>
      <c r="C45" s="1187"/>
      <c r="D45" s="106"/>
      <c r="E45" s="1190" t="s">
        <v>35</v>
      </c>
      <c r="F45" s="1190"/>
      <c r="G45" s="1190"/>
      <c r="H45" s="1191"/>
      <c r="I45" s="346">
        <v>871</v>
      </c>
      <c r="J45" s="347">
        <v>869</v>
      </c>
      <c r="K45" s="347">
        <v>1048</v>
      </c>
      <c r="L45" s="347">
        <v>957</v>
      </c>
      <c r="M45" s="348">
        <v>962</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4773</v>
      </c>
      <c r="J50" s="347">
        <v>5231</v>
      </c>
      <c r="K50" s="347">
        <v>6563</v>
      </c>
      <c r="L50" s="347">
        <v>6465</v>
      </c>
      <c r="M50" s="348">
        <v>5941</v>
      </c>
    </row>
    <row r="51" spans="2:13" ht="27.75" customHeight="1" x14ac:dyDescent="0.15">
      <c r="B51" s="1186"/>
      <c r="C51" s="1187"/>
      <c r="D51" s="106"/>
      <c r="E51" s="1190" t="s">
        <v>42</v>
      </c>
      <c r="F51" s="1190"/>
      <c r="G51" s="1190"/>
      <c r="H51" s="1191"/>
      <c r="I51" s="346">
        <v>157</v>
      </c>
      <c r="J51" s="347">
        <v>146</v>
      </c>
      <c r="K51" s="347">
        <v>135</v>
      </c>
      <c r="L51" s="347">
        <v>124</v>
      </c>
      <c r="M51" s="348">
        <v>132</v>
      </c>
    </row>
    <row r="52" spans="2:13" ht="27.75" customHeight="1" x14ac:dyDescent="0.15">
      <c r="B52" s="1188"/>
      <c r="C52" s="1189"/>
      <c r="D52" s="106"/>
      <c r="E52" s="1190" t="s">
        <v>43</v>
      </c>
      <c r="F52" s="1190"/>
      <c r="G52" s="1190"/>
      <c r="H52" s="1191"/>
      <c r="I52" s="346">
        <v>15382</v>
      </c>
      <c r="J52" s="347">
        <v>14791</v>
      </c>
      <c r="K52" s="347">
        <v>13722</v>
      </c>
      <c r="L52" s="347">
        <v>12868</v>
      </c>
      <c r="M52" s="348">
        <v>12822</v>
      </c>
    </row>
    <row r="53" spans="2:13" ht="27.75" customHeight="1" thickBot="1" x14ac:dyDescent="0.2">
      <c r="B53" s="1192" t="s">
        <v>19</v>
      </c>
      <c r="C53" s="1193"/>
      <c r="D53" s="110"/>
      <c r="E53" s="1194" t="s">
        <v>44</v>
      </c>
      <c r="F53" s="1194"/>
      <c r="G53" s="1194"/>
      <c r="H53" s="1195"/>
      <c r="I53" s="349">
        <v>5201</v>
      </c>
      <c r="J53" s="350">
        <v>3988</v>
      </c>
      <c r="K53" s="350">
        <v>1460</v>
      </c>
      <c r="L53" s="350">
        <v>709</v>
      </c>
      <c r="M53" s="351">
        <v>1354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Z4zaFwJuHwicq1vmruG7oUgKb2o8LpmBwDzG00YZzy9ikqNu9cFCioPpfod9TybQEAF26oLKCHsRzs3v4KBKg==" saltValue="QPuwVamOYzn2imTEdd78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3594</v>
      </c>
      <c r="G55" s="352">
        <v>3516</v>
      </c>
      <c r="H55" s="353">
        <v>2875</v>
      </c>
    </row>
    <row r="56" spans="2:8" ht="52.5" customHeight="1" x14ac:dyDescent="0.15">
      <c r="B56" s="122"/>
      <c r="C56" s="1213" t="s">
        <v>47</v>
      </c>
      <c r="D56" s="1213"/>
      <c r="E56" s="1214"/>
      <c r="F56" s="354">
        <v>273</v>
      </c>
      <c r="G56" s="354">
        <v>316</v>
      </c>
      <c r="H56" s="355">
        <v>350</v>
      </c>
    </row>
    <row r="57" spans="2:8" ht="53.25" customHeight="1" x14ac:dyDescent="0.15">
      <c r="B57" s="122"/>
      <c r="C57" s="1215" t="s">
        <v>48</v>
      </c>
      <c r="D57" s="1215"/>
      <c r="E57" s="1216"/>
      <c r="F57" s="356">
        <v>3646</v>
      </c>
      <c r="G57" s="356">
        <v>3533</v>
      </c>
      <c r="H57" s="357">
        <v>3565</v>
      </c>
    </row>
    <row r="58" spans="2:8" ht="45.75" customHeight="1" x14ac:dyDescent="0.15">
      <c r="B58" s="123"/>
      <c r="C58" s="1203" t="s">
        <v>549</v>
      </c>
      <c r="D58" s="1204"/>
      <c r="E58" s="1205"/>
      <c r="F58" s="358">
        <v>1074</v>
      </c>
      <c r="G58" s="358">
        <v>1035</v>
      </c>
      <c r="H58" s="359">
        <v>1125</v>
      </c>
    </row>
    <row r="59" spans="2:8" ht="45.75" customHeight="1" x14ac:dyDescent="0.15">
      <c r="B59" s="123"/>
      <c r="C59" s="1203" t="s">
        <v>550</v>
      </c>
      <c r="D59" s="1204"/>
      <c r="E59" s="1205"/>
      <c r="F59" s="358">
        <v>990</v>
      </c>
      <c r="G59" s="358">
        <v>954</v>
      </c>
      <c r="H59" s="359">
        <v>919</v>
      </c>
    </row>
    <row r="60" spans="2:8" ht="45.75" customHeight="1" x14ac:dyDescent="0.15">
      <c r="B60" s="123"/>
      <c r="C60" s="1203" t="s">
        <v>551</v>
      </c>
      <c r="D60" s="1204"/>
      <c r="E60" s="1205"/>
      <c r="F60" s="358">
        <v>545</v>
      </c>
      <c r="G60" s="358">
        <v>547</v>
      </c>
      <c r="H60" s="359">
        <v>551</v>
      </c>
    </row>
    <row r="61" spans="2:8" ht="45.75" customHeight="1" x14ac:dyDescent="0.15">
      <c r="B61" s="123"/>
      <c r="C61" s="1203" t="s">
        <v>552</v>
      </c>
      <c r="D61" s="1204"/>
      <c r="E61" s="1205"/>
      <c r="F61" s="358">
        <v>408</v>
      </c>
      <c r="G61" s="358">
        <v>408</v>
      </c>
      <c r="H61" s="359">
        <v>408</v>
      </c>
    </row>
    <row r="62" spans="2:8" ht="45.75" customHeight="1" thickBot="1" x14ac:dyDescent="0.2">
      <c r="B62" s="124"/>
      <c r="C62" s="1206" t="s">
        <v>553</v>
      </c>
      <c r="D62" s="1207"/>
      <c r="E62" s="1208"/>
      <c r="F62" s="360">
        <v>296</v>
      </c>
      <c r="G62" s="360">
        <v>296</v>
      </c>
      <c r="H62" s="361">
        <v>285</v>
      </c>
    </row>
    <row r="63" spans="2:8" ht="52.5" customHeight="1" thickBot="1" x14ac:dyDescent="0.2">
      <c r="B63" s="125"/>
      <c r="C63" s="1209" t="s">
        <v>49</v>
      </c>
      <c r="D63" s="1209"/>
      <c r="E63" s="1210"/>
      <c r="F63" s="362">
        <v>7513</v>
      </c>
      <c r="G63" s="362">
        <v>7364</v>
      </c>
      <c r="H63" s="363">
        <v>6789</v>
      </c>
    </row>
    <row r="64" spans="2:8" x14ac:dyDescent="0.15"/>
  </sheetData>
  <sheetProtection algorithmName="SHA-512" hashValue="YKOhbASyX4I68dz7IRToxerhhOrmJawXOv2FPeDgIibZNMtnGHX9ZFzOh5crm87XPSGW0ssDtsZhk04QOwUHJw==" saltValue="dpeRJRiliQOpkGHZIUU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32743</v>
      </c>
      <c r="E3" s="144"/>
      <c r="F3" s="145">
        <v>92632</v>
      </c>
      <c r="G3" s="146"/>
      <c r="H3" s="147"/>
    </row>
    <row r="4" spans="1:8" x14ac:dyDescent="0.15">
      <c r="A4" s="148"/>
      <c r="B4" s="149"/>
      <c r="C4" s="150"/>
      <c r="D4" s="151">
        <v>20718</v>
      </c>
      <c r="E4" s="152"/>
      <c r="F4" s="153">
        <v>47978</v>
      </c>
      <c r="G4" s="154"/>
      <c r="H4" s="155"/>
    </row>
    <row r="5" spans="1:8" x14ac:dyDescent="0.15">
      <c r="A5" s="136" t="s">
        <v>520</v>
      </c>
      <c r="B5" s="141"/>
      <c r="C5" s="142"/>
      <c r="D5" s="143">
        <v>45745</v>
      </c>
      <c r="E5" s="144"/>
      <c r="F5" s="145">
        <v>71279</v>
      </c>
      <c r="G5" s="146"/>
      <c r="H5" s="147"/>
    </row>
    <row r="6" spans="1:8" x14ac:dyDescent="0.15">
      <c r="A6" s="148"/>
      <c r="B6" s="149"/>
      <c r="C6" s="150"/>
      <c r="D6" s="151">
        <v>27490</v>
      </c>
      <c r="E6" s="152"/>
      <c r="F6" s="153">
        <v>36731</v>
      </c>
      <c r="G6" s="154"/>
      <c r="H6" s="155"/>
    </row>
    <row r="7" spans="1:8" x14ac:dyDescent="0.15">
      <c r="A7" s="136" t="s">
        <v>521</v>
      </c>
      <c r="B7" s="141"/>
      <c r="C7" s="142"/>
      <c r="D7" s="143">
        <v>35862</v>
      </c>
      <c r="E7" s="144"/>
      <c r="F7" s="145">
        <v>74994</v>
      </c>
      <c r="G7" s="146"/>
      <c r="H7" s="147"/>
    </row>
    <row r="8" spans="1:8" x14ac:dyDescent="0.15">
      <c r="A8" s="148"/>
      <c r="B8" s="149"/>
      <c r="C8" s="150"/>
      <c r="D8" s="151">
        <v>16249</v>
      </c>
      <c r="E8" s="152"/>
      <c r="F8" s="153">
        <v>36188</v>
      </c>
      <c r="G8" s="154"/>
      <c r="H8" s="155"/>
    </row>
    <row r="9" spans="1:8" x14ac:dyDescent="0.15">
      <c r="A9" s="136" t="s">
        <v>522</v>
      </c>
      <c r="B9" s="141"/>
      <c r="C9" s="142"/>
      <c r="D9" s="143">
        <v>57801</v>
      </c>
      <c r="E9" s="144"/>
      <c r="F9" s="145">
        <v>71849</v>
      </c>
      <c r="G9" s="146"/>
      <c r="H9" s="147"/>
    </row>
    <row r="10" spans="1:8" x14ac:dyDescent="0.15">
      <c r="A10" s="148"/>
      <c r="B10" s="149"/>
      <c r="C10" s="150"/>
      <c r="D10" s="151">
        <v>27147</v>
      </c>
      <c r="E10" s="152"/>
      <c r="F10" s="153">
        <v>36144</v>
      </c>
      <c r="G10" s="154"/>
      <c r="H10" s="155"/>
    </row>
    <row r="11" spans="1:8" x14ac:dyDescent="0.15">
      <c r="A11" s="136" t="s">
        <v>523</v>
      </c>
      <c r="B11" s="141"/>
      <c r="C11" s="142"/>
      <c r="D11" s="143">
        <v>122287</v>
      </c>
      <c r="E11" s="144"/>
      <c r="F11" s="145">
        <v>82962</v>
      </c>
      <c r="G11" s="146"/>
      <c r="H11" s="147"/>
    </row>
    <row r="12" spans="1:8" x14ac:dyDescent="0.15">
      <c r="A12" s="148"/>
      <c r="B12" s="149"/>
      <c r="C12" s="156"/>
      <c r="D12" s="151">
        <v>56675</v>
      </c>
      <c r="E12" s="152"/>
      <c r="F12" s="153">
        <v>42835</v>
      </c>
      <c r="G12" s="154"/>
      <c r="H12" s="155"/>
    </row>
    <row r="13" spans="1:8" x14ac:dyDescent="0.15">
      <c r="A13" s="136"/>
      <c r="B13" s="141"/>
      <c r="C13" s="157"/>
      <c r="D13" s="158">
        <v>58888</v>
      </c>
      <c r="E13" s="159"/>
      <c r="F13" s="160">
        <v>78743</v>
      </c>
      <c r="G13" s="161"/>
      <c r="H13" s="147"/>
    </row>
    <row r="14" spans="1:8" x14ac:dyDescent="0.15">
      <c r="A14" s="148"/>
      <c r="B14" s="149"/>
      <c r="C14" s="150"/>
      <c r="D14" s="151">
        <v>29656</v>
      </c>
      <c r="E14" s="152"/>
      <c r="F14" s="153">
        <v>39975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8.9499999999999993</v>
      </c>
      <c r="C19" s="162">
        <f>ROUND(VALUE(SUBSTITUTE(実質収支比率等に係る経年分析!G$48,"▲","-")),2)</f>
        <v>11.14</v>
      </c>
      <c r="D19" s="162">
        <f>ROUND(VALUE(SUBSTITUTE(実質収支比率等に係る経年分析!H$48,"▲","-")),2)</f>
        <v>10.84</v>
      </c>
      <c r="E19" s="162">
        <f>ROUND(VALUE(SUBSTITUTE(実質収支比率等に係る経年分析!I$48,"▲","-")),2)</f>
        <v>10.36</v>
      </c>
      <c r="F19" s="162">
        <f>ROUND(VALUE(SUBSTITUTE(実質収支比率等に係る経年分析!J$48,"▲","-")),2)</f>
        <v>7.86</v>
      </c>
    </row>
    <row r="20" spans="1:11" x14ac:dyDescent="0.15">
      <c r="A20" s="162" t="s">
        <v>53</v>
      </c>
      <c r="B20" s="162">
        <f>ROUND(VALUE(SUBSTITUTE(実質収支比率等に係る経年分析!F$47,"▲","-")),2)</f>
        <v>30.09</v>
      </c>
      <c r="C20" s="162">
        <f>ROUND(VALUE(SUBSTITUTE(実質収支比率等に係る経年分析!G$47,"▲","-")),2)</f>
        <v>32.14</v>
      </c>
      <c r="D20" s="162">
        <f>ROUND(VALUE(SUBSTITUTE(実質収支比率等に係る経年分析!H$47,"▲","-")),2)</f>
        <v>35.700000000000003</v>
      </c>
      <c r="E20" s="162">
        <f>ROUND(VALUE(SUBSTITUTE(実質収支比率等に係る経年分析!I$47,"▲","-")),2)</f>
        <v>34.58</v>
      </c>
      <c r="F20" s="162">
        <f>ROUND(VALUE(SUBSTITUTE(実質収支比率等に係る経年分析!J$47,"▲","-")),2)</f>
        <v>27.6</v>
      </c>
    </row>
    <row r="21" spans="1:11" x14ac:dyDescent="0.15">
      <c r="A21" s="162" t="s">
        <v>54</v>
      </c>
      <c r="B21" s="162">
        <f>IF(ISNUMBER(VALUE(SUBSTITUTE(実質収支比率等に係る経年分析!F$49,"▲","-"))),ROUND(VALUE(SUBSTITUTE(実質収支比率等に係る経年分析!F$49,"▲","-")),2),NA())</f>
        <v>-0.3</v>
      </c>
      <c r="C21" s="162">
        <f>IF(ISNUMBER(VALUE(SUBSTITUTE(実質収支比率等に係る経年分析!G$49,"▲","-"))),ROUND(VALUE(SUBSTITUTE(実質収支比率等に係る経年分析!G$49,"▲","-")),2),NA())</f>
        <v>6.39</v>
      </c>
      <c r="D21" s="162">
        <f>IF(ISNUMBER(VALUE(SUBSTITUTE(実質収支比率等に係る経年分析!H$49,"▲","-"))),ROUND(VALUE(SUBSTITUTE(実質収支比率等に係る経年分析!H$49,"▲","-")),2),NA())</f>
        <v>2.21</v>
      </c>
      <c r="E21" s="162">
        <f>IF(ISNUMBER(VALUE(SUBSTITUTE(実質収支比率等に係る経年分析!I$49,"▲","-"))),ROUND(VALUE(SUBSTITUTE(実質収支比率等に係る経年分析!I$49,"▲","-")),2),NA())</f>
        <v>-1.1399999999999999</v>
      </c>
      <c r="F21" s="162">
        <f>IF(ISNUMBER(VALUE(SUBSTITUTE(実質収支比率等に係る経年分析!J$49,"▲","-"))),ROUND(VALUE(SUBSTITUTE(実質収支比率等に係る経年分析!J$49,"▲","-")),2),NA())</f>
        <v>-8.41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吉久工業団地特別会計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田窪第２工業団地特別会計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4.8499999999999996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1.77</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5.46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20.86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1503</v>
      </c>
      <c r="E42" s="164"/>
      <c r="F42" s="164"/>
      <c r="G42" s="164">
        <f>'実質公債費比率（分子）の構造'!L$52</f>
        <v>1583</v>
      </c>
      <c r="H42" s="164"/>
      <c r="I42" s="164"/>
      <c r="J42" s="164">
        <f>'実質公債費比率（分子）の構造'!M$52</f>
        <v>1551</v>
      </c>
      <c r="K42" s="164"/>
      <c r="L42" s="164"/>
      <c r="M42" s="164">
        <f>'実質公債費比率（分子）の構造'!N$52</f>
        <v>1508</v>
      </c>
      <c r="N42" s="164"/>
      <c r="O42" s="164"/>
      <c r="P42" s="164">
        <f>'実質公債費比率（分子）の構造'!O$52</f>
        <v>1484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15</v>
      </c>
      <c r="C44" s="164"/>
      <c r="D44" s="164"/>
      <c r="E44" s="164">
        <f>'実質公債費比率（分子）の構造'!L$50</f>
        <v>15</v>
      </c>
      <c r="F44" s="164"/>
      <c r="G44" s="164"/>
      <c r="H44" s="164">
        <f>'実質公債費比率（分子）の構造'!M$50</f>
        <v>15</v>
      </c>
      <c r="I44" s="164"/>
      <c r="J44" s="164"/>
      <c r="K44" s="164">
        <f>'実質公債費比率（分子）の構造'!N$50</f>
        <v>15</v>
      </c>
      <c r="L44" s="164"/>
      <c r="M44" s="164"/>
      <c r="N44" s="164">
        <f>'実質公債費比率（分子）の構造'!O$50</f>
        <v>15</v>
      </c>
      <c r="O44" s="164"/>
      <c r="P44" s="164"/>
    </row>
    <row r="45" spans="1:16" x14ac:dyDescent="0.15">
      <c r="A45" s="164" t="s">
        <v>63</v>
      </c>
      <c r="B45" s="164">
        <f>'実質公債費比率（分子）の構造'!K$49</f>
        <v>0</v>
      </c>
      <c r="C45" s="164"/>
      <c r="D45" s="164"/>
      <c r="E45" s="164">
        <f>'実質公債費比率（分子）の構造'!L$49</f>
        <v>18</v>
      </c>
      <c r="F45" s="164"/>
      <c r="G45" s="164"/>
      <c r="H45" s="164">
        <f>'実質公債費比率（分子）の構造'!M$49</f>
        <v>13</v>
      </c>
      <c r="I45" s="164"/>
      <c r="J45" s="164"/>
      <c r="K45" s="164">
        <f>'実質公債費比率（分子）の構造'!N$49</f>
        <v>16</v>
      </c>
      <c r="L45" s="164"/>
      <c r="M45" s="164"/>
      <c r="N45" s="164">
        <f>'実質公債費比率（分子）の構造'!O$49</f>
        <v>6</v>
      </c>
      <c r="O45" s="164"/>
      <c r="P45" s="164"/>
    </row>
    <row r="46" spans="1:16" x14ac:dyDescent="0.15">
      <c r="A46" s="164" t="s">
        <v>64</v>
      </c>
      <c r="B46" s="164">
        <f>'実質公債費比率（分子）の構造'!K$48</f>
        <v>762</v>
      </c>
      <c r="C46" s="164"/>
      <c r="D46" s="164"/>
      <c r="E46" s="164">
        <f>'実質公債費比率（分子）の構造'!L$48</f>
        <v>766</v>
      </c>
      <c r="F46" s="164"/>
      <c r="G46" s="164"/>
      <c r="H46" s="164">
        <f>'実質公債費比率（分子）の構造'!M$48</f>
        <v>682</v>
      </c>
      <c r="I46" s="164"/>
      <c r="J46" s="164"/>
      <c r="K46" s="164">
        <f>'実質公債費比率（分子）の構造'!N$48</f>
        <v>681</v>
      </c>
      <c r="L46" s="164"/>
      <c r="M46" s="164"/>
      <c r="N46" s="164">
        <f>'実質公債費比率（分子）の構造'!O$48</f>
        <v>721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1612</v>
      </c>
      <c r="C49" s="164"/>
      <c r="D49" s="164"/>
      <c r="E49" s="164">
        <f>'実質公債費比率（分子）の構造'!L$45</f>
        <v>1734</v>
      </c>
      <c r="F49" s="164"/>
      <c r="G49" s="164"/>
      <c r="H49" s="164">
        <f>'実質公債費比率（分子）の構造'!M$45</f>
        <v>1717</v>
      </c>
      <c r="I49" s="164"/>
      <c r="J49" s="164"/>
      <c r="K49" s="164">
        <f>'実質公債費比率（分子）の構造'!N$45</f>
        <v>1682</v>
      </c>
      <c r="L49" s="164"/>
      <c r="M49" s="164"/>
      <c r="N49" s="164">
        <f>'実質公債費比率（分子）の構造'!O$45</f>
        <v>1610</v>
      </c>
      <c r="O49" s="164"/>
      <c r="P49" s="164"/>
    </row>
    <row r="50" spans="1:16" x14ac:dyDescent="0.15">
      <c r="A50" s="164" t="s">
        <v>67</v>
      </c>
      <c r="B50" s="164" t="e">
        <f>NA()</f>
        <v>#N/A</v>
      </c>
      <c r="C50" s="164">
        <f>IF(ISNUMBER('実質公債費比率（分子）の構造'!K$53),'実質公債費比率（分子）の構造'!K$53,NA())</f>
        <v>886</v>
      </c>
      <c r="D50" s="164" t="e">
        <f>NA()</f>
        <v>#N/A</v>
      </c>
      <c r="E50" s="164" t="e">
        <f>NA()</f>
        <v>#N/A</v>
      </c>
      <c r="F50" s="164">
        <f>IF(ISNUMBER('実質公債費比率（分子）の構造'!L$53),'実質公債費比率（分子）の構造'!L$53,NA())</f>
        <v>950</v>
      </c>
      <c r="G50" s="164" t="e">
        <f>NA()</f>
        <v>#N/A</v>
      </c>
      <c r="H50" s="164" t="e">
        <f>NA()</f>
        <v>#N/A</v>
      </c>
      <c r="I50" s="164">
        <f>IF(ISNUMBER('実質公債費比率（分子）の構造'!M$53),'実質公債費比率（分子）の構造'!M$53,NA())</f>
        <v>876</v>
      </c>
      <c r="J50" s="164" t="e">
        <f>NA()</f>
        <v>#N/A</v>
      </c>
      <c r="K50" s="164" t="e">
        <f>NA()</f>
        <v>#N/A</v>
      </c>
      <c r="L50" s="164">
        <f>IF(ISNUMBER('実質公債費比率（分子）の構造'!N$53),'実質公債費比率（分子）の構造'!N$53,NA())</f>
        <v>886</v>
      </c>
      <c r="M50" s="164" t="e">
        <f>NA()</f>
        <v>#N/A</v>
      </c>
      <c r="N50" s="164" t="e">
        <f>NA()</f>
        <v>#N/A</v>
      </c>
      <c r="O50" s="164">
        <f>IF(ISNUMBER('実質公債費比率（分子）の構造'!O$53),'実質公債費比率（分子）の構造'!O$53,NA())</f>
        <v>868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15382</v>
      </c>
      <c r="E56" s="163"/>
      <c r="F56" s="163"/>
      <c r="G56" s="163">
        <f>'将来負担比率（分子）の構造'!J$52</f>
        <v>14791</v>
      </c>
      <c r="H56" s="163"/>
      <c r="I56" s="163"/>
      <c r="J56" s="163">
        <f>'将来負担比率（分子）の構造'!K$52</f>
        <v>13722</v>
      </c>
      <c r="K56" s="163"/>
      <c r="L56" s="163"/>
      <c r="M56" s="163">
        <f>'将来負担比率（分子）の構造'!L$52</f>
        <v>12868</v>
      </c>
      <c r="N56" s="163"/>
      <c r="O56" s="163"/>
      <c r="P56" s="163">
        <f>'将来負担比率（分子）の構造'!M$52</f>
        <v>12822</v>
      </c>
    </row>
    <row r="57" spans="1:16" x14ac:dyDescent="0.15">
      <c r="A57" s="163" t="s">
        <v>42</v>
      </c>
      <c r="B57" s="163"/>
      <c r="C57" s="163"/>
      <c r="D57" s="163">
        <f>'将来負担比率（分子）の構造'!I$51</f>
        <v>157</v>
      </c>
      <c r="E57" s="163"/>
      <c r="F57" s="163"/>
      <c r="G57" s="163">
        <f>'将来負担比率（分子）の構造'!J$51</f>
        <v>146</v>
      </c>
      <c r="H57" s="163"/>
      <c r="I57" s="163"/>
      <c r="J57" s="163">
        <f>'将来負担比率（分子）の構造'!K$51</f>
        <v>135</v>
      </c>
      <c r="K57" s="163"/>
      <c r="L57" s="163"/>
      <c r="M57" s="163">
        <f>'将来負担比率（分子）の構造'!L$51</f>
        <v>124</v>
      </c>
      <c r="N57" s="163"/>
      <c r="O57" s="163"/>
      <c r="P57" s="163">
        <f>'将来負担比率（分子）の構造'!M$51</f>
        <v>132</v>
      </c>
    </row>
    <row r="58" spans="1:16" x14ac:dyDescent="0.15">
      <c r="A58" s="163" t="s">
        <v>41</v>
      </c>
      <c r="B58" s="163"/>
      <c r="C58" s="163"/>
      <c r="D58" s="163">
        <f>'将来負担比率（分子）の構造'!I$50</f>
        <v>4773</v>
      </c>
      <c r="E58" s="163"/>
      <c r="F58" s="163"/>
      <c r="G58" s="163">
        <f>'将来負担比率（分子）の構造'!J$50</f>
        <v>5231</v>
      </c>
      <c r="H58" s="163"/>
      <c r="I58" s="163"/>
      <c r="J58" s="163">
        <f>'将来負担比率（分子）の構造'!K$50</f>
        <v>6563</v>
      </c>
      <c r="K58" s="163"/>
      <c r="L58" s="163"/>
      <c r="M58" s="163">
        <f>'将来負担比率（分子）の構造'!L$50</f>
        <v>6465</v>
      </c>
      <c r="N58" s="163"/>
      <c r="O58" s="163"/>
      <c r="P58" s="163">
        <f>'将来負担比率（分子）の構造'!M$50</f>
        <v>5941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871</v>
      </c>
      <c r="C62" s="163"/>
      <c r="D62" s="163"/>
      <c r="E62" s="163">
        <f>'将来負担比率（分子）の構造'!J$45</f>
        <v>869</v>
      </c>
      <c r="F62" s="163"/>
      <c r="G62" s="163"/>
      <c r="H62" s="163">
        <f>'将来負担比率（分子）の構造'!K$45</f>
        <v>1048</v>
      </c>
      <c r="I62" s="163"/>
      <c r="J62" s="163"/>
      <c r="K62" s="163">
        <f>'将来負担比率（分子）の構造'!L$45</f>
        <v>957</v>
      </c>
      <c r="L62" s="163"/>
      <c r="M62" s="163"/>
      <c r="N62" s="163">
        <f>'将来負担比率（分子）の構造'!M$45</f>
        <v>962</v>
      </c>
      <c r="O62" s="163"/>
      <c r="P62" s="163"/>
    </row>
    <row r="63" spans="1:16" x14ac:dyDescent="0.15">
      <c r="A63" s="163" t="s">
        <v>34</v>
      </c>
      <c r="B63" s="163">
        <f>'将来負担比率（分子）の構造'!I$44</f>
        <v>255</v>
      </c>
      <c r="C63" s="163"/>
      <c r="D63" s="163"/>
      <c r="E63" s="163">
        <f>'将来負担比率（分子）の構造'!J$44</f>
        <v>235</v>
      </c>
      <c r="F63" s="163"/>
      <c r="G63" s="163"/>
      <c r="H63" s="163">
        <f>'将来負担比率（分子）の構造'!K$44</f>
        <v>170</v>
      </c>
      <c r="I63" s="163"/>
      <c r="J63" s="163"/>
      <c r="K63" s="163">
        <f>'将来負担比率（分子）の構造'!L$44</f>
        <v>148</v>
      </c>
      <c r="L63" s="163"/>
      <c r="M63" s="163"/>
      <c r="N63" s="163">
        <f>'将来負担比率（分子）の構造'!M$44</f>
        <v>127</v>
      </c>
      <c r="O63" s="163"/>
      <c r="P63" s="163"/>
    </row>
    <row r="64" spans="1:16" x14ac:dyDescent="0.15">
      <c r="A64" s="163" t="s">
        <v>33</v>
      </c>
      <c r="B64" s="163">
        <f>'将来負担比率（分子）の構造'!I$43</f>
        <v>10409</v>
      </c>
      <c r="C64" s="163"/>
      <c r="D64" s="163"/>
      <c r="E64" s="163">
        <f>'将来負担比率（分子）の構造'!J$43</f>
        <v>9601</v>
      </c>
      <c r="F64" s="163"/>
      <c r="G64" s="163"/>
      <c r="H64" s="163">
        <f>'将来負担比率（分子）の構造'!K$43</f>
        <v>8395</v>
      </c>
      <c r="I64" s="163"/>
      <c r="J64" s="163"/>
      <c r="K64" s="163">
        <f>'将来負担比率（分子）の構造'!L$43</f>
        <v>7566</v>
      </c>
      <c r="L64" s="163"/>
      <c r="M64" s="163"/>
      <c r="N64" s="163">
        <f>'将来負担比率（分子）の構造'!M$43</f>
        <v>6963</v>
      </c>
      <c r="O64" s="163"/>
      <c r="P64" s="163"/>
    </row>
    <row r="65" spans="1:16" x14ac:dyDescent="0.15">
      <c r="A65" s="163" t="s">
        <v>32</v>
      </c>
      <c r="B65" s="163">
        <f>'将来負担比率（分子）の構造'!I$42</f>
        <v>255</v>
      </c>
      <c r="C65" s="163"/>
      <c r="D65" s="163"/>
      <c r="E65" s="163">
        <f>'将来負担比率（分子）の構造'!J$42</f>
        <v>240</v>
      </c>
      <c r="F65" s="163"/>
      <c r="G65" s="163"/>
      <c r="H65" s="163">
        <f>'将来負担比率（分子）の構造'!K$42</f>
        <v>225</v>
      </c>
      <c r="I65" s="163"/>
      <c r="J65" s="163"/>
      <c r="K65" s="163">
        <f>'将来負担比率（分子）の構造'!L$42</f>
        <v>210</v>
      </c>
      <c r="L65" s="163"/>
      <c r="M65" s="163"/>
      <c r="N65" s="163">
        <f>'将来負担比率（分子）の構造'!M$42</f>
        <v>195</v>
      </c>
      <c r="O65" s="163"/>
      <c r="P65" s="163"/>
    </row>
    <row r="66" spans="1:16" x14ac:dyDescent="0.15">
      <c r="A66" s="163" t="s">
        <v>31</v>
      </c>
      <c r="B66" s="163">
        <f>'将来負担比率（分子）の構造'!I$41</f>
        <v>13723</v>
      </c>
      <c r="C66" s="163"/>
      <c r="D66" s="163"/>
      <c r="E66" s="163">
        <f>'将来負担比率（分子）の構造'!J$41</f>
        <v>13212</v>
      </c>
      <c r="F66" s="163"/>
      <c r="G66" s="163"/>
      <c r="H66" s="163">
        <f>'将来負担比率（分子）の構造'!K$41</f>
        <v>12042</v>
      </c>
      <c r="I66" s="163"/>
      <c r="J66" s="163"/>
      <c r="K66" s="163">
        <f>'将来負担比率（分子）の構造'!L$41</f>
        <v>11285</v>
      </c>
      <c r="L66" s="163"/>
      <c r="M66" s="163"/>
      <c r="N66" s="163">
        <f>'将来負担比率（分子）の構造'!M$41</f>
        <v>12001</v>
      </c>
      <c r="O66" s="163"/>
      <c r="P66" s="163"/>
    </row>
    <row r="67" spans="1:16" x14ac:dyDescent="0.15">
      <c r="A67" s="163" t="s">
        <v>71</v>
      </c>
      <c r="B67" s="163" t="e">
        <f>NA()</f>
        <v>#N/A</v>
      </c>
      <c r="C67" s="163">
        <f>IF(ISNUMBER('将来負担比率（分子）の構造'!I$53), IF('将来負担比率（分子）の構造'!I$53 &lt; 0, 0, '将来負担比率（分子）の構造'!I$53), NA())</f>
        <v>5201</v>
      </c>
      <c r="D67" s="163" t="e">
        <f>NA()</f>
        <v>#N/A</v>
      </c>
      <c r="E67" s="163" t="e">
        <f>NA()</f>
        <v>#N/A</v>
      </c>
      <c r="F67" s="163">
        <f>IF(ISNUMBER('将来負担比率（分子）の構造'!J$53), IF('将来負担比率（分子）の構造'!J$53 &lt; 0, 0, '将来負担比率（分子）の構造'!J$53), NA())</f>
        <v>3988</v>
      </c>
      <c r="G67" s="163" t="e">
        <f>NA()</f>
        <v>#N/A</v>
      </c>
      <c r="H67" s="163" t="e">
        <f>NA()</f>
        <v>#N/A</v>
      </c>
      <c r="I67" s="163">
        <f>IF(ISNUMBER('将来負担比率（分子）の構造'!K$53), IF('将来負担比率（分子）の構造'!K$53 &lt; 0, 0, '将来負担比率（分子）の構造'!K$53), NA())</f>
        <v>1460</v>
      </c>
      <c r="J67" s="163" t="e">
        <f>NA()</f>
        <v>#N/A</v>
      </c>
      <c r="K67" s="163" t="e">
        <f>NA()</f>
        <v>#N/A</v>
      </c>
      <c r="L67" s="163">
        <f>IF(ISNUMBER('将来負担比率（分子）の構造'!L$53), IF('将来負担比率（分子）の構造'!L$53 &lt; 0, 0, '将来負担比率（分子）の構造'!L$53), NA())</f>
        <v>709</v>
      </c>
      <c r="M67" s="163" t="e">
        <f>NA()</f>
        <v>#N/A</v>
      </c>
      <c r="N67" s="163" t="e">
        <f>NA()</f>
        <v>#N/A</v>
      </c>
      <c r="O67" s="163">
        <f>IF(ISNUMBER('将来負担比率（分子）の構造'!M$53), IF('将来負担比率（分子）の構造'!M$53 &lt; 0, 0, '将来負担比率（分子）の構造'!M$53), NA())</f>
        <v>1354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3594</v>
      </c>
      <c r="C72" s="167">
        <f>基金残高に係る経年分析!G55</f>
        <v>3516</v>
      </c>
      <c r="D72" s="167">
        <f>基金残高に係る経年分析!H55</f>
        <v>2875</v>
      </c>
    </row>
    <row r="73" spans="1:16" x14ac:dyDescent="0.15">
      <c r="A73" s="166" t="s">
        <v>74</v>
      </c>
      <c r="B73" s="167">
        <f>基金残高に係る経年分析!F56</f>
        <v>273</v>
      </c>
      <c r="C73" s="167">
        <f>基金残高に係る経年分析!G56</f>
        <v>316</v>
      </c>
      <c r="D73" s="167">
        <f>基金残高に係る経年分析!H56</f>
        <v>350</v>
      </c>
    </row>
    <row r="74" spans="1:16" x14ac:dyDescent="0.15">
      <c r="A74" s="166" t="s">
        <v>75</v>
      </c>
      <c r="B74" s="167">
        <f>基金残高に係る経年分析!F57</f>
        <v>3646</v>
      </c>
      <c r="C74" s="167">
        <f>基金残高に係る経年分析!G57</f>
        <v>3533</v>
      </c>
      <c r="D74" s="167">
        <f>基金残高に係る経年分析!H57</f>
        <v>3565</v>
      </c>
    </row>
  </sheetData>
  <sheetProtection algorithmName="SHA-512" hashValue="dATP2y1hhCTUfF3unLaU42HhH1dJwglxFylJR/x4rKEycAuiaEAmCpGNhCHFasnHlW75LDgsFd158JJpHl5yCA==" saltValue="IRk0IL2+jaNYLiIDyB1M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4154522</v>
      </c>
      <c r="S5" s="677"/>
      <c r="T5" s="677"/>
      <c r="U5" s="677"/>
      <c r="V5" s="677"/>
      <c r="W5" s="677"/>
      <c r="X5" s="677"/>
      <c r="Y5" s="702"/>
      <c r="Z5" s="715">
        <v>19.600000000000001</v>
      </c>
      <c r="AA5" s="715"/>
      <c r="AB5" s="715"/>
      <c r="AC5" s="715"/>
      <c r="AD5" s="716">
        <v>4154522</v>
      </c>
      <c r="AE5" s="716"/>
      <c r="AF5" s="716"/>
      <c r="AG5" s="716"/>
      <c r="AH5" s="716"/>
      <c r="AI5" s="716"/>
      <c r="AJ5" s="716"/>
      <c r="AK5" s="716"/>
      <c r="AL5" s="703">
        <v>39.9</v>
      </c>
      <c r="AM5" s="685"/>
      <c r="AN5" s="685"/>
      <c r="AO5" s="704"/>
      <c r="AP5" s="679" t="s">
        <v>215</v>
      </c>
      <c r="AQ5" s="680"/>
      <c r="AR5" s="680"/>
      <c r="AS5" s="680"/>
      <c r="AT5" s="680"/>
      <c r="AU5" s="680"/>
      <c r="AV5" s="680"/>
      <c r="AW5" s="680"/>
      <c r="AX5" s="680"/>
      <c r="AY5" s="680"/>
      <c r="AZ5" s="680"/>
      <c r="BA5" s="680"/>
      <c r="BB5" s="680"/>
      <c r="BC5" s="680"/>
      <c r="BD5" s="680"/>
      <c r="BE5" s="680"/>
      <c r="BF5" s="681"/>
      <c r="BG5" s="621">
        <v>4152050</v>
      </c>
      <c r="BH5" s="622"/>
      <c r="BI5" s="622"/>
      <c r="BJ5" s="622"/>
      <c r="BK5" s="622"/>
      <c r="BL5" s="622"/>
      <c r="BM5" s="622"/>
      <c r="BN5" s="623"/>
      <c r="BO5" s="659">
        <v>99.9</v>
      </c>
      <c r="BP5" s="659"/>
      <c r="BQ5" s="659"/>
      <c r="BR5" s="659"/>
      <c r="BS5" s="660">
        <v>81194</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165214</v>
      </c>
      <c r="S6" s="622"/>
      <c r="T6" s="622"/>
      <c r="U6" s="622"/>
      <c r="V6" s="622"/>
      <c r="W6" s="622"/>
      <c r="X6" s="622"/>
      <c r="Y6" s="623"/>
      <c r="Z6" s="659">
        <v>0.8</v>
      </c>
      <c r="AA6" s="659"/>
      <c r="AB6" s="659"/>
      <c r="AC6" s="659"/>
      <c r="AD6" s="660">
        <v>165214</v>
      </c>
      <c r="AE6" s="660"/>
      <c r="AF6" s="660"/>
      <c r="AG6" s="660"/>
      <c r="AH6" s="660"/>
      <c r="AI6" s="660"/>
      <c r="AJ6" s="660"/>
      <c r="AK6" s="660"/>
      <c r="AL6" s="624">
        <v>1.6</v>
      </c>
      <c r="AM6" s="625"/>
      <c r="AN6" s="625"/>
      <c r="AO6" s="661"/>
      <c r="AP6" s="618" t="s">
        <v>220</v>
      </c>
      <c r="AQ6" s="619"/>
      <c r="AR6" s="619"/>
      <c r="AS6" s="619"/>
      <c r="AT6" s="619"/>
      <c r="AU6" s="619"/>
      <c r="AV6" s="619"/>
      <c r="AW6" s="619"/>
      <c r="AX6" s="619"/>
      <c r="AY6" s="619"/>
      <c r="AZ6" s="619"/>
      <c r="BA6" s="619"/>
      <c r="BB6" s="619"/>
      <c r="BC6" s="619"/>
      <c r="BD6" s="619"/>
      <c r="BE6" s="619"/>
      <c r="BF6" s="620"/>
      <c r="BG6" s="621">
        <v>4152050</v>
      </c>
      <c r="BH6" s="622"/>
      <c r="BI6" s="622"/>
      <c r="BJ6" s="622"/>
      <c r="BK6" s="622"/>
      <c r="BL6" s="622"/>
      <c r="BM6" s="622"/>
      <c r="BN6" s="623"/>
      <c r="BO6" s="659">
        <v>99.9</v>
      </c>
      <c r="BP6" s="659"/>
      <c r="BQ6" s="659"/>
      <c r="BR6" s="659"/>
      <c r="BS6" s="660">
        <v>81194</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133519</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133519</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3536</v>
      </c>
      <c r="S7" s="622"/>
      <c r="T7" s="622"/>
      <c r="U7" s="622"/>
      <c r="V7" s="622"/>
      <c r="W7" s="622"/>
      <c r="X7" s="622"/>
      <c r="Y7" s="623"/>
      <c r="Z7" s="659">
        <v>0</v>
      </c>
      <c r="AA7" s="659"/>
      <c r="AB7" s="659"/>
      <c r="AC7" s="659"/>
      <c r="AD7" s="660">
        <v>3536</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1776244</v>
      </c>
      <c r="BH7" s="622"/>
      <c r="BI7" s="622"/>
      <c r="BJ7" s="622"/>
      <c r="BK7" s="622"/>
      <c r="BL7" s="622"/>
      <c r="BM7" s="622"/>
      <c r="BN7" s="623"/>
      <c r="BO7" s="659">
        <v>42.8</v>
      </c>
      <c r="BP7" s="659"/>
      <c r="BQ7" s="659"/>
      <c r="BR7" s="659"/>
      <c r="BS7" s="660">
        <v>81194</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2336057</v>
      </c>
      <c r="CS7" s="622"/>
      <c r="CT7" s="622"/>
      <c r="CU7" s="622"/>
      <c r="CV7" s="622"/>
      <c r="CW7" s="622"/>
      <c r="CX7" s="622"/>
      <c r="CY7" s="623"/>
      <c r="CZ7" s="659">
        <v>11.6</v>
      </c>
      <c r="DA7" s="659"/>
      <c r="DB7" s="659"/>
      <c r="DC7" s="659"/>
      <c r="DD7" s="627">
        <v>146111</v>
      </c>
      <c r="DE7" s="622"/>
      <c r="DF7" s="622"/>
      <c r="DG7" s="622"/>
      <c r="DH7" s="622"/>
      <c r="DI7" s="622"/>
      <c r="DJ7" s="622"/>
      <c r="DK7" s="622"/>
      <c r="DL7" s="622"/>
      <c r="DM7" s="622"/>
      <c r="DN7" s="622"/>
      <c r="DO7" s="622"/>
      <c r="DP7" s="623"/>
      <c r="DQ7" s="627">
        <v>1992696</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33753</v>
      </c>
      <c r="S8" s="622"/>
      <c r="T8" s="622"/>
      <c r="U8" s="622"/>
      <c r="V8" s="622"/>
      <c r="W8" s="622"/>
      <c r="X8" s="622"/>
      <c r="Y8" s="623"/>
      <c r="Z8" s="659">
        <v>0.2</v>
      </c>
      <c r="AA8" s="659"/>
      <c r="AB8" s="659"/>
      <c r="AC8" s="659"/>
      <c r="AD8" s="660">
        <v>33753</v>
      </c>
      <c r="AE8" s="660"/>
      <c r="AF8" s="660"/>
      <c r="AG8" s="660"/>
      <c r="AH8" s="660"/>
      <c r="AI8" s="660"/>
      <c r="AJ8" s="660"/>
      <c r="AK8" s="660"/>
      <c r="AL8" s="624">
        <v>0.3</v>
      </c>
      <c r="AM8" s="625"/>
      <c r="AN8" s="625"/>
      <c r="AO8" s="661"/>
      <c r="AP8" s="618" t="s">
        <v>226</v>
      </c>
      <c r="AQ8" s="619"/>
      <c r="AR8" s="619"/>
      <c r="AS8" s="619"/>
      <c r="AT8" s="619"/>
      <c r="AU8" s="619"/>
      <c r="AV8" s="619"/>
      <c r="AW8" s="619"/>
      <c r="AX8" s="619"/>
      <c r="AY8" s="619"/>
      <c r="AZ8" s="619"/>
      <c r="BA8" s="619"/>
      <c r="BB8" s="619"/>
      <c r="BC8" s="619"/>
      <c r="BD8" s="619"/>
      <c r="BE8" s="619"/>
      <c r="BF8" s="620"/>
      <c r="BG8" s="621">
        <v>47286</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7074602</v>
      </c>
      <c r="CS8" s="622"/>
      <c r="CT8" s="622"/>
      <c r="CU8" s="622"/>
      <c r="CV8" s="622"/>
      <c r="CW8" s="622"/>
      <c r="CX8" s="622"/>
      <c r="CY8" s="623"/>
      <c r="CZ8" s="659">
        <v>35.1</v>
      </c>
      <c r="DA8" s="659"/>
      <c r="DB8" s="659"/>
      <c r="DC8" s="659"/>
      <c r="DD8" s="627">
        <v>91737</v>
      </c>
      <c r="DE8" s="622"/>
      <c r="DF8" s="622"/>
      <c r="DG8" s="622"/>
      <c r="DH8" s="622"/>
      <c r="DI8" s="622"/>
      <c r="DJ8" s="622"/>
      <c r="DK8" s="622"/>
      <c r="DL8" s="622"/>
      <c r="DM8" s="622"/>
      <c r="DN8" s="622"/>
      <c r="DO8" s="622"/>
      <c r="DP8" s="623"/>
      <c r="DQ8" s="627">
        <v>4006143</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50182</v>
      </c>
      <c r="S9" s="622"/>
      <c r="T9" s="622"/>
      <c r="U9" s="622"/>
      <c r="V9" s="622"/>
      <c r="W9" s="622"/>
      <c r="X9" s="622"/>
      <c r="Y9" s="623"/>
      <c r="Z9" s="659">
        <v>0.2</v>
      </c>
      <c r="AA9" s="659"/>
      <c r="AB9" s="659"/>
      <c r="AC9" s="659"/>
      <c r="AD9" s="660">
        <v>50182</v>
      </c>
      <c r="AE9" s="660"/>
      <c r="AF9" s="660"/>
      <c r="AG9" s="660"/>
      <c r="AH9" s="660"/>
      <c r="AI9" s="660"/>
      <c r="AJ9" s="660"/>
      <c r="AK9" s="660"/>
      <c r="AL9" s="624">
        <v>0.5</v>
      </c>
      <c r="AM9" s="625"/>
      <c r="AN9" s="625"/>
      <c r="AO9" s="661"/>
      <c r="AP9" s="618" t="s">
        <v>229</v>
      </c>
      <c r="AQ9" s="619"/>
      <c r="AR9" s="619"/>
      <c r="AS9" s="619"/>
      <c r="AT9" s="619"/>
      <c r="AU9" s="619"/>
      <c r="AV9" s="619"/>
      <c r="AW9" s="619"/>
      <c r="AX9" s="619"/>
      <c r="AY9" s="619"/>
      <c r="AZ9" s="619"/>
      <c r="BA9" s="619"/>
      <c r="BB9" s="619"/>
      <c r="BC9" s="619"/>
      <c r="BD9" s="619"/>
      <c r="BE9" s="619"/>
      <c r="BF9" s="620"/>
      <c r="BG9" s="621">
        <v>1393738</v>
      </c>
      <c r="BH9" s="622"/>
      <c r="BI9" s="622"/>
      <c r="BJ9" s="622"/>
      <c r="BK9" s="622"/>
      <c r="BL9" s="622"/>
      <c r="BM9" s="622"/>
      <c r="BN9" s="623"/>
      <c r="BO9" s="659">
        <v>33.5</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1476610</v>
      </c>
      <c r="CS9" s="622"/>
      <c r="CT9" s="622"/>
      <c r="CU9" s="622"/>
      <c r="CV9" s="622"/>
      <c r="CW9" s="622"/>
      <c r="CX9" s="622"/>
      <c r="CY9" s="623"/>
      <c r="CZ9" s="659">
        <v>7.3</v>
      </c>
      <c r="DA9" s="659"/>
      <c r="DB9" s="659"/>
      <c r="DC9" s="659"/>
      <c r="DD9" s="627">
        <v>30057</v>
      </c>
      <c r="DE9" s="622"/>
      <c r="DF9" s="622"/>
      <c r="DG9" s="622"/>
      <c r="DH9" s="622"/>
      <c r="DI9" s="622"/>
      <c r="DJ9" s="622"/>
      <c r="DK9" s="622"/>
      <c r="DL9" s="622"/>
      <c r="DM9" s="622"/>
      <c r="DN9" s="622"/>
      <c r="DO9" s="622"/>
      <c r="DP9" s="623"/>
      <c r="DQ9" s="627">
        <v>1374741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113172</v>
      </c>
      <c r="BH10" s="622"/>
      <c r="BI10" s="622"/>
      <c r="BJ10" s="622"/>
      <c r="BK10" s="622"/>
      <c r="BL10" s="622"/>
      <c r="BM10" s="622"/>
      <c r="BN10" s="623"/>
      <c r="BO10" s="659">
        <v>2.7</v>
      </c>
      <c r="BP10" s="659"/>
      <c r="BQ10" s="659"/>
      <c r="BR10" s="659"/>
      <c r="BS10" s="660">
        <v>19036</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23010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957853</v>
      </c>
      <c r="S11" s="622"/>
      <c r="T11" s="622"/>
      <c r="U11" s="622"/>
      <c r="V11" s="622"/>
      <c r="W11" s="622"/>
      <c r="X11" s="622"/>
      <c r="Y11" s="623"/>
      <c r="Z11" s="624">
        <v>4.5</v>
      </c>
      <c r="AA11" s="625"/>
      <c r="AB11" s="625"/>
      <c r="AC11" s="626"/>
      <c r="AD11" s="627">
        <v>957853</v>
      </c>
      <c r="AE11" s="622"/>
      <c r="AF11" s="622"/>
      <c r="AG11" s="622"/>
      <c r="AH11" s="622"/>
      <c r="AI11" s="622"/>
      <c r="AJ11" s="622"/>
      <c r="AK11" s="623"/>
      <c r="AL11" s="624">
        <v>9.1999999999999993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222048</v>
      </c>
      <c r="BH11" s="622"/>
      <c r="BI11" s="622"/>
      <c r="BJ11" s="622"/>
      <c r="BK11" s="622"/>
      <c r="BL11" s="622"/>
      <c r="BM11" s="622"/>
      <c r="BN11" s="623"/>
      <c r="BO11" s="659">
        <v>5.3</v>
      </c>
      <c r="BP11" s="659"/>
      <c r="BQ11" s="659"/>
      <c r="BR11" s="659"/>
      <c r="BS11" s="660">
        <v>62158</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825964</v>
      </c>
      <c r="CS11" s="622"/>
      <c r="CT11" s="622"/>
      <c r="CU11" s="622"/>
      <c r="CV11" s="622"/>
      <c r="CW11" s="622"/>
      <c r="CX11" s="622"/>
      <c r="CY11" s="623"/>
      <c r="CZ11" s="659">
        <v>4.0999999999999996</v>
      </c>
      <c r="DA11" s="659"/>
      <c r="DB11" s="659"/>
      <c r="DC11" s="659"/>
      <c r="DD11" s="627">
        <v>257138</v>
      </c>
      <c r="DE11" s="622"/>
      <c r="DF11" s="622"/>
      <c r="DG11" s="622"/>
      <c r="DH11" s="622"/>
      <c r="DI11" s="622"/>
      <c r="DJ11" s="622"/>
      <c r="DK11" s="622"/>
      <c r="DL11" s="622"/>
      <c r="DM11" s="622"/>
      <c r="DN11" s="622"/>
      <c r="DO11" s="622"/>
      <c r="DP11" s="623"/>
      <c r="DQ11" s="627">
        <v>524426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24492</v>
      </c>
      <c r="S12" s="622"/>
      <c r="T12" s="622"/>
      <c r="U12" s="622"/>
      <c r="V12" s="622"/>
      <c r="W12" s="622"/>
      <c r="X12" s="622"/>
      <c r="Y12" s="623"/>
      <c r="Z12" s="659">
        <v>0.1</v>
      </c>
      <c r="AA12" s="659"/>
      <c r="AB12" s="659"/>
      <c r="AC12" s="659"/>
      <c r="AD12" s="660">
        <v>24492</v>
      </c>
      <c r="AE12" s="660"/>
      <c r="AF12" s="660"/>
      <c r="AG12" s="660"/>
      <c r="AH12" s="660"/>
      <c r="AI12" s="660"/>
      <c r="AJ12" s="660"/>
      <c r="AK12" s="660"/>
      <c r="AL12" s="624">
        <v>0.2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2015708</v>
      </c>
      <c r="BH12" s="622"/>
      <c r="BI12" s="622"/>
      <c r="BJ12" s="622"/>
      <c r="BK12" s="622"/>
      <c r="BL12" s="622"/>
      <c r="BM12" s="622"/>
      <c r="BN12" s="623"/>
      <c r="BO12" s="659">
        <v>48.5</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296621</v>
      </c>
      <c r="CS12" s="622"/>
      <c r="CT12" s="622"/>
      <c r="CU12" s="622"/>
      <c r="CV12" s="622"/>
      <c r="CW12" s="622"/>
      <c r="CX12" s="622"/>
      <c r="CY12" s="623"/>
      <c r="CZ12" s="659">
        <v>1.5</v>
      </c>
      <c r="DA12" s="659"/>
      <c r="DB12" s="659"/>
      <c r="DC12" s="659"/>
      <c r="DD12" s="627">
        <v>30275</v>
      </c>
      <c r="DE12" s="622"/>
      <c r="DF12" s="622"/>
      <c r="DG12" s="622"/>
      <c r="DH12" s="622"/>
      <c r="DI12" s="622"/>
      <c r="DJ12" s="622"/>
      <c r="DK12" s="622"/>
      <c r="DL12" s="622"/>
      <c r="DM12" s="622"/>
      <c r="DN12" s="622"/>
      <c r="DO12" s="622"/>
      <c r="DP12" s="623"/>
      <c r="DQ12" s="627">
        <v>178046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1986722</v>
      </c>
      <c r="BH13" s="622"/>
      <c r="BI13" s="622"/>
      <c r="BJ13" s="622"/>
      <c r="BK13" s="622"/>
      <c r="BL13" s="622"/>
      <c r="BM13" s="622"/>
      <c r="BN13" s="623"/>
      <c r="BO13" s="659">
        <v>47.8</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2263601</v>
      </c>
      <c r="CS13" s="622"/>
      <c r="CT13" s="622"/>
      <c r="CU13" s="622"/>
      <c r="CV13" s="622"/>
      <c r="CW13" s="622"/>
      <c r="CX13" s="622"/>
      <c r="CY13" s="623"/>
      <c r="CZ13" s="659">
        <v>11.2</v>
      </c>
      <c r="DA13" s="659"/>
      <c r="DB13" s="659"/>
      <c r="DC13" s="659"/>
      <c r="DD13" s="627">
        <v>1349695</v>
      </c>
      <c r="DE13" s="622"/>
      <c r="DF13" s="622"/>
      <c r="DG13" s="622"/>
      <c r="DH13" s="622"/>
      <c r="DI13" s="622"/>
      <c r="DJ13" s="622"/>
      <c r="DK13" s="622"/>
      <c r="DL13" s="622"/>
      <c r="DM13" s="622"/>
      <c r="DN13" s="622"/>
      <c r="DO13" s="622"/>
      <c r="DP13" s="623"/>
      <c r="DQ13" s="627">
        <v>906493</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147947</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933603</v>
      </c>
      <c r="CS14" s="622"/>
      <c r="CT14" s="622"/>
      <c r="CU14" s="622"/>
      <c r="CV14" s="622"/>
      <c r="CW14" s="622"/>
      <c r="CX14" s="622"/>
      <c r="CY14" s="623"/>
      <c r="CZ14" s="659">
        <v>4.5999999999999996</v>
      </c>
      <c r="DA14" s="659"/>
      <c r="DB14" s="659"/>
      <c r="DC14" s="659"/>
      <c r="DD14" s="627">
        <v>409349</v>
      </c>
      <c r="DE14" s="622"/>
      <c r="DF14" s="622"/>
      <c r="DG14" s="622"/>
      <c r="DH14" s="622"/>
      <c r="DI14" s="622"/>
      <c r="DJ14" s="622"/>
      <c r="DK14" s="622"/>
      <c r="DL14" s="622"/>
      <c r="DM14" s="622"/>
      <c r="DN14" s="622"/>
      <c r="DO14" s="622"/>
      <c r="DP14" s="623"/>
      <c r="DQ14" s="627">
        <v>572867</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14316</v>
      </c>
      <c r="S15" s="622"/>
      <c r="T15" s="622"/>
      <c r="U15" s="622"/>
      <c r="V15" s="622"/>
      <c r="W15" s="622"/>
      <c r="X15" s="622"/>
      <c r="Y15" s="623"/>
      <c r="Z15" s="659">
        <v>0.1</v>
      </c>
      <c r="AA15" s="659"/>
      <c r="AB15" s="659"/>
      <c r="AC15" s="659"/>
      <c r="AD15" s="660">
        <v>14316</v>
      </c>
      <c r="AE15" s="660"/>
      <c r="AF15" s="660"/>
      <c r="AG15" s="660"/>
      <c r="AH15" s="660"/>
      <c r="AI15" s="660"/>
      <c r="AJ15" s="660"/>
      <c r="AK15" s="660"/>
      <c r="AL15" s="624">
        <v>0.1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212151</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3148835</v>
      </c>
      <c r="CS15" s="622"/>
      <c r="CT15" s="622"/>
      <c r="CU15" s="622"/>
      <c r="CV15" s="622"/>
      <c r="CW15" s="622"/>
      <c r="CX15" s="622"/>
      <c r="CY15" s="623"/>
      <c r="CZ15" s="659">
        <v>15.6</v>
      </c>
      <c r="DA15" s="659"/>
      <c r="DB15" s="659"/>
      <c r="DC15" s="659"/>
      <c r="DD15" s="627">
        <v>1716094</v>
      </c>
      <c r="DE15" s="622"/>
      <c r="DF15" s="622"/>
      <c r="DG15" s="622"/>
      <c r="DH15" s="622"/>
      <c r="DI15" s="622"/>
      <c r="DJ15" s="622"/>
      <c r="DK15" s="622"/>
      <c r="DL15" s="622"/>
      <c r="DM15" s="622"/>
      <c r="DN15" s="622"/>
      <c r="DO15" s="622"/>
      <c r="DP15" s="623"/>
      <c r="DQ15" s="627">
        <v>1490410</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112899</v>
      </c>
      <c r="S16" s="622"/>
      <c r="T16" s="622"/>
      <c r="U16" s="622"/>
      <c r="V16" s="622"/>
      <c r="W16" s="622"/>
      <c r="X16" s="622"/>
      <c r="Y16" s="623"/>
      <c r="Z16" s="659">
        <v>0.5</v>
      </c>
      <c r="AA16" s="659"/>
      <c r="AB16" s="659"/>
      <c r="AC16" s="659"/>
      <c r="AD16" s="660">
        <v>112899</v>
      </c>
      <c r="AE16" s="660"/>
      <c r="AF16" s="660"/>
      <c r="AG16" s="660"/>
      <c r="AH16" s="660"/>
      <c r="AI16" s="660"/>
      <c r="AJ16" s="660"/>
      <c r="AK16" s="660"/>
      <c r="AL16" s="624">
        <v>1.1000000000000001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45130</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13675</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185053</v>
      </c>
      <c r="S17" s="622"/>
      <c r="T17" s="622"/>
      <c r="U17" s="622"/>
      <c r="V17" s="622"/>
      <c r="W17" s="622"/>
      <c r="X17" s="622"/>
      <c r="Y17" s="623"/>
      <c r="Z17" s="659">
        <v>0.9</v>
      </c>
      <c r="AA17" s="659"/>
      <c r="AB17" s="659"/>
      <c r="AC17" s="659"/>
      <c r="AD17" s="660">
        <v>185053</v>
      </c>
      <c r="AE17" s="660"/>
      <c r="AF17" s="660"/>
      <c r="AG17" s="660"/>
      <c r="AH17" s="660"/>
      <c r="AI17" s="660"/>
      <c r="AJ17" s="660"/>
      <c r="AK17" s="660"/>
      <c r="AL17" s="624">
        <v>1.8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1610458</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1596976</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41289</v>
      </c>
      <c r="S18" s="622"/>
      <c r="T18" s="622"/>
      <c r="U18" s="622"/>
      <c r="V18" s="622"/>
      <c r="W18" s="622"/>
      <c r="X18" s="622"/>
      <c r="Y18" s="623"/>
      <c r="Z18" s="659">
        <v>0.2</v>
      </c>
      <c r="AA18" s="659"/>
      <c r="AB18" s="659"/>
      <c r="AC18" s="659"/>
      <c r="AD18" s="660">
        <v>41289</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134636</v>
      </c>
      <c r="S19" s="622"/>
      <c r="T19" s="622"/>
      <c r="U19" s="622"/>
      <c r="V19" s="622"/>
      <c r="W19" s="622"/>
      <c r="X19" s="622"/>
      <c r="Y19" s="623"/>
      <c r="Z19" s="659">
        <v>0.6</v>
      </c>
      <c r="AA19" s="659"/>
      <c r="AB19" s="659"/>
      <c r="AC19" s="659"/>
      <c r="AD19" s="660">
        <v>134636</v>
      </c>
      <c r="AE19" s="660"/>
      <c r="AF19" s="660"/>
      <c r="AG19" s="660"/>
      <c r="AH19" s="660"/>
      <c r="AI19" s="660"/>
      <c r="AJ19" s="660"/>
      <c r="AK19" s="660"/>
      <c r="AL19" s="624">
        <v>1.3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2472</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9128</v>
      </c>
      <c r="S20" s="622"/>
      <c r="T20" s="622"/>
      <c r="U20" s="622"/>
      <c r="V20" s="622"/>
      <c r="W20" s="622"/>
      <c r="X20" s="622"/>
      <c r="Y20" s="623"/>
      <c r="Z20" s="659">
        <v>0</v>
      </c>
      <c r="AA20" s="659"/>
      <c r="AB20" s="659"/>
      <c r="AC20" s="659"/>
      <c r="AD20" s="660">
        <v>9128</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2472</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20168010</v>
      </c>
      <c r="CS20" s="622"/>
      <c r="CT20" s="622"/>
      <c r="CU20" s="622"/>
      <c r="CV20" s="622"/>
      <c r="CW20" s="622"/>
      <c r="CX20" s="622"/>
      <c r="CY20" s="623"/>
      <c r="CZ20" s="659">
        <v>100</v>
      </c>
      <c r="DA20" s="659"/>
      <c r="DB20" s="659"/>
      <c r="DC20" s="659"/>
      <c r="DD20" s="627">
        <v>4030456</v>
      </c>
      <c r="DE20" s="622"/>
      <c r="DF20" s="622"/>
      <c r="DG20" s="622"/>
      <c r="DH20" s="622"/>
      <c r="DI20" s="622"/>
      <c r="DJ20" s="622"/>
      <c r="DK20" s="622"/>
      <c r="DL20" s="622"/>
      <c r="DM20" s="622"/>
      <c r="DN20" s="622"/>
      <c r="DO20" s="622"/>
      <c r="DP20" s="623"/>
      <c r="DQ20" s="627">
        <v>12790002</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5174861</v>
      </c>
      <c r="S21" s="622"/>
      <c r="T21" s="622"/>
      <c r="U21" s="622"/>
      <c r="V21" s="622"/>
      <c r="W21" s="622"/>
      <c r="X21" s="622"/>
      <c r="Y21" s="623"/>
      <c r="Z21" s="659">
        <v>24.4</v>
      </c>
      <c r="AA21" s="659"/>
      <c r="AB21" s="659"/>
      <c r="AC21" s="659"/>
      <c r="AD21" s="660">
        <v>4693209</v>
      </c>
      <c r="AE21" s="660"/>
      <c r="AF21" s="660"/>
      <c r="AG21" s="660"/>
      <c r="AH21" s="660"/>
      <c r="AI21" s="660"/>
      <c r="AJ21" s="660"/>
      <c r="AK21" s="660"/>
      <c r="AL21" s="624">
        <v>45.1</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2472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4693209</v>
      </c>
      <c r="S22" s="622"/>
      <c r="T22" s="622"/>
      <c r="U22" s="622"/>
      <c r="V22" s="622"/>
      <c r="W22" s="622"/>
      <c r="X22" s="622"/>
      <c r="Y22" s="623"/>
      <c r="Z22" s="659">
        <v>22.1</v>
      </c>
      <c r="AA22" s="659"/>
      <c r="AB22" s="659"/>
      <c r="AC22" s="659"/>
      <c r="AD22" s="660">
        <v>4693209</v>
      </c>
      <c r="AE22" s="660"/>
      <c r="AF22" s="660"/>
      <c r="AG22" s="660"/>
      <c r="AH22" s="660"/>
      <c r="AI22" s="660"/>
      <c r="AJ22" s="660"/>
      <c r="AK22" s="660"/>
      <c r="AL22" s="624">
        <v>45.1</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481652</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8730804</v>
      </c>
      <c r="CS24" s="677"/>
      <c r="CT24" s="677"/>
      <c r="CU24" s="677"/>
      <c r="CV24" s="677"/>
      <c r="CW24" s="677"/>
      <c r="CX24" s="677"/>
      <c r="CY24" s="702"/>
      <c r="CZ24" s="703">
        <v>43.3</v>
      </c>
      <c r="DA24" s="685"/>
      <c r="DB24" s="685"/>
      <c r="DC24" s="705"/>
      <c r="DD24" s="701">
        <v>6268731</v>
      </c>
      <c r="DE24" s="677"/>
      <c r="DF24" s="677"/>
      <c r="DG24" s="677"/>
      <c r="DH24" s="677"/>
      <c r="DI24" s="677"/>
      <c r="DJ24" s="677"/>
      <c r="DK24" s="702"/>
      <c r="DL24" s="701">
        <v>5815070</v>
      </c>
      <c r="DM24" s="677"/>
      <c r="DN24" s="677"/>
      <c r="DO24" s="677"/>
      <c r="DP24" s="677"/>
      <c r="DQ24" s="677"/>
      <c r="DR24" s="677"/>
      <c r="DS24" s="677"/>
      <c r="DT24" s="677"/>
      <c r="DU24" s="677"/>
      <c r="DV24" s="702"/>
      <c r="DW24" s="703">
        <v>55.7</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10876681</v>
      </c>
      <c r="S25" s="622"/>
      <c r="T25" s="622"/>
      <c r="U25" s="622"/>
      <c r="V25" s="622"/>
      <c r="W25" s="622"/>
      <c r="X25" s="622"/>
      <c r="Y25" s="623"/>
      <c r="Z25" s="659">
        <v>51.2</v>
      </c>
      <c r="AA25" s="659"/>
      <c r="AB25" s="659"/>
      <c r="AC25" s="659"/>
      <c r="AD25" s="660">
        <v>10395029</v>
      </c>
      <c r="AE25" s="660"/>
      <c r="AF25" s="660"/>
      <c r="AG25" s="660"/>
      <c r="AH25" s="660"/>
      <c r="AI25" s="660"/>
      <c r="AJ25" s="660"/>
      <c r="AK25" s="660"/>
      <c r="AL25" s="624">
        <v>99.8</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3436677</v>
      </c>
      <c r="CS25" s="634"/>
      <c r="CT25" s="634"/>
      <c r="CU25" s="634"/>
      <c r="CV25" s="634"/>
      <c r="CW25" s="634"/>
      <c r="CX25" s="634"/>
      <c r="CY25" s="635"/>
      <c r="CZ25" s="624">
        <v>17</v>
      </c>
      <c r="DA25" s="636"/>
      <c r="DB25" s="636"/>
      <c r="DC25" s="637"/>
      <c r="DD25" s="627">
        <v>3226611</v>
      </c>
      <c r="DE25" s="634"/>
      <c r="DF25" s="634"/>
      <c r="DG25" s="634"/>
      <c r="DH25" s="634"/>
      <c r="DI25" s="634"/>
      <c r="DJ25" s="634"/>
      <c r="DK25" s="635"/>
      <c r="DL25" s="627">
        <v>3183644</v>
      </c>
      <c r="DM25" s="634"/>
      <c r="DN25" s="634"/>
      <c r="DO25" s="634"/>
      <c r="DP25" s="634"/>
      <c r="DQ25" s="634"/>
      <c r="DR25" s="634"/>
      <c r="DS25" s="634"/>
      <c r="DT25" s="634"/>
      <c r="DU25" s="634"/>
      <c r="DV25" s="635"/>
      <c r="DW25" s="624">
        <v>30.5</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2989</v>
      </c>
      <c r="S26" s="622"/>
      <c r="T26" s="622"/>
      <c r="U26" s="622"/>
      <c r="V26" s="622"/>
      <c r="W26" s="622"/>
      <c r="X26" s="622"/>
      <c r="Y26" s="623"/>
      <c r="Z26" s="659">
        <v>0</v>
      </c>
      <c r="AA26" s="659"/>
      <c r="AB26" s="659"/>
      <c r="AC26" s="659"/>
      <c r="AD26" s="660">
        <v>2989</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1797426</v>
      </c>
      <c r="CS26" s="622"/>
      <c r="CT26" s="622"/>
      <c r="CU26" s="622"/>
      <c r="CV26" s="622"/>
      <c r="CW26" s="622"/>
      <c r="CX26" s="622"/>
      <c r="CY26" s="623"/>
      <c r="CZ26" s="624">
        <v>8.9</v>
      </c>
      <c r="DA26" s="636"/>
      <c r="DB26" s="636"/>
      <c r="DC26" s="637"/>
      <c r="DD26" s="627">
        <v>1720519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20282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4154522</v>
      </c>
      <c r="BH27" s="622"/>
      <c r="BI27" s="622"/>
      <c r="BJ27" s="622"/>
      <c r="BK27" s="622"/>
      <c r="BL27" s="622"/>
      <c r="BM27" s="622"/>
      <c r="BN27" s="623"/>
      <c r="BO27" s="659">
        <v>100</v>
      </c>
      <c r="BP27" s="659"/>
      <c r="BQ27" s="659"/>
      <c r="BR27" s="659"/>
      <c r="BS27" s="660">
        <v>81194</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3683669</v>
      </c>
      <c r="CS27" s="634"/>
      <c r="CT27" s="634"/>
      <c r="CU27" s="634"/>
      <c r="CV27" s="634"/>
      <c r="CW27" s="634"/>
      <c r="CX27" s="634"/>
      <c r="CY27" s="635"/>
      <c r="CZ27" s="624">
        <v>18.3</v>
      </c>
      <c r="DA27" s="636"/>
      <c r="DB27" s="636"/>
      <c r="DC27" s="637"/>
      <c r="DD27" s="627">
        <v>1445144</v>
      </c>
      <c r="DE27" s="634"/>
      <c r="DF27" s="634"/>
      <c r="DG27" s="634"/>
      <c r="DH27" s="634"/>
      <c r="DI27" s="634"/>
      <c r="DJ27" s="634"/>
      <c r="DK27" s="635"/>
      <c r="DL27" s="627">
        <v>1034450</v>
      </c>
      <c r="DM27" s="634"/>
      <c r="DN27" s="634"/>
      <c r="DO27" s="634"/>
      <c r="DP27" s="634"/>
      <c r="DQ27" s="634"/>
      <c r="DR27" s="634"/>
      <c r="DS27" s="634"/>
      <c r="DT27" s="634"/>
      <c r="DU27" s="634"/>
      <c r="DV27" s="635"/>
      <c r="DW27" s="624">
        <v>9.9</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150518</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1610458</v>
      </c>
      <c r="CS28" s="622"/>
      <c r="CT28" s="622"/>
      <c r="CU28" s="622"/>
      <c r="CV28" s="622"/>
      <c r="CW28" s="622"/>
      <c r="CX28" s="622"/>
      <c r="CY28" s="623"/>
      <c r="CZ28" s="624">
        <v>8</v>
      </c>
      <c r="DA28" s="636"/>
      <c r="DB28" s="636"/>
      <c r="DC28" s="637"/>
      <c r="DD28" s="627">
        <v>1596976</v>
      </c>
      <c r="DE28" s="622"/>
      <c r="DF28" s="622"/>
      <c r="DG28" s="622"/>
      <c r="DH28" s="622"/>
      <c r="DI28" s="622"/>
      <c r="DJ28" s="622"/>
      <c r="DK28" s="623"/>
      <c r="DL28" s="627">
        <v>1596976</v>
      </c>
      <c r="DM28" s="622"/>
      <c r="DN28" s="622"/>
      <c r="DO28" s="622"/>
      <c r="DP28" s="622"/>
      <c r="DQ28" s="622"/>
      <c r="DR28" s="622"/>
      <c r="DS28" s="622"/>
      <c r="DT28" s="622"/>
      <c r="DU28" s="622"/>
      <c r="DV28" s="623"/>
      <c r="DW28" s="624">
        <v>15.3</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19663</v>
      </c>
      <c r="S29" s="622"/>
      <c r="T29" s="622"/>
      <c r="U29" s="622"/>
      <c r="V29" s="622"/>
      <c r="W29" s="622"/>
      <c r="X29" s="622"/>
      <c r="Y29" s="623"/>
      <c r="Z29" s="659">
        <v>0.1</v>
      </c>
      <c r="AA29" s="659"/>
      <c r="AB29" s="659"/>
      <c r="AC29" s="659"/>
      <c r="AD29" s="660">
        <v>2028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1610458</v>
      </c>
      <c r="CS29" s="634"/>
      <c r="CT29" s="634"/>
      <c r="CU29" s="634"/>
      <c r="CV29" s="634"/>
      <c r="CW29" s="634"/>
      <c r="CX29" s="634"/>
      <c r="CY29" s="635"/>
      <c r="CZ29" s="624">
        <v>8</v>
      </c>
      <c r="DA29" s="636"/>
      <c r="DB29" s="636"/>
      <c r="DC29" s="637"/>
      <c r="DD29" s="627">
        <v>1596976</v>
      </c>
      <c r="DE29" s="634"/>
      <c r="DF29" s="634"/>
      <c r="DG29" s="634"/>
      <c r="DH29" s="634"/>
      <c r="DI29" s="634"/>
      <c r="DJ29" s="634"/>
      <c r="DK29" s="635"/>
      <c r="DL29" s="627">
        <v>1596976</v>
      </c>
      <c r="DM29" s="634"/>
      <c r="DN29" s="634"/>
      <c r="DO29" s="634"/>
      <c r="DP29" s="634"/>
      <c r="DQ29" s="634"/>
      <c r="DR29" s="634"/>
      <c r="DS29" s="634"/>
      <c r="DT29" s="634"/>
      <c r="DU29" s="634"/>
      <c r="DV29" s="635"/>
      <c r="DW29" s="624">
        <v>15.3</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3397804</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1578607</v>
      </c>
      <c r="CS30" s="622"/>
      <c r="CT30" s="622"/>
      <c r="CU30" s="622"/>
      <c r="CV30" s="622"/>
      <c r="CW30" s="622"/>
      <c r="CX30" s="622"/>
      <c r="CY30" s="623"/>
      <c r="CZ30" s="624">
        <v>7.8</v>
      </c>
      <c r="DA30" s="636"/>
      <c r="DB30" s="636"/>
      <c r="DC30" s="637"/>
      <c r="DD30" s="627">
        <v>1567333</v>
      </c>
      <c r="DE30" s="622"/>
      <c r="DF30" s="622"/>
      <c r="DG30" s="622"/>
      <c r="DH30" s="622"/>
      <c r="DI30" s="622"/>
      <c r="DJ30" s="622"/>
      <c r="DK30" s="623"/>
      <c r="DL30" s="627">
        <v>1567333</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v>932</v>
      </c>
      <c r="S31" s="622"/>
      <c r="T31" s="622"/>
      <c r="U31" s="622"/>
      <c r="V31" s="622"/>
      <c r="W31" s="622"/>
      <c r="X31" s="622"/>
      <c r="Y31" s="623"/>
      <c r="Z31" s="659">
        <v>0</v>
      </c>
      <c r="AA31" s="659"/>
      <c r="AB31" s="659"/>
      <c r="AC31" s="659"/>
      <c r="AD31" s="660">
        <v>932</v>
      </c>
      <c r="AE31" s="660"/>
      <c r="AF31" s="660"/>
      <c r="AG31" s="660"/>
      <c r="AH31" s="660"/>
      <c r="AI31" s="660"/>
      <c r="AJ31" s="660"/>
      <c r="AK31" s="660"/>
      <c r="AL31" s="624">
        <v>0</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99.8</v>
      </c>
      <c r="BH31" s="684"/>
      <c r="BI31" s="684"/>
      <c r="BJ31" s="684"/>
      <c r="BK31" s="684"/>
      <c r="BL31" s="684"/>
      <c r="BM31" s="685">
        <v>99.3</v>
      </c>
      <c r="BN31" s="684"/>
      <c r="BO31" s="684"/>
      <c r="BP31" s="684"/>
      <c r="BQ31" s="686"/>
      <c r="BR31" s="683">
        <v>99.8</v>
      </c>
      <c r="BS31" s="684"/>
      <c r="BT31" s="684"/>
      <c r="BU31" s="684"/>
      <c r="BV31" s="684"/>
      <c r="BW31" s="684"/>
      <c r="BX31" s="685">
        <v>99.3</v>
      </c>
      <c r="BY31" s="684"/>
      <c r="BZ31" s="684"/>
      <c r="CA31" s="684"/>
      <c r="CB31" s="686"/>
      <c r="CD31" s="642"/>
      <c r="CE31" s="643"/>
      <c r="CF31" s="618" t="s">
        <v>299</v>
      </c>
      <c r="CG31" s="619"/>
      <c r="CH31" s="619"/>
      <c r="CI31" s="619"/>
      <c r="CJ31" s="619"/>
      <c r="CK31" s="619"/>
      <c r="CL31" s="619"/>
      <c r="CM31" s="619"/>
      <c r="CN31" s="619"/>
      <c r="CO31" s="619"/>
      <c r="CP31" s="619"/>
      <c r="CQ31" s="620"/>
      <c r="CR31" s="621">
        <v>31851</v>
      </c>
      <c r="CS31" s="634"/>
      <c r="CT31" s="634"/>
      <c r="CU31" s="634"/>
      <c r="CV31" s="634"/>
      <c r="CW31" s="634"/>
      <c r="CX31" s="634"/>
      <c r="CY31" s="635"/>
      <c r="CZ31" s="624">
        <v>0.2</v>
      </c>
      <c r="DA31" s="636"/>
      <c r="DB31" s="636"/>
      <c r="DC31" s="637"/>
      <c r="DD31" s="627">
        <v>29643</v>
      </c>
      <c r="DE31" s="634"/>
      <c r="DF31" s="634"/>
      <c r="DG31" s="634"/>
      <c r="DH31" s="634"/>
      <c r="DI31" s="634"/>
      <c r="DJ31" s="634"/>
      <c r="DK31" s="635"/>
      <c r="DL31" s="627">
        <v>29643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1289054</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99.8</v>
      </c>
      <c r="BH32" s="634"/>
      <c r="BI32" s="634"/>
      <c r="BJ32" s="634"/>
      <c r="BK32" s="634"/>
      <c r="BL32" s="634"/>
      <c r="BM32" s="625">
        <v>99.5</v>
      </c>
      <c r="BN32" s="634"/>
      <c r="BO32" s="634"/>
      <c r="BP32" s="634"/>
      <c r="BQ32" s="657"/>
      <c r="BR32" s="687">
        <v>99.8</v>
      </c>
      <c r="BS32" s="634"/>
      <c r="BT32" s="634"/>
      <c r="BU32" s="634"/>
      <c r="BV32" s="634"/>
      <c r="BW32" s="634"/>
      <c r="BX32" s="625">
        <v>99.5</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36259</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99.7</v>
      </c>
      <c r="BH33" s="606"/>
      <c r="BI33" s="606"/>
      <c r="BJ33" s="606"/>
      <c r="BK33" s="606"/>
      <c r="BL33" s="606"/>
      <c r="BM33" s="652">
        <v>99.1</v>
      </c>
      <c r="BN33" s="606"/>
      <c r="BO33" s="606"/>
      <c r="BP33" s="606"/>
      <c r="BQ33" s="669"/>
      <c r="BR33" s="682">
        <v>99.8</v>
      </c>
      <c r="BS33" s="606"/>
      <c r="BT33" s="606"/>
      <c r="BU33" s="606"/>
      <c r="BV33" s="606"/>
      <c r="BW33" s="606"/>
      <c r="BX33" s="652">
        <v>99.1</v>
      </c>
      <c r="BY33" s="606"/>
      <c r="BZ33" s="606"/>
      <c r="CA33" s="606"/>
      <c r="CB33" s="669"/>
      <c r="CD33" s="618" t="s">
        <v>306</v>
      </c>
      <c r="CE33" s="619"/>
      <c r="CF33" s="619"/>
      <c r="CG33" s="619"/>
      <c r="CH33" s="619"/>
      <c r="CI33" s="619"/>
      <c r="CJ33" s="619"/>
      <c r="CK33" s="619"/>
      <c r="CL33" s="619"/>
      <c r="CM33" s="619"/>
      <c r="CN33" s="619"/>
      <c r="CO33" s="619"/>
      <c r="CP33" s="619"/>
      <c r="CQ33" s="620"/>
      <c r="CR33" s="621">
        <v>7361620</v>
      </c>
      <c r="CS33" s="634"/>
      <c r="CT33" s="634"/>
      <c r="CU33" s="634"/>
      <c r="CV33" s="634"/>
      <c r="CW33" s="634"/>
      <c r="CX33" s="634"/>
      <c r="CY33" s="635"/>
      <c r="CZ33" s="624">
        <v>36.5</v>
      </c>
      <c r="DA33" s="636"/>
      <c r="DB33" s="636"/>
      <c r="DC33" s="637"/>
      <c r="DD33" s="627">
        <v>5819451</v>
      </c>
      <c r="DE33" s="634"/>
      <c r="DF33" s="634"/>
      <c r="DG33" s="634"/>
      <c r="DH33" s="634"/>
      <c r="DI33" s="634"/>
      <c r="DJ33" s="634"/>
      <c r="DK33" s="635"/>
      <c r="DL33" s="627">
        <v>4519756</v>
      </c>
      <c r="DM33" s="634"/>
      <c r="DN33" s="634"/>
      <c r="DO33" s="634"/>
      <c r="DP33" s="634"/>
      <c r="DQ33" s="634"/>
      <c r="DR33" s="634"/>
      <c r="DS33" s="634"/>
      <c r="DT33" s="634"/>
      <c r="DU33" s="634"/>
      <c r="DV33" s="635"/>
      <c r="DW33" s="624">
        <v>43.3</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43736</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2479912</v>
      </c>
      <c r="CS34" s="622"/>
      <c r="CT34" s="622"/>
      <c r="CU34" s="622"/>
      <c r="CV34" s="622"/>
      <c r="CW34" s="622"/>
      <c r="CX34" s="622"/>
      <c r="CY34" s="623"/>
      <c r="CZ34" s="624">
        <v>12.3</v>
      </c>
      <c r="DA34" s="636"/>
      <c r="DB34" s="636"/>
      <c r="DC34" s="637"/>
      <c r="DD34" s="627">
        <v>2103044</v>
      </c>
      <c r="DE34" s="622"/>
      <c r="DF34" s="622"/>
      <c r="DG34" s="622"/>
      <c r="DH34" s="622"/>
      <c r="DI34" s="622"/>
      <c r="DJ34" s="622"/>
      <c r="DK34" s="623"/>
      <c r="DL34" s="627">
        <v>1900902</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1519449</v>
      </c>
      <c r="S35" s="622"/>
      <c r="T35" s="622"/>
      <c r="U35" s="622"/>
      <c r="V35" s="622"/>
      <c r="W35" s="622"/>
      <c r="X35" s="622"/>
      <c r="Y35" s="623"/>
      <c r="Z35" s="659">
        <v>7.2</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241759</v>
      </c>
      <c r="CS35" s="634"/>
      <c r="CT35" s="634"/>
      <c r="CU35" s="634"/>
      <c r="CV35" s="634"/>
      <c r="CW35" s="634"/>
      <c r="CX35" s="634"/>
      <c r="CY35" s="635"/>
      <c r="CZ35" s="624">
        <v>1.2</v>
      </c>
      <c r="DA35" s="636"/>
      <c r="DB35" s="636"/>
      <c r="DC35" s="637"/>
      <c r="DD35" s="627">
        <v>189476</v>
      </c>
      <c r="DE35" s="634"/>
      <c r="DF35" s="634"/>
      <c r="DG35" s="634"/>
      <c r="DH35" s="634"/>
      <c r="DI35" s="634"/>
      <c r="DJ35" s="634"/>
      <c r="DK35" s="635"/>
      <c r="DL35" s="627">
        <v>189476</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1246745</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2448910</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185215</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1844314</v>
      </c>
      <c r="CS36" s="622"/>
      <c r="CT36" s="622"/>
      <c r="CU36" s="622"/>
      <c r="CV36" s="622"/>
      <c r="CW36" s="622"/>
      <c r="CX36" s="622"/>
      <c r="CY36" s="623"/>
      <c r="CZ36" s="624">
        <v>9.1</v>
      </c>
      <c r="DA36" s="636"/>
      <c r="DB36" s="636"/>
      <c r="DC36" s="637"/>
      <c r="DD36" s="627">
        <v>1317941</v>
      </c>
      <c r="DE36" s="622"/>
      <c r="DF36" s="622"/>
      <c r="DG36" s="622"/>
      <c r="DH36" s="622"/>
      <c r="DI36" s="622"/>
      <c r="DJ36" s="622"/>
      <c r="DK36" s="623"/>
      <c r="DL36" s="627">
        <v>860605</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351428</v>
      </c>
      <c r="S37" s="622"/>
      <c r="T37" s="622"/>
      <c r="U37" s="622"/>
      <c r="V37" s="622"/>
      <c r="W37" s="622"/>
      <c r="X37" s="622"/>
      <c r="Y37" s="623"/>
      <c r="Z37" s="659">
        <v>1.7</v>
      </c>
      <c r="AA37" s="659"/>
      <c r="AB37" s="659"/>
      <c r="AC37" s="659"/>
      <c r="AD37" s="660">
        <v>12630</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427394</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137707</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84436</v>
      </c>
      <c r="CS37" s="634"/>
      <c r="CT37" s="634"/>
      <c r="CU37" s="634"/>
      <c r="CV37" s="634"/>
      <c r="CW37" s="634"/>
      <c r="CX37" s="634"/>
      <c r="CY37" s="635"/>
      <c r="CZ37" s="624">
        <v>0.4</v>
      </c>
      <c r="DA37" s="636"/>
      <c r="DB37" s="636"/>
      <c r="DC37" s="637"/>
      <c r="DD37" s="627">
        <v>78147</v>
      </c>
      <c r="DE37" s="634"/>
      <c r="DF37" s="634"/>
      <c r="DG37" s="634"/>
      <c r="DH37" s="634"/>
      <c r="DI37" s="634"/>
      <c r="DJ37" s="634"/>
      <c r="DK37" s="635"/>
      <c r="DL37" s="627">
        <v>78147</v>
      </c>
      <c r="DM37" s="634"/>
      <c r="DN37" s="634"/>
      <c r="DO37" s="634"/>
      <c r="DP37" s="634"/>
      <c r="DQ37" s="634"/>
      <c r="DR37" s="634"/>
      <c r="DS37" s="634"/>
      <c r="DT37" s="634"/>
      <c r="DU37" s="634"/>
      <c r="DV37" s="635"/>
      <c r="DW37" s="624">
        <v>0.7</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2294500</v>
      </c>
      <c r="S38" s="622"/>
      <c r="T38" s="622"/>
      <c r="U38" s="622"/>
      <c r="V38" s="622"/>
      <c r="W38" s="622"/>
      <c r="X38" s="622"/>
      <c r="Y38" s="623"/>
      <c r="Z38" s="659">
        <v>10.8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364613</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4032</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1656903</v>
      </c>
      <c r="CS38" s="622"/>
      <c r="CT38" s="622"/>
      <c r="CU38" s="622"/>
      <c r="CV38" s="622"/>
      <c r="CW38" s="622"/>
      <c r="CX38" s="622"/>
      <c r="CY38" s="623"/>
      <c r="CZ38" s="624">
        <v>8.1999999999999993</v>
      </c>
      <c r="DA38" s="636"/>
      <c r="DB38" s="636"/>
      <c r="DC38" s="637"/>
      <c r="DD38" s="627">
        <v>1338115</v>
      </c>
      <c r="DE38" s="622"/>
      <c r="DF38" s="622"/>
      <c r="DG38" s="622"/>
      <c r="DH38" s="622"/>
      <c r="DI38" s="622"/>
      <c r="DJ38" s="622"/>
      <c r="DK38" s="623"/>
      <c r="DL38" s="627">
        <v>1286949</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35160</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5901</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796903</v>
      </c>
      <c r="CS39" s="634"/>
      <c r="CT39" s="634"/>
      <c r="CU39" s="634"/>
      <c r="CV39" s="634"/>
      <c r="CW39" s="634"/>
      <c r="CX39" s="634"/>
      <c r="CY39" s="635"/>
      <c r="CZ39" s="624">
        <v>4</v>
      </c>
      <c r="DA39" s="636"/>
      <c r="DB39" s="636"/>
      <c r="DC39" s="637"/>
      <c r="DD39" s="627">
        <v>588346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32100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341829</v>
      </c>
      <c r="CS40" s="622"/>
      <c r="CT40" s="622"/>
      <c r="CU40" s="622"/>
      <c r="CV40" s="622"/>
      <c r="CW40" s="622"/>
      <c r="CX40" s="622"/>
      <c r="CY40" s="623"/>
      <c r="CZ40" s="624">
        <v>1.7</v>
      </c>
      <c r="DA40" s="636"/>
      <c r="DB40" s="636"/>
      <c r="DC40" s="637"/>
      <c r="DD40" s="627">
        <v>282529</v>
      </c>
      <c r="DE40" s="622"/>
      <c r="DF40" s="622"/>
      <c r="DG40" s="622"/>
      <c r="DH40" s="622"/>
      <c r="DI40" s="622"/>
      <c r="DJ40" s="622"/>
      <c r="DK40" s="623"/>
      <c r="DL40" s="627">
        <v>281824</v>
      </c>
      <c r="DM40" s="622"/>
      <c r="DN40" s="622"/>
      <c r="DO40" s="622"/>
      <c r="DP40" s="622"/>
      <c r="DQ40" s="622"/>
      <c r="DR40" s="622"/>
      <c r="DS40" s="622"/>
      <c r="DT40" s="622"/>
      <c r="DU40" s="622"/>
      <c r="DV40" s="623"/>
      <c r="DW40" s="624">
        <v>2.7</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21250040</v>
      </c>
      <c r="S41" s="646"/>
      <c r="T41" s="646"/>
      <c r="U41" s="646"/>
      <c r="V41" s="646"/>
      <c r="W41" s="646"/>
      <c r="X41" s="646"/>
      <c r="Y41" s="649"/>
      <c r="Z41" s="650">
        <v>100</v>
      </c>
      <c r="AA41" s="650"/>
      <c r="AB41" s="650"/>
      <c r="AC41" s="650"/>
      <c r="AD41" s="651">
        <v>10413608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317460</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1304283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428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4075586</v>
      </c>
      <c r="CS42" s="634"/>
      <c r="CT42" s="634"/>
      <c r="CU42" s="634"/>
      <c r="CV42" s="634"/>
      <c r="CW42" s="634"/>
      <c r="CX42" s="634"/>
      <c r="CY42" s="635"/>
      <c r="CZ42" s="624">
        <v>20.2</v>
      </c>
      <c r="DA42" s="636"/>
      <c r="DB42" s="636"/>
      <c r="DC42" s="637"/>
      <c r="DD42" s="627">
        <v>701820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136176</v>
      </c>
      <c r="CS43" s="634"/>
      <c r="CT43" s="634"/>
      <c r="CU43" s="634"/>
      <c r="CV43" s="634"/>
      <c r="CW43" s="634"/>
      <c r="CX43" s="634"/>
      <c r="CY43" s="635"/>
      <c r="CZ43" s="624">
        <v>0.7</v>
      </c>
      <c r="DA43" s="636"/>
      <c r="DB43" s="636"/>
      <c r="DC43" s="637"/>
      <c r="DD43" s="627">
        <v>136055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4030456</v>
      </c>
      <c r="CS44" s="622"/>
      <c r="CT44" s="622"/>
      <c r="CU44" s="622"/>
      <c r="CV44" s="622"/>
      <c r="CW44" s="622"/>
      <c r="CX44" s="622"/>
      <c r="CY44" s="623"/>
      <c r="CZ44" s="624">
        <v>20</v>
      </c>
      <c r="DA44" s="625"/>
      <c r="DB44" s="625"/>
      <c r="DC44" s="626"/>
      <c r="DD44" s="627">
        <v>688145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2080587</v>
      </c>
      <c r="CS45" s="634"/>
      <c r="CT45" s="634"/>
      <c r="CU45" s="634"/>
      <c r="CV45" s="634"/>
      <c r="CW45" s="634"/>
      <c r="CX45" s="634"/>
      <c r="CY45" s="635"/>
      <c r="CZ45" s="624">
        <v>10.3</v>
      </c>
      <c r="DA45" s="636"/>
      <c r="DB45" s="636"/>
      <c r="DC45" s="637"/>
      <c r="DD45" s="627">
        <v>66745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1867945</v>
      </c>
      <c r="CS46" s="622"/>
      <c r="CT46" s="622"/>
      <c r="CU46" s="622"/>
      <c r="CV46" s="622"/>
      <c r="CW46" s="622"/>
      <c r="CX46" s="622"/>
      <c r="CY46" s="623"/>
      <c r="CZ46" s="624">
        <v>9.3000000000000007</v>
      </c>
      <c r="DA46" s="625"/>
      <c r="DB46" s="625"/>
      <c r="DC46" s="626"/>
      <c r="DD46" s="627">
        <v>573076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45130</v>
      </c>
      <c r="CS47" s="634"/>
      <c r="CT47" s="634"/>
      <c r="CU47" s="634"/>
      <c r="CV47" s="634"/>
      <c r="CW47" s="634"/>
      <c r="CX47" s="634"/>
      <c r="CY47" s="635"/>
      <c r="CZ47" s="624">
        <v>0.2</v>
      </c>
      <c r="DA47" s="636"/>
      <c r="DB47" s="636"/>
      <c r="DC47" s="637"/>
      <c r="DD47" s="627">
        <v>13675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20168010</v>
      </c>
      <c r="CS49" s="606"/>
      <c r="CT49" s="606"/>
      <c r="CU49" s="606"/>
      <c r="CV49" s="606"/>
      <c r="CW49" s="606"/>
      <c r="CX49" s="606"/>
      <c r="CY49" s="607"/>
      <c r="CZ49" s="608">
        <v>100</v>
      </c>
      <c r="DA49" s="609"/>
      <c r="DB49" s="609"/>
      <c r="DC49" s="610"/>
      <c r="DD49" s="611">
        <v>12790002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NtGPT13P4ov3ilYWTUxT3sZw5t85BNgOQwQlF/QJZL2s8NEpVUC0/CQtrGL4/BpMgJjXlozKY9O6NCOFrKI9A==" saltValue="CyHJSQ7Je6aHQf7AZwiH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21250</v>
      </c>
      <c r="R7" s="1103"/>
      <c r="S7" s="1103"/>
      <c r="T7" s="1103"/>
      <c r="U7" s="1103"/>
      <c r="V7" s="1103">
        <v>20168</v>
      </c>
      <c r="W7" s="1103"/>
      <c r="X7" s="1103"/>
      <c r="Y7" s="1103"/>
      <c r="Z7" s="1103"/>
      <c r="AA7" s="1103">
        <v>1082</v>
      </c>
      <c r="AB7" s="1103"/>
      <c r="AC7" s="1103"/>
      <c r="AD7" s="1103"/>
      <c r="AE7" s="1104"/>
      <c r="AF7" s="1105">
        <v>818</v>
      </c>
      <c r="AG7" s="1106"/>
      <c r="AH7" s="1106"/>
      <c r="AI7" s="1106"/>
      <c r="AJ7" s="1107"/>
      <c r="AK7" s="1108">
        <v>1512</v>
      </c>
      <c r="AL7" s="1109"/>
      <c r="AM7" s="1109"/>
      <c r="AN7" s="1109"/>
      <c r="AO7" s="1109"/>
      <c r="AP7" s="1109">
        <v>12001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21250</v>
      </c>
      <c r="R23" s="1061"/>
      <c r="S23" s="1061"/>
      <c r="T23" s="1061"/>
      <c r="U23" s="1061"/>
      <c r="V23" s="1061">
        <v>20168</v>
      </c>
      <c r="W23" s="1061"/>
      <c r="X23" s="1061"/>
      <c r="Y23" s="1061"/>
      <c r="Z23" s="1061"/>
      <c r="AA23" s="1061">
        <v>1082</v>
      </c>
      <c r="AB23" s="1061"/>
      <c r="AC23" s="1061"/>
      <c r="AD23" s="1061"/>
      <c r="AE23" s="1068"/>
      <c r="AF23" s="1069">
        <v>818</v>
      </c>
      <c r="AG23" s="1061"/>
      <c r="AH23" s="1061"/>
      <c r="AI23" s="1061"/>
      <c r="AJ23" s="1070"/>
      <c r="AK23" s="1071"/>
      <c r="AL23" s="1072"/>
      <c r="AM23" s="1072"/>
      <c r="AN23" s="1072"/>
      <c r="AO23" s="1072"/>
      <c r="AP23" s="1061">
        <v>12001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3719</v>
      </c>
      <c r="R28" s="1051"/>
      <c r="S28" s="1051"/>
      <c r="T28" s="1051"/>
      <c r="U28" s="1051"/>
      <c r="V28" s="1051">
        <v>3534</v>
      </c>
      <c r="W28" s="1051"/>
      <c r="X28" s="1051"/>
      <c r="Y28" s="1051"/>
      <c r="Z28" s="1051"/>
      <c r="AA28" s="1051">
        <v>185</v>
      </c>
      <c r="AB28" s="1051"/>
      <c r="AC28" s="1051"/>
      <c r="AD28" s="1051"/>
      <c r="AE28" s="1052"/>
      <c r="AF28" s="1053">
        <v>185</v>
      </c>
      <c r="AG28" s="1051"/>
      <c r="AH28" s="1051"/>
      <c r="AI28" s="1051"/>
      <c r="AJ28" s="1054"/>
      <c r="AK28" s="1042">
        <v>317</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4704</v>
      </c>
      <c r="R29" s="1039"/>
      <c r="S29" s="1039"/>
      <c r="T29" s="1039"/>
      <c r="U29" s="1039"/>
      <c r="V29" s="1039">
        <v>4135</v>
      </c>
      <c r="W29" s="1039"/>
      <c r="X29" s="1039"/>
      <c r="Y29" s="1039"/>
      <c r="Z29" s="1039"/>
      <c r="AA29" s="1039">
        <v>569</v>
      </c>
      <c r="AB29" s="1039"/>
      <c r="AC29" s="1039"/>
      <c r="AD29" s="1039"/>
      <c r="AE29" s="1040"/>
      <c r="AF29" s="1035">
        <v>569</v>
      </c>
      <c r="AG29" s="1036"/>
      <c r="AH29" s="1036"/>
      <c r="AI29" s="1036"/>
      <c r="AJ29" s="1037"/>
      <c r="AK29" s="980">
        <v>660</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596</v>
      </c>
      <c r="R30" s="1039"/>
      <c r="S30" s="1039"/>
      <c r="T30" s="1039"/>
      <c r="U30" s="1039"/>
      <c r="V30" s="1039">
        <v>557</v>
      </c>
      <c r="W30" s="1039"/>
      <c r="X30" s="1039"/>
      <c r="Y30" s="1039"/>
      <c r="Z30" s="1039"/>
      <c r="AA30" s="1039">
        <v>39</v>
      </c>
      <c r="AB30" s="1039"/>
      <c r="AC30" s="1039"/>
      <c r="AD30" s="1039"/>
      <c r="AE30" s="1040"/>
      <c r="AF30" s="1035">
        <v>39</v>
      </c>
      <c r="AG30" s="1036"/>
      <c r="AH30" s="1036"/>
      <c r="AI30" s="1036"/>
      <c r="AJ30" s="1037"/>
      <c r="AK30" s="980">
        <v>644</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802</v>
      </c>
      <c r="R31" s="1039"/>
      <c r="S31" s="1039"/>
      <c r="T31" s="1039"/>
      <c r="U31" s="1039"/>
      <c r="V31" s="1039">
        <v>890</v>
      </c>
      <c r="W31" s="1039"/>
      <c r="X31" s="1039"/>
      <c r="Y31" s="1039"/>
      <c r="Z31" s="1039"/>
      <c r="AA31" s="1039">
        <v>-88</v>
      </c>
      <c r="AB31" s="1039"/>
      <c r="AC31" s="1039"/>
      <c r="AD31" s="1039"/>
      <c r="AE31" s="1040"/>
      <c r="AF31" s="1035">
        <v>1709</v>
      </c>
      <c r="AG31" s="1036"/>
      <c r="AH31" s="1036"/>
      <c r="AI31" s="1036"/>
      <c r="AJ31" s="1037"/>
      <c r="AK31" s="980">
        <v>365</v>
      </c>
      <c r="AL31" s="971"/>
      <c r="AM31" s="971"/>
      <c r="AN31" s="971"/>
      <c r="AO31" s="971"/>
      <c r="AP31" s="971">
        <v>6835</v>
      </c>
      <c r="AQ31" s="971"/>
      <c r="AR31" s="971"/>
      <c r="AS31" s="971"/>
      <c r="AT31" s="971"/>
      <c r="AU31" s="971">
        <v>3732</v>
      </c>
      <c r="AV31" s="971"/>
      <c r="AW31" s="971"/>
      <c r="AX31" s="971"/>
      <c r="AY31" s="971"/>
      <c r="AZ31" s="1041" t="s">
        <v>554</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1136</v>
      </c>
      <c r="R32" s="1039"/>
      <c r="S32" s="1039"/>
      <c r="T32" s="1039"/>
      <c r="U32" s="1039"/>
      <c r="V32" s="1039">
        <v>915</v>
      </c>
      <c r="W32" s="1039"/>
      <c r="X32" s="1039"/>
      <c r="Y32" s="1039"/>
      <c r="Z32" s="1039"/>
      <c r="AA32" s="1039">
        <v>222</v>
      </c>
      <c r="AB32" s="1039"/>
      <c r="AC32" s="1039"/>
      <c r="AD32" s="1039"/>
      <c r="AE32" s="1040"/>
      <c r="AF32" s="1035">
        <v>343</v>
      </c>
      <c r="AG32" s="1036"/>
      <c r="AH32" s="1036"/>
      <c r="AI32" s="1036"/>
      <c r="AJ32" s="1037"/>
      <c r="AK32" s="980">
        <v>427</v>
      </c>
      <c r="AL32" s="971"/>
      <c r="AM32" s="971"/>
      <c r="AN32" s="971"/>
      <c r="AO32" s="971"/>
      <c r="AP32" s="971">
        <v>6178</v>
      </c>
      <c r="AQ32" s="971"/>
      <c r="AR32" s="971"/>
      <c r="AS32" s="971"/>
      <c r="AT32" s="971"/>
      <c r="AU32" s="971">
        <v>3231</v>
      </c>
      <c r="AV32" s="971"/>
      <c r="AW32" s="971"/>
      <c r="AX32" s="971"/>
      <c r="AY32" s="971"/>
      <c r="AZ32" s="1041" t="s">
        <v>554</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1362</v>
      </c>
      <c r="R33" s="1039"/>
      <c r="S33" s="1039"/>
      <c r="T33" s="1039"/>
      <c r="U33" s="1039"/>
      <c r="V33" s="1039">
        <v>1362</v>
      </c>
      <c r="W33" s="1039"/>
      <c r="X33" s="1039"/>
      <c r="Y33" s="1039"/>
      <c r="Z33" s="1039"/>
      <c r="AA33" s="1039" t="s">
        <v>554</v>
      </c>
      <c r="AB33" s="1039"/>
      <c r="AC33" s="1039"/>
      <c r="AD33" s="1039"/>
      <c r="AE33" s="1040"/>
      <c r="AF33" s="1035" t="s">
        <v>122</v>
      </c>
      <c r="AG33" s="1036"/>
      <c r="AH33" s="1036"/>
      <c r="AI33" s="1036"/>
      <c r="AJ33" s="1037"/>
      <c r="AK33" s="980">
        <v>34</v>
      </c>
      <c r="AL33" s="971"/>
      <c r="AM33" s="971"/>
      <c r="AN33" s="971"/>
      <c r="AO33" s="971"/>
      <c r="AP33" s="971" t="s">
        <v>554</v>
      </c>
      <c r="AQ33" s="971"/>
      <c r="AR33" s="971"/>
      <c r="AS33" s="971"/>
      <c r="AT33" s="971"/>
      <c r="AU33" s="971" t="s">
        <v>554</v>
      </c>
      <c r="AV33" s="971"/>
      <c r="AW33" s="971"/>
      <c r="AX33" s="971"/>
      <c r="AY33" s="971"/>
      <c r="AZ33" s="1041" t="s">
        <v>554</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587</v>
      </c>
      <c r="R34" s="1039"/>
      <c r="S34" s="1039"/>
      <c r="T34" s="1039"/>
      <c r="U34" s="1039"/>
      <c r="V34" s="1039">
        <v>587</v>
      </c>
      <c r="W34" s="1039"/>
      <c r="X34" s="1039"/>
      <c r="Y34" s="1039"/>
      <c r="Z34" s="1039"/>
      <c r="AA34" s="1039" t="s">
        <v>554</v>
      </c>
      <c r="AB34" s="1039"/>
      <c r="AC34" s="1039"/>
      <c r="AD34" s="1039"/>
      <c r="AE34" s="1040"/>
      <c r="AF34" s="1035" t="s">
        <v>122</v>
      </c>
      <c r="AG34" s="1036"/>
      <c r="AH34" s="1036"/>
      <c r="AI34" s="1036"/>
      <c r="AJ34" s="1037"/>
      <c r="AK34" s="980">
        <v>1</v>
      </c>
      <c r="AL34" s="971"/>
      <c r="AM34" s="971"/>
      <c r="AN34" s="971"/>
      <c r="AO34" s="971"/>
      <c r="AP34" s="971">
        <v>658</v>
      </c>
      <c r="AQ34" s="971"/>
      <c r="AR34" s="971"/>
      <c r="AS34" s="971"/>
      <c r="AT34" s="971"/>
      <c r="AU34" s="971" t="s">
        <v>554</v>
      </c>
      <c r="AV34" s="971"/>
      <c r="AW34" s="971"/>
      <c r="AX34" s="971"/>
      <c r="AY34" s="971"/>
      <c r="AZ34" s="1041" t="s">
        <v>554</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2845</v>
      </c>
      <c r="AG63" s="959"/>
      <c r="AH63" s="959"/>
      <c r="AI63" s="959"/>
      <c r="AJ63" s="1022"/>
      <c r="AK63" s="1023"/>
      <c r="AL63" s="963"/>
      <c r="AM63" s="963"/>
      <c r="AN63" s="963"/>
      <c r="AO63" s="963"/>
      <c r="AP63" s="959">
        <v>13671</v>
      </c>
      <c r="AQ63" s="959"/>
      <c r="AR63" s="959"/>
      <c r="AS63" s="959"/>
      <c r="AT63" s="959"/>
      <c r="AU63" s="959">
        <v>6963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462</v>
      </c>
      <c r="R68" s="982"/>
      <c r="S68" s="982"/>
      <c r="T68" s="982"/>
      <c r="U68" s="982"/>
      <c r="V68" s="982">
        <v>394</v>
      </c>
      <c r="W68" s="982"/>
      <c r="X68" s="982"/>
      <c r="Y68" s="982"/>
      <c r="Z68" s="982"/>
      <c r="AA68" s="982">
        <v>68</v>
      </c>
      <c r="AB68" s="982"/>
      <c r="AC68" s="982"/>
      <c r="AD68" s="982"/>
      <c r="AE68" s="982"/>
      <c r="AF68" s="982">
        <v>68</v>
      </c>
      <c r="AG68" s="982"/>
      <c r="AH68" s="982"/>
      <c r="AI68" s="982"/>
      <c r="AJ68" s="982"/>
      <c r="AK68" s="982" t="s">
        <v>554</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37</v>
      </c>
      <c r="R69" s="971"/>
      <c r="S69" s="971"/>
      <c r="T69" s="971"/>
      <c r="U69" s="971"/>
      <c r="V69" s="971">
        <v>25</v>
      </c>
      <c r="W69" s="971"/>
      <c r="X69" s="971"/>
      <c r="Y69" s="971"/>
      <c r="Z69" s="971"/>
      <c r="AA69" s="971">
        <v>12</v>
      </c>
      <c r="AB69" s="971"/>
      <c r="AC69" s="971"/>
      <c r="AD69" s="971"/>
      <c r="AE69" s="971"/>
      <c r="AF69" s="971">
        <v>12</v>
      </c>
      <c r="AG69" s="971"/>
      <c r="AH69" s="971"/>
      <c r="AI69" s="971"/>
      <c r="AJ69" s="971"/>
      <c r="AK69" s="971" t="s">
        <v>554</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445</v>
      </c>
      <c r="R70" s="971"/>
      <c r="S70" s="971"/>
      <c r="T70" s="971"/>
      <c r="U70" s="971"/>
      <c r="V70" s="971">
        <v>319</v>
      </c>
      <c r="W70" s="971"/>
      <c r="X70" s="971"/>
      <c r="Y70" s="971"/>
      <c r="Z70" s="971"/>
      <c r="AA70" s="971">
        <v>126</v>
      </c>
      <c r="AB70" s="971"/>
      <c r="AC70" s="971"/>
      <c r="AD70" s="971"/>
      <c r="AE70" s="971"/>
      <c r="AF70" s="971">
        <v>126</v>
      </c>
      <c r="AG70" s="971"/>
      <c r="AH70" s="971"/>
      <c r="AI70" s="971"/>
      <c r="AJ70" s="971"/>
      <c r="AK70" s="971">
        <v>46</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650</v>
      </c>
      <c r="R71" s="971"/>
      <c r="S71" s="971"/>
      <c r="T71" s="971"/>
      <c r="U71" s="971"/>
      <c r="V71" s="971">
        <v>625</v>
      </c>
      <c r="W71" s="971"/>
      <c r="X71" s="971"/>
      <c r="Y71" s="971"/>
      <c r="Z71" s="971"/>
      <c r="AA71" s="971">
        <v>25</v>
      </c>
      <c r="AB71" s="971"/>
      <c r="AC71" s="971"/>
      <c r="AD71" s="971"/>
      <c r="AE71" s="971"/>
      <c r="AF71" s="971">
        <v>25</v>
      </c>
      <c r="AG71" s="971"/>
      <c r="AH71" s="971"/>
      <c r="AI71" s="971"/>
      <c r="AJ71" s="971"/>
      <c r="AK71" s="971">
        <v>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845</v>
      </c>
      <c r="R72" s="971"/>
      <c r="S72" s="971"/>
      <c r="T72" s="971"/>
      <c r="U72" s="971"/>
      <c r="V72" s="971">
        <v>738</v>
      </c>
      <c r="W72" s="971"/>
      <c r="X72" s="971"/>
      <c r="Y72" s="971"/>
      <c r="Z72" s="971"/>
      <c r="AA72" s="971">
        <v>106</v>
      </c>
      <c r="AB72" s="971"/>
      <c r="AC72" s="971"/>
      <c r="AD72" s="971"/>
      <c r="AE72" s="971"/>
      <c r="AF72" s="971">
        <v>106</v>
      </c>
      <c r="AG72" s="971"/>
      <c r="AH72" s="971"/>
      <c r="AI72" s="971"/>
      <c r="AJ72" s="971"/>
      <c r="AK72" s="971">
        <v>120</v>
      </c>
      <c r="AL72" s="971"/>
      <c r="AM72" s="971"/>
      <c r="AN72" s="971"/>
      <c r="AO72" s="971"/>
      <c r="AP72" s="971">
        <v>1742</v>
      </c>
      <c r="AQ72" s="971"/>
      <c r="AR72" s="971"/>
      <c r="AS72" s="971"/>
      <c r="AT72" s="971"/>
      <c r="AU72" s="971">
        <v>127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9471</v>
      </c>
      <c r="R73" s="971"/>
      <c r="S73" s="971"/>
      <c r="T73" s="971"/>
      <c r="U73" s="971"/>
      <c r="V73" s="971">
        <v>8936</v>
      </c>
      <c r="W73" s="971"/>
      <c r="X73" s="971"/>
      <c r="Y73" s="971"/>
      <c r="Z73" s="971"/>
      <c r="AA73" s="971">
        <v>535</v>
      </c>
      <c r="AB73" s="971"/>
      <c r="AC73" s="971"/>
      <c r="AD73" s="971"/>
      <c r="AE73" s="971"/>
      <c r="AF73" s="971">
        <v>535</v>
      </c>
      <c r="AG73" s="971"/>
      <c r="AH73" s="971"/>
      <c r="AI73" s="971"/>
      <c r="AJ73" s="971"/>
      <c r="AK73" s="971" t="s">
        <v>554</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7">
        <v>547</v>
      </c>
      <c r="R74" s="971"/>
      <c r="S74" s="971"/>
      <c r="T74" s="971"/>
      <c r="U74" s="971"/>
      <c r="V74" s="971">
        <v>545</v>
      </c>
      <c r="W74" s="971"/>
      <c r="X74" s="971"/>
      <c r="Y74" s="971"/>
      <c r="Z74" s="971"/>
      <c r="AA74" s="971">
        <v>2</v>
      </c>
      <c r="AB74" s="971"/>
      <c r="AC74" s="971"/>
      <c r="AD74" s="971"/>
      <c r="AE74" s="971"/>
      <c r="AF74" s="971">
        <v>2</v>
      </c>
      <c r="AG74" s="971"/>
      <c r="AH74" s="971"/>
      <c r="AI74" s="971"/>
      <c r="AJ74" s="971"/>
      <c r="AK74" s="971" t="s">
        <v>554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570</v>
      </c>
      <c r="C75" s="975"/>
      <c r="D75" s="975"/>
      <c r="E75" s="975"/>
      <c r="F75" s="975"/>
      <c r="G75" s="975"/>
      <c r="H75" s="975"/>
      <c r="I75" s="975"/>
      <c r="J75" s="975"/>
      <c r="K75" s="975"/>
      <c r="L75" s="975"/>
      <c r="M75" s="975"/>
      <c r="N75" s="975"/>
      <c r="O75" s="975"/>
      <c r="P75" s="976"/>
      <c r="Q75" s="981">
        <v>20</v>
      </c>
      <c r="R75" s="979"/>
      <c r="S75" s="979"/>
      <c r="T75" s="979"/>
      <c r="U75" s="980"/>
      <c r="V75" s="978">
        <v>17</v>
      </c>
      <c r="W75" s="979"/>
      <c r="X75" s="979"/>
      <c r="Y75" s="979"/>
      <c r="Z75" s="980"/>
      <c r="AA75" s="978">
        <v>3</v>
      </c>
      <c r="AB75" s="979"/>
      <c r="AC75" s="979"/>
      <c r="AD75" s="979"/>
      <c r="AE75" s="980"/>
      <c r="AF75" s="978">
        <v>3</v>
      </c>
      <c r="AG75" s="979"/>
      <c r="AH75" s="979"/>
      <c r="AI75" s="979"/>
      <c r="AJ75" s="980"/>
      <c r="AK75" s="978" t="s">
        <v>554</v>
      </c>
      <c r="AL75" s="979"/>
      <c r="AM75" s="979"/>
      <c r="AN75" s="979"/>
      <c r="AO75" s="980"/>
      <c r="AP75" s="978" t="s">
        <v>554</v>
      </c>
      <c r="AQ75" s="979"/>
      <c r="AR75" s="979"/>
      <c r="AS75" s="979"/>
      <c r="AT75" s="980"/>
      <c r="AU75" s="978" t="s">
        <v>554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569</v>
      </c>
      <c r="C76" s="975"/>
      <c r="D76" s="975"/>
      <c r="E76" s="975"/>
      <c r="F76" s="975"/>
      <c r="G76" s="975"/>
      <c r="H76" s="975"/>
      <c r="I76" s="975"/>
      <c r="J76" s="975"/>
      <c r="K76" s="975"/>
      <c r="L76" s="975"/>
      <c r="M76" s="975"/>
      <c r="N76" s="975"/>
      <c r="O76" s="975"/>
      <c r="P76" s="976"/>
      <c r="Q76" s="981">
        <v>33</v>
      </c>
      <c r="R76" s="979"/>
      <c r="S76" s="979"/>
      <c r="T76" s="979"/>
      <c r="U76" s="980"/>
      <c r="V76" s="978">
        <v>33</v>
      </c>
      <c r="W76" s="979"/>
      <c r="X76" s="979"/>
      <c r="Y76" s="979"/>
      <c r="Z76" s="980"/>
      <c r="AA76" s="978">
        <v>0</v>
      </c>
      <c r="AB76" s="979"/>
      <c r="AC76" s="979"/>
      <c r="AD76" s="979"/>
      <c r="AE76" s="980"/>
      <c r="AF76" s="978">
        <v>0</v>
      </c>
      <c r="AG76" s="979"/>
      <c r="AH76" s="979"/>
      <c r="AI76" s="979"/>
      <c r="AJ76" s="980"/>
      <c r="AK76" s="978">
        <v>5</v>
      </c>
      <c r="AL76" s="979"/>
      <c r="AM76" s="979"/>
      <c r="AN76" s="979"/>
      <c r="AO76" s="980"/>
      <c r="AP76" s="978" t="s">
        <v>554</v>
      </c>
      <c r="AQ76" s="979"/>
      <c r="AR76" s="979"/>
      <c r="AS76" s="979"/>
      <c r="AT76" s="980"/>
      <c r="AU76" s="978" t="s">
        <v>554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81">
        <v>1</v>
      </c>
      <c r="R77" s="979"/>
      <c r="S77" s="979"/>
      <c r="T77" s="979"/>
      <c r="U77" s="980"/>
      <c r="V77" s="978">
        <v>0</v>
      </c>
      <c r="W77" s="979"/>
      <c r="X77" s="979"/>
      <c r="Y77" s="979"/>
      <c r="Z77" s="980"/>
      <c r="AA77" s="978">
        <v>0</v>
      </c>
      <c r="AB77" s="979"/>
      <c r="AC77" s="979"/>
      <c r="AD77" s="979"/>
      <c r="AE77" s="980"/>
      <c r="AF77" s="978">
        <v>0</v>
      </c>
      <c r="AG77" s="979"/>
      <c r="AH77" s="979"/>
      <c r="AI77" s="979"/>
      <c r="AJ77" s="980"/>
      <c r="AK77" s="978" t="s">
        <v>554</v>
      </c>
      <c r="AL77" s="979"/>
      <c r="AM77" s="979"/>
      <c r="AN77" s="979"/>
      <c r="AO77" s="980"/>
      <c r="AP77" s="978" t="s">
        <v>554</v>
      </c>
      <c r="AQ77" s="979"/>
      <c r="AR77" s="979"/>
      <c r="AS77" s="979"/>
      <c r="AT77" s="980"/>
      <c r="AU77" s="978" t="s">
        <v>554</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568</v>
      </c>
      <c r="C78" s="975"/>
      <c r="D78" s="975"/>
      <c r="E78" s="975"/>
      <c r="F78" s="975"/>
      <c r="G78" s="975"/>
      <c r="H78" s="975"/>
      <c r="I78" s="975"/>
      <c r="J78" s="975"/>
      <c r="K78" s="975"/>
      <c r="L78" s="975"/>
      <c r="M78" s="975"/>
      <c r="N78" s="975"/>
      <c r="O78" s="975"/>
      <c r="P78" s="976"/>
      <c r="Q78" s="977">
        <v>100</v>
      </c>
      <c r="R78" s="971"/>
      <c r="S78" s="971"/>
      <c r="T78" s="971"/>
      <c r="U78" s="971"/>
      <c r="V78" s="971">
        <v>100</v>
      </c>
      <c r="W78" s="971"/>
      <c r="X78" s="971"/>
      <c r="Y78" s="971"/>
      <c r="Z78" s="971"/>
      <c r="AA78" s="971">
        <v>0</v>
      </c>
      <c r="AB78" s="971"/>
      <c r="AC78" s="971"/>
      <c r="AD78" s="971"/>
      <c r="AE78" s="971"/>
      <c r="AF78" s="971">
        <v>0</v>
      </c>
      <c r="AG78" s="971"/>
      <c r="AH78" s="971"/>
      <c r="AI78" s="971"/>
      <c r="AJ78" s="971"/>
      <c r="AK78" s="971">
        <v>56</v>
      </c>
      <c r="AL78" s="971"/>
      <c r="AM78" s="971"/>
      <c r="AN78" s="971"/>
      <c r="AO78" s="971"/>
      <c r="AP78" s="971" t="s">
        <v>554</v>
      </c>
      <c r="AQ78" s="971"/>
      <c r="AR78" s="971"/>
      <c r="AS78" s="971"/>
      <c r="AT78" s="971"/>
      <c r="AU78" s="971" t="s">
        <v>554</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563</v>
      </c>
      <c r="C79" s="975"/>
      <c r="D79" s="975"/>
      <c r="E79" s="975"/>
      <c r="F79" s="975"/>
      <c r="G79" s="975"/>
      <c r="H79" s="975"/>
      <c r="I79" s="975"/>
      <c r="J79" s="975"/>
      <c r="K79" s="975"/>
      <c r="L79" s="975"/>
      <c r="M79" s="975"/>
      <c r="N79" s="975"/>
      <c r="O79" s="975"/>
      <c r="P79" s="976"/>
      <c r="Q79" s="981">
        <v>79</v>
      </c>
      <c r="R79" s="979"/>
      <c r="S79" s="979"/>
      <c r="T79" s="979"/>
      <c r="U79" s="980"/>
      <c r="V79" s="978">
        <v>10</v>
      </c>
      <c r="W79" s="979"/>
      <c r="X79" s="979"/>
      <c r="Y79" s="979"/>
      <c r="Z79" s="980"/>
      <c r="AA79" s="978">
        <v>70</v>
      </c>
      <c r="AB79" s="979"/>
      <c r="AC79" s="979"/>
      <c r="AD79" s="979"/>
      <c r="AE79" s="980"/>
      <c r="AF79" s="978">
        <v>70</v>
      </c>
      <c r="AG79" s="979"/>
      <c r="AH79" s="979"/>
      <c r="AI79" s="979"/>
      <c r="AJ79" s="980"/>
      <c r="AK79" s="978" t="s">
        <v>554</v>
      </c>
      <c r="AL79" s="979"/>
      <c r="AM79" s="979"/>
      <c r="AN79" s="979"/>
      <c r="AO79" s="980"/>
      <c r="AP79" s="978" t="s">
        <v>554</v>
      </c>
      <c r="AQ79" s="979"/>
      <c r="AR79" s="979"/>
      <c r="AS79" s="979"/>
      <c r="AT79" s="980"/>
      <c r="AU79" s="978" t="s">
        <v>554</v>
      </c>
      <c r="AV79" s="979"/>
      <c r="AW79" s="979"/>
      <c r="AX79" s="979"/>
      <c r="AY79" s="980"/>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564</v>
      </c>
      <c r="C80" s="975"/>
      <c r="D80" s="975"/>
      <c r="E80" s="975"/>
      <c r="F80" s="975"/>
      <c r="G80" s="975"/>
      <c r="H80" s="975"/>
      <c r="I80" s="975"/>
      <c r="J80" s="975"/>
      <c r="K80" s="975"/>
      <c r="L80" s="975"/>
      <c r="M80" s="975"/>
      <c r="N80" s="975"/>
      <c r="O80" s="975"/>
      <c r="P80" s="976"/>
      <c r="Q80" s="981">
        <v>146</v>
      </c>
      <c r="R80" s="979"/>
      <c r="S80" s="979"/>
      <c r="T80" s="979"/>
      <c r="U80" s="980"/>
      <c r="V80" s="978">
        <v>105</v>
      </c>
      <c r="W80" s="979"/>
      <c r="X80" s="979"/>
      <c r="Y80" s="979"/>
      <c r="Z80" s="980"/>
      <c r="AA80" s="978">
        <v>41</v>
      </c>
      <c r="AB80" s="979"/>
      <c r="AC80" s="979"/>
      <c r="AD80" s="979"/>
      <c r="AE80" s="980"/>
      <c r="AF80" s="978">
        <v>41</v>
      </c>
      <c r="AG80" s="979"/>
      <c r="AH80" s="979"/>
      <c r="AI80" s="979"/>
      <c r="AJ80" s="980"/>
      <c r="AK80" s="978" t="s">
        <v>554</v>
      </c>
      <c r="AL80" s="979"/>
      <c r="AM80" s="979"/>
      <c r="AN80" s="979"/>
      <c r="AO80" s="980"/>
      <c r="AP80" s="978" t="s">
        <v>554</v>
      </c>
      <c r="AQ80" s="979"/>
      <c r="AR80" s="979"/>
      <c r="AS80" s="979"/>
      <c r="AT80" s="980"/>
      <c r="AU80" s="978" t="s">
        <v>554</v>
      </c>
      <c r="AV80" s="979"/>
      <c r="AW80" s="979"/>
      <c r="AX80" s="979"/>
      <c r="AY80" s="980"/>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565</v>
      </c>
      <c r="C81" s="975"/>
      <c r="D81" s="975"/>
      <c r="E81" s="975"/>
      <c r="F81" s="975"/>
      <c r="G81" s="975"/>
      <c r="H81" s="975"/>
      <c r="I81" s="975"/>
      <c r="J81" s="975"/>
      <c r="K81" s="975"/>
      <c r="L81" s="975"/>
      <c r="M81" s="975"/>
      <c r="N81" s="975"/>
      <c r="O81" s="975"/>
      <c r="P81" s="976"/>
      <c r="Q81" s="977">
        <v>75</v>
      </c>
      <c r="R81" s="971"/>
      <c r="S81" s="971"/>
      <c r="T81" s="971"/>
      <c r="U81" s="971"/>
      <c r="V81" s="971">
        <v>59</v>
      </c>
      <c r="W81" s="971"/>
      <c r="X81" s="971"/>
      <c r="Y81" s="971"/>
      <c r="Z81" s="971"/>
      <c r="AA81" s="971">
        <v>15</v>
      </c>
      <c r="AB81" s="971"/>
      <c r="AC81" s="971"/>
      <c r="AD81" s="971"/>
      <c r="AE81" s="971"/>
      <c r="AF81" s="971">
        <v>15</v>
      </c>
      <c r="AG81" s="971"/>
      <c r="AH81" s="971"/>
      <c r="AI81" s="971"/>
      <c r="AJ81" s="971"/>
      <c r="AK81" s="971" t="s">
        <v>554</v>
      </c>
      <c r="AL81" s="971"/>
      <c r="AM81" s="971"/>
      <c r="AN81" s="971"/>
      <c r="AO81" s="971"/>
      <c r="AP81" s="971" t="s">
        <v>554</v>
      </c>
      <c r="AQ81" s="971"/>
      <c r="AR81" s="971"/>
      <c r="AS81" s="971"/>
      <c r="AT81" s="971"/>
      <c r="AU81" s="971" t="s">
        <v>554</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566</v>
      </c>
      <c r="C82" s="975"/>
      <c r="D82" s="975"/>
      <c r="E82" s="975"/>
      <c r="F82" s="975"/>
      <c r="G82" s="975"/>
      <c r="H82" s="975"/>
      <c r="I82" s="975"/>
      <c r="J82" s="975"/>
      <c r="K82" s="975"/>
      <c r="L82" s="975"/>
      <c r="M82" s="975"/>
      <c r="N82" s="975"/>
      <c r="O82" s="975"/>
      <c r="P82" s="976"/>
      <c r="Q82" s="977">
        <v>234605</v>
      </c>
      <c r="R82" s="971"/>
      <c r="S82" s="971"/>
      <c r="T82" s="971"/>
      <c r="U82" s="971"/>
      <c r="V82" s="971">
        <v>227058</v>
      </c>
      <c r="W82" s="971"/>
      <c r="X82" s="971"/>
      <c r="Y82" s="971"/>
      <c r="Z82" s="971"/>
      <c r="AA82" s="971">
        <v>7546</v>
      </c>
      <c r="AB82" s="971"/>
      <c r="AC82" s="971"/>
      <c r="AD82" s="971"/>
      <c r="AE82" s="971"/>
      <c r="AF82" s="971">
        <v>7546</v>
      </c>
      <c r="AG82" s="971"/>
      <c r="AH82" s="971"/>
      <c r="AI82" s="971"/>
      <c r="AJ82" s="971"/>
      <c r="AK82" s="971" t="s">
        <v>554</v>
      </c>
      <c r="AL82" s="971"/>
      <c r="AM82" s="971"/>
      <c r="AN82" s="971"/>
      <c r="AO82" s="971"/>
      <c r="AP82" s="971" t="s">
        <v>554</v>
      </c>
      <c r="AQ82" s="971"/>
      <c r="AR82" s="971"/>
      <c r="AS82" s="971"/>
      <c r="AT82" s="971"/>
      <c r="AU82" s="971" t="s">
        <v>554</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8549</v>
      </c>
      <c r="AG88" s="959"/>
      <c r="AH88" s="959"/>
      <c r="AI88" s="959"/>
      <c r="AJ88" s="959"/>
      <c r="AK88" s="963"/>
      <c r="AL88" s="963"/>
      <c r="AM88" s="963"/>
      <c r="AN88" s="963"/>
      <c r="AO88" s="963"/>
      <c r="AP88" s="959">
        <v>1742</v>
      </c>
      <c r="AQ88" s="959"/>
      <c r="AR88" s="959"/>
      <c r="AS88" s="959"/>
      <c r="AT88" s="959"/>
      <c r="AU88" s="959">
        <v>127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1716563</v>
      </c>
      <c r="AB110" s="889"/>
      <c r="AC110" s="889"/>
      <c r="AD110" s="889"/>
      <c r="AE110" s="890"/>
      <c r="AF110" s="891">
        <v>1681584</v>
      </c>
      <c r="AG110" s="889"/>
      <c r="AH110" s="889"/>
      <c r="AI110" s="889"/>
      <c r="AJ110" s="890"/>
      <c r="AK110" s="891">
        <v>1610458</v>
      </c>
      <c r="AL110" s="889"/>
      <c r="AM110" s="889"/>
      <c r="AN110" s="889"/>
      <c r="AO110" s="890"/>
      <c r="AP110" s="892">
        <v>18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12041912</v>
      </c>
      <c r="BR110" s="842"/>
      <c r="BS110" s="842"/>
      <c r="BT110" s="842"/>
      <c r="BU110" s="842"/>
      <c r="BV110" s="842">
        <v>11285334</v>
      </c>
      <c r="BW110" s="842"/>
      <c r="BX110" s="842"/>
      <c r="BY110" s="842"/>
      <c r="BZ110" s="842"/>
      <c r="CA110" s="842">
        <v>12001227</v>
      </c>
      <c r="CB110" s="842"/>
      <c r="CC110" s="842"/>
      <c r="CD110" s="842"/>
      <c r="CE110" s="842"/>
      <c r="CF110" s="866">
        <v>134.1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225000</v>
      </c>
      <c r="BR111" s="817"/>
      <c r="BS111" s="817"/>
      <c r="BT111" s="817"/>
      <c r="BU111" s="817"/>
      <c r="BV111" s="817">
        <v>210000</v>
      </c>
      <c r="BW111" s="817"/>
      <c r="BX111" s="817"/>
      <c r="BY111" s="817"/>
      <c r="BZ111" s="817"/>
      <c r="CA111" s="817">
        <v>195000</v>
      </c>
      <c r="CB111" s="817"/>
      <c r="CC111" s="817"/>
      <c r="CD111" s="817"/>
      <c r="CE111" s="817"/>
      <c r="CF111" s="875">
        <v>2.2000000000000002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8395041</v>
      </c>
      <c r="BR112" s="817"/>
      <c r="BS112" s="817"/>
      <c r="BT112" s="817"/>
      <c r="BU112" s="817"/>
      <c r="BV112" s="817">
        <v>7565852</v>
      </c>
      <c r="BW112" s="817"/>
      <c r="BX112" s="817"/>
      <c r="BY112" s="817"/>
      <c r="BZ112" s="817"/>
      <c r="CA112" s="817">
        <v>6963037</v>
      </c>
      <c r="CB112" s="817"/>
      <c r="CC112" s="817"/>
      <c r="CD112" s="817"/>
      <c r="CE112" s="817"/>
      <c r="CF112" s="875">
        <v>77.8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682124</v>
      </c>
      <c r="AB113" s="919"/>
      <c r="AC113" s="919"/>
      <c r="AD113" s="919"/>
      <c r="AE113" s="920"/>
      <c r="AF113" s="921">
        <v>680829</v>
      </c>
      <c r="AG113" s="919"/>
      <c r="AH113" s="919"/>
      <c r="AI113" s="919"/>
      <c r="AJ113" s="920"/>
      <c r="AK113" s="921">
        <v>720787</v>
      </c>
      <c r="AL113" s="919"/>
      <c r="AM113" s="919"/>
      <c r="AN113" s="919"/>
      <c r="AO113" s="920"/>
      <c r="AP113" s="922">
        <v>8.1</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169959</v>
      </c>
      <c r="BR113" s="817"/>
      <c r="BS113" s="817"/>
      <c r="BT113" s="817"/>
      <c r="BU113" s="817"/>
      <c r="BV113" s="817">
        <v>147753</v>
      </c>
      <c r="BW113" s="817"/>
      <c r="BX113" s="817"/>
      <c r="BY113" s="817"/>
      <c r="BZ113" s="817"/>
      <c r="CA113" s="817">
        <v>126971</v>
      </c>
      <c r="CB113" s="817"/>
      <c r="CC113" s="817"/>
      <c r="CD113" s="817"/>
      <c r="CE113" s="817"/>
      <c r="CF113" s="875">
        <v>1.4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13217</v>
      </c>
      <c r="AB114" s="780"/>
      <c r="AC114" s="780"/>
      <c r="AD114" s="780"/>
      <c r="AE114" s="781"/>
      <c r="AF114" s="782">
        <v>15735</v>
      </c>
      <c r="AG114" s="780"/>
      <c r="AH114" s="780"/>
      <c r="AI114" s="780"/>
      <c r="AJ114" s="781"/>
      <c r="AK114" s="782">
        <v>6366</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1047893</v>
      </c>
      <c r="BR114" s="817"/>
      <c r="BS114" s="817"/>
      <c r="BT114" s="817"/>
      <c r="BU114" s="817"/>
      <c r="BV114" s="817">
        <v>956844</v>
      </c>
      <c r="BW114" s="817"/>
      <c r="BX114" s="817"/>
      <c r="BY114" s="817"/>
      <c r="BZ114" s="817"/>
      <c r="CA114" s="817">
        <v>962111</v>
      </c>
      <c r="CB114" s="817"/>
      <c r="CC114" s="817"/>
      <c r="CD114" s="817"/>
      <c r="CE114" s="817"/>
      <c r="CF114" s="875">
        <v>10.8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15287</v>
      </c>
      <c r="AB115" s="919"/>
      <c r="AC115" s="919"/>
      <c r="AD115" s="919"/>
      <c r="AE115" s="920"/>
      <c r="AF115" s="921">
        <v>15214</v>
      </c>
      <c r="AG115" s="919"/>
      <c r="AH115" s="919"/>
      <c r="AI115" s="919"/>
      <c r="AJ115" s="920"/>
      <c r="AK115" s="921">
        <v>15155</v>
      </c>
      <c r="AL115" s="919"/>
      <c r="AM115" s="919"/>
      <c r="AN115" s="919"/>
      <c r="AO115" s="920"/>
      <c r="AP115" s="922">
        <v>0.2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225000</v>
      </c>
      <c r="DH116" s="780"/>
      <c r="DI116" s="780"/>
      <c r="DJ116" s="780"/>
      <c r="DK116" s="781"/>
      <c r="DL116" s="782">
        <v>210000</v>
      </c>
      <c r="DM116" s="780"/>
      <c r="DN116" s="780"/>
      <c r="DO116" s="780"/>
      <c r="DP116" s="781"/>
      <c r="DQ116" s="782">
        <v>195000</v>
      </c>
      <c r="DR116" s="780"/>
      <c r="DS116" s="780"/>
      <c r="DT116" s="780"/>
      <c r="DU116" s="781"/>
      <c r="DV116" s="824">
        <v>2.2000000000000002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2427191</v>
      </c>
      <c r="AB117" s="903"/>
      <c r="AC117" s="903"/>
      <c r="AD117" s="903"/>
      <c r="AE117" s="904"/>
      <c r="AF117" s="905">
        <v>2393362</v>
      </c>
      <c r="AG117" s="903"/>
      <c r="AH117" s="903"/>
      <c r="AI117" s="903"/>
      <c r="AJ117" s="904"/>
      <c r="AK117" s="905">
        <v>2352766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21879805</v>
      </c>
      <c r="BR119" s="845"/>
      <c r="BS119" s="845"/>
      <c r="BT119" s="845"/>
      <c r="BU119" s="845"/>
      <c r="BV119" s="845">
        <v>20165783</v>
      </c>
      <c r="BW119" s="845"/>
      <c r="BX119" s="845"/>
      <c r="BY119" s="845"/>
      <c r="BZ119" s="845"/>
      <c r="CA119" s="845">
        <v>20248346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6562682</v>
      </c>
      <c r="BR120" s="842"/>
      <c r="BS120" s="842"/>
      <c r="BT120" s="842"/>
      <c r="BU120" s="842"/>
      <c r="BV120" s="842">
        <v>6464910</v>
      </c>
      <c r="BW120" s="842"/>
      <c r="BX120" s="842"/>
      <c r="BY120" s="842"/>
      <c r="BZ120" s="842"/>
      <c r="CA120" s="842">
        <v>5940856</v>
      </c>
      <c r="CB120" s="842"/>
      <c r="CC120" s="842"/>
      <c r="CD120" s="842"/>
      <c r="CE120" s="842"/>
      <c r="CF120" s="866">
        <v>66.400000000000006</v>
      </c>
      <c r="CG120" s="867"/>
      <c r="CH120" s="867"/>
      <c r="CI120" s="867"/>
      <c r="CJ120" s="867"/>
      <c r="CK120" s="868" t="s">
        <v>446</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4242367</v>
      </c>
      <c r="DH120" s="842"/>
      <c r="DI120" s="842"/>
      <c r="DJ120" s="842"/>
      <c r="DK120" s="842"/>
      <c r="DL120" s="842">
        <v>3963116</v>
      </c>
      <c r="DM120" s="842"/>
      <c r="DN120" s="842"/>
      <c r="DO120" s="842"/>
      <c r="DP120" s="842"/>
      <c r="DQ120" s="842">
        <v>3732062</v>
      </c>
      <c r="DR120" s="842"/>
      <c r="DS120" s="842"/>
      <c r="DT120" s="842"/>
      <c r="DU120" s="842"/>
      <c r="DV120" s="843">
        <v>41.7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135128</v>
      </c>
      <c r="BR121" s="817"/>
      <c r="BS121" s="817"/>
      <c r="BT121" s="817"/>
      <c r="BU121" s="817"/>
      <c r="BV121" s="817">
        <v>124057</v>
      </c>
      <c r="BW121" s="817"/>
      <c r="BX121" s="817"/>
      <c r="BY121" s="817"/>
      <c r="BZ121" s="817"/>
      <c r="CA121" s="817">
        <v>131783</v>
      </c>
      <c r="CB121" s="817"/>
      <c r="CC121" s="817"/>
      <c r="CD121" s="817"/>
      <c r="CE121" s="817"/>
      <c r="CF121" s="875">
        <v>1.5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4152674</v>
      </c>
      <c r="DH121" s="817"/>
      <c r="DI121" s="817"/>
      <c r="DJ121" s="817"/>
      <c r="DK121" s="817"/>
      <c r="DL121" s="817">
        <v>3602736</v>
      </c>
      <c r="DM121" s="817"/>
      <c r="DN121" s="817"/>
      <c r="DO121" s="817"/>
      <c r="DP121" s="817"/>
      <c r="DQ121" s="817">
        <v>3230975</v>
      </c>
      <c r="DR121" s="817"/>
      <c r="DS121" s="817"/>
      <c r="DT121" s="817"/>
      <c r="DU121" s="817"/>
      <c r="DV121" s="794">
        <v>36.1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13721581</v>
      </c>
      <c r="BR122" s="845"/>
      <c r="BS122" s="845"/>
      <c r="BT122" s="845"/>
      <c r="BU122" s="845"/>
      <c r="BV122" s="845">
        <v>12867699</v>
      </c>
      <c r="BW122" s="845"/>
      <c r="BX122" s="845"/>
      <c r="BY122" s="845"/>
      <c r="BZ122" s="845"/>
      <c r="CA122" s="845">
        <v>12821506</v>
      </c>
      <c r="CB122" s="845"/>
      <c r="CC122" s="845"/>
      <c r="CD122" s="845"/>
      <c r="CE122" s="845"/>
      <c r="CF122" s="846">
        <v>143.30000000000001</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15000</v>
      </c>
      <c r="AB123" s="780"/>
      <c r="AC123" s="780"/>
      <c r="AD123" s="780"/>
      <c r="AE123" s="781"/>
      <c r="AF123" s="782">
        <v>15000</v>
      </c>
      <c r="AG123" s="780"/>
      <c r="AH123" s="780"/>
      <c r="AI123" s="780"/>
      <c r="AJ123" s="781"/>
      <c r="AK123" s="782">
        <v>15000</v>
      </c>
      <c r="AL123" s="780"/>
      <c r="AM123" s="780"/>
      <c r="AN123" s="780"/>
      <c r="AO123" s="781"/>
      <c r="AP123" s="824">
        <v>0.2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20419391</v>
      </c>
      <c r="BR123" s="833"/>
      <c r="BS123" s="833"/>
      <c r="BT123" s="833"/>
      <c r="BU123" s="833"/>
      <c r="BV123" s="833">
        <v>19456666</v>
      </c>
      <c r="BW123" s="833"/>
      <c r="BX123" s="833"/>
      <c r="BY123" s="833"/>
      <c r="BZ123" s="833"/>
      <c r="CA123" s="833">
        <v>18894145</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17.100000000000001</v>
      </c>
      <c r="BR124" s="831"/>
      <c r="BS124" s="831"/>
      <c r="BT124" s="831"/>
      <c r="BU124" s="831"/>
      <c r="BV124" s="831">
        <v>8.1</v>
      </c>
      <c r="BW124" s="831"/>
      <c r="BX124" s="831"/>
      <c r="BY124" s="831"/>
      <c r="BZ124" s="831"/>
      <c r="CA124" s="831">
        <v>15.1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287</v>
      </c>
      <c r="AB127" s="780"/>
      <c r="AC127" s="780"/>
      <c r="AD127" s="780"/>
      <c r="AE127" s="781"/>
      <c r="AF127" s="782">
        <v>214</v>
      </c>
      <c r="AG127" s="780"/>
      <c r="AH127" s="780"/>
      <c r="AI127" s="780"/>
      <c r="AJ127" s="781"/>
      <c r="AK127" s="782">
        <v>155</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13482</v>
      </c>
      <c r="AB128" s="801"/>
      <c r="AC128" s="801"/>
      <c r="AD128" s="801"/>
      <c r="AE128" s="802"/>
      <c r="AF128" s="803">
        <v>13482</v>
      </c>
      <c r="AG128" s="801"/>
      <c r="AH128" s="801"/>
      <c r="AI128" s="801"/>
      <c r="AJ128" s="802"/>
      <c r="AK128" s="803">
        <v>13482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13.27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10066631</v>
      </c>
      <c r="AB129" s="780"/>
      <c r="AC129" s="780"/>
      <c r="AD129" s="780"/>
      <c r="AE129" s="781"/>
      <c r="AF129" s="782">
        <v>10166116</v>
      </c>
      <c r="AG129" s="780"/>
      <c r="AH129" s="780"/>
      <c r="AI129" s="780"/>
      <c r="AJ129" s="781"/>
      <c r="AK129" s="782">
        <v>10417424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18.27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1537356</v>
      </c>
      <c r="AB130" s="780"/>
      <c r="AC130" s="780"/>
      <c r="AD130" s="780"/>
      <c r="AE130" s="781"/>
      <c r="AF130" s="782">
        <v>1495060</v>
      </c>
      <c r="AG130" s="780"/>
      <c r="AH130" s="780"/>
      <c r="AI130" s="780"/>
      <c r="AJ130" s="781"/>
      <c r="AK130" s="782">
        <v>1471165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8529275</v>
      </c>
      <c r="AB131" s="764"/>
      <c r="AC131" s="764"/>
      <c r="AD131" s="764"/>
      <c r="AE131" s="765"/>
      <c r="AF131" s="766">
        <v>8671056</v>
      </c>
      <c r="AG131" s="764"/>
      <c r="AH131" s="764"/>
      <c r="AI131" s="764"/>
      <c r="AJ131" s="765"/>
      <c r="AK131" s="766">
        <v>8946259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15.1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10.2746482</v>
      </c>
      <c r="AB132" s="745"/>
      <c r="AC132" s="745"/>
      <c r="AD132" s="745"/>
      <c r="AE132" s="746"/>
      <c r="AF132" s="747">
        <v>10.204293460000001</v>
      </c>
      <c r="AG132" s="745"/>
      <c r="AH132" s="745"/>
      <c r="AI132" s="745"/>
      <c r="AJ132" s="746"/>
      <c r="AK132" s="747">
        <v>9.7037096740000006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10.6</v>
      </c>
      <c r="AB133" s="724"/>
      <c r="AC133" s="724"/>
      <c r="AD133" s="724"/>
      <c r="AE133" s="725"/>
      <c r="AF133" s="723">
        <v>10.4</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3QvtrIJaWefS3SXQ9X1p0qAsN/lFPKW6z912SX1PJZWSMXYUK/3FGMIzOgidYwU82hefJ/wPYl66mdNuMWrfA==" saltValue="N+Cv3CzTi92/x6XNODv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nMI5jMzphJyuFNwSC0vg49SE+CIZ9rYfOQVfUyljqfQWKx99fmq1OEKcls/S/slScIJ2X3V6GcgB2xsdmokVw==" saltValue="Scaa8NcSWtWoNbTdwfeq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5ZoqVhve+/GZRPSXxEezPTNNRiGQRjhwCnnCLtEibN2QM9JwXYmZEfnwd9qARnaL3Pl1lWyuVAnqLryrm7g==" saltValue="jC46wBxnGmvuilbwcyz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3436677</v>
      </c>
      <c r="AP9" s="269">
        <v>104271</v>
      </c>
      <c r="AQ9" s="270">
        <v>99044</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17691</v>
      </c>
      <c r="AP10" s="272">
        <v>537</v>
      </c>
      <c r="AQ10" s="273">
        <v>12597</v>
      </c>
      <c r="AR10" s="274">
        <v>-95.7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1194</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18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148303</v>
      </c>
      <c r="AP13" s="272">
        <v>4500</v>
      </c>
      <c r="AQ13" s="273">
        <v>3890</v>
      </c>
      <c r="AR13" s="274">
        <v>15.7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136176</v>
      </c>
      <c r="AP14" s="272">
        <v>4132</v>
      </c>
      <c r="AQ14" s="273">
        <v>1837</v>
      </c>
      <c r="AR14" s="274">
        <v>124.9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-180422</v>
      </c>
      <c r="AP15" s="272">
        <v>-5474</v>
      </c>
      <c r="AQ15" s="273">
        <v>-6318</v>
      </c>
      <c r="AR15" s="274">
        <v>-13.4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3558425</v>
      </c>
      <c r="AP16" s="272">
        <v>107965</v>
      </c>
      <c r="AQ16" s="273">
        <v>112262</v>
      </c>
      <c r="AR16" s="274">
        <v>-3.8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9.6199999999999992</v>
      </c>
      <c r="AP21" s="286">
        <v>9.26</v>
      </c>
      <c r="AQ21" s="287">
        <v>0.36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97.2</v>
      </c>
      <c r="AP22" s="291">
        <v>97.3</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1610458</v>
      </c>
      <c r="AP32" s="300">
        <v>48862</v>
      </c>
      <c r="AQ32" s="301">
        <v>60713</v>
      </c>
      <c r="AR32" s="302">
        <v>-19.5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720787</v>
      </c>
      <c r="AP35" s="300">
        <v>21869</v>
      </c>
      <c r="AQ35" s="301">
        <v>14168</v>
      </c>
      <c r="AR35" s="302">
        <v>54.4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6366</v>
      </c>
      <c r="AP36" s="300">
        <v>193</v>
      </c>
      <c r="AQ36" s="301">
        <v>2586</v>
      </c>
      <c r="AR36" s="302">
        <v>-92.5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15155</v>
      </c>
      <c r="AP37" s="300">
        <v>460</v>
      </c>
      <c r="AQ37" s="301">
        <v>189</v>
      </c>
      <c r="AR37" s="302">
        <v>143.4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8</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-13482</v>
      </c>
      <c r="AP39" s="300">
        <v>-409</v>
      </c>
      <c r="AQ39" s="301">
        <v>-5399</v>
      </c>
      <c r="AR39" s="302">
        <v>-92.4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-1471165</v>
      </c>
      <c r="AP40" s="300">
        <v>-44636</v>
      </c>
      <c r="AQ40" s="301">
        <v>-49527</v>
      </c>
      <c r="AR40" s="302">
        <v>-9.9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868119</v>
      </c>
      <c r="AP41" s="300">
        <v>26339</v>
      </c>
      <c r="AQ41" s="301">
        <v>22738</v>
      </c>
      <c r="AR41" s="302">
        <v>15.8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1098105</v>
      </c>
      <c r="AN51" s="322">
        <v>32743</v>
      </c>
      <c r="AO51" s="323">
        <v>-55.8</v>
      </c>
      <c r="AP51" s="324">
        <v>92632</v>
      </c>
      <c r="AQ51" s="325">
        <v>-1.5</v>
      </c>
      <c r="AR51" s="326">
        <v>-54.3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694828</v>
      </c>
      <c r="AN52" s="330">
        <v>20718</v>
      </c>
      <c r="AO52" s="331">
        <v>-51.1</v>
      </c>
      <c r="AP52" s="332">
        <v>47978</v>
      </c>
      <c r="AQ52" s="333">
        <v>-2</v>
      </c>
      <c r="AR52" s="334">
        <v>-49.1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1523269</v>
      </c>
      <c r="AN53" s="322">
        <v>45745</v>
      </c>
      <c r="AO53" s="323">
        <v>39.700000000000003</v>
      </c>
      <c r="AP53" s="324">
        <v>71279</v>
      </c>
      <c r="AQ53" s="325">
        <v>-23.1</v>
      </c>
      <c r="AR53" s="326">
        <v>62.8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915400</v>
      </c>
      <c r="AN54" s="330">
        <v>27490</v>
      </c>
      <c r="AO54" s="331">
        <v>32.700000000000003</v>
      </c>
      <c r="AP54" s="332">
        <v>36731</v>
      </c>
      <c r="AQ54" s="333">
        <v>-23.4</v>
      </c>
      <c r="AR54" s="334">
        <v>56.1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1192424</v>
      </c>
      <c r="AN55" s="322">
        <v>35862</v>
      </c>
      <c r="AO55" s="323">
        <v>-21.6</v>
      </c>
      <c r="AP55" s="324">
        <v>74994</v>
      </c>
      <c r="AQ55" s="325">
        <v>5.2</v>
      </c>
      <c r="AR55" s="326">
        <v>-26.8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540276</v>
      </c>
      <c r="AN56" s="330">
        <v>16249</v>
      </c>
      <c r="AO56" s="331">
        <v>-40.9</v>
      </c>
      <c r="AP56" s="332">
        <v>36188</v>
      </c>
      <c r="AQ56" s="333">
        <v>-1.5</v>
      </c>
      <c r="AR56" s="334">
        <v>-39.4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1916274</v>
      </c>
      <c r="AN57" s="322">
        <v>57801</v>
      </c>
      <c r="AO57" s="323">
        <v>61.2</v>
      </c>
      <c r="AP57" s="324">
        <v>71849</v>
      </c>
      <c r="AQ57" s="325">
        <v>-4.2</v>
      </c>
      <c r="AR57" s="326">
        <v>65.400000000000006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900020</v>
      </c>
      <c r="AN58" s="330">
        <v>27147</v>
      </c>
      <c r="AO58" s="331">
        <v>67.099999999999994</v>
      </c>
      <c r="AP58" s="332">
        <v>36144</v>
      </c>
      <c r="AQ58" s="333">
        <v>-0.1</v>
      </c>
      <c r="AR58" s="334">
        <v>67.2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4030456</v>
      </c>
      <c r="AN59" s="322">
        <v>122287</v>
      </c>
      <c r="AO59" s="323">
        <v>111.6</v>
      </c>
      <c r="AP59" s="324">
        <v>82962</v>
      </c>
      <c r="AQ59" s="325">
        <v>15.5</v>
      </c>
      <c r="AR59" s="326">
        <v>96.1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1867945</v>
      </c>
      <c r="AN60" s="330">
        <v>56675</v>
      </c>
      <c r="AO60" s="331">
        <v>108.8</v>
      </c>
      <c r="AP60" s="332">
        <v>42835</v>
      </c>
      <c r="AQ60" s="333">
        <v>18.5</v>
      </c>
      <c r="AR60" s="334">
        <v>90.3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1952106</v>
      </c>
      <c r="AN61" s="337">
        <v>58888</v>
      </c>
      <c r="AO61" s="338">
        <v>27</v>
      </c>
      <c r="AP61" s="339">
        <v>78743</v>
      </c>
      <c r="AQ61" s="340">
        <v>-1.6</v>
      </c>
      <c r="AR61" s="326">
        <v>28.6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983694</v>
      </c>
      <c r="AN62" s="330">
        <v>29656</v>
      </c>
      <c r="AO62" s="331">
        <v>23.3</v>
      </c>
      <c r="AP62" s="332">
        <v>39975</v>
      </c>
      <c r="AQ62" s="333">
        <v>-1.7</v>
      </c>
      <c r="AR62" s="334">
        <v>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t++izHyRvDEB8kMGC0wfn1fivzZVeGW9DLJc2pdhTdEubu0Rjz+VLFRQETbFLiLLdx92daXJM3+v4GS04odmg==" saltValue="WDzywahCfzIh7vc5tguZ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06" zoomScaleNormal="106"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Ox7KgcpRWCoQuT8fFK6B4lGrwaixyTXoUIRctAqXOPsKzRJT2OAys7m9yuv8Db2NlIEV7CScCjsBPoPVFNU94Q==" saltValue="cz9LWvWy4w5FY1cKbOuJ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bUNN758YbTB4wMwwCT4CZlEc+SH0K1Kbz0tcDoXNfyIvM9FJDHWHWmtq9HnxlkHmo44TP2zS/1TepzwDgwQGNA==" saltValue="UxznXXBt+Vl32netwXVY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30.09</v>
      </c>
      <c r="G47" s="12">
        <v>32.14</v>
      </c>
      <c r="H47" s="12">
        <v>35.700000000000003</v>
      </c>
      <c r="I47" s="12">
        <v>34.58</v>
      </c>
      <c r="J47" s="13">
        <v>27.6</v>
      </c>
    </row>
    <row r="48" spans="2:10" ht="57.75" customHeight="1" x14ac:dyDescent="0.15">
      <c r="B48" s="14"/>
      <c r="C48" s="1141" t="s">
        <v>4</v>
      </c>
      <c r="D48" s="1141"/>
      <c r="E48" s="1142"/>
      <c r="F48" s="15">
        <v>8.9499999999999993</v>
      </c>
      <c r="G48" s="16">
        <v>11.14</v>
      </c>
      <c r="H48" s="16">
        <v>10.84</v>
      </c>
      <c r="I48" s="16">
        <v>10.36</v>
      </c>
      <c r="J48" s="17">
        <v>7.86</v>
      </c>
    </row>
    <row r="49" spans="2:10" ht="57.75" customHeight="1" thickBot="1" x14ac:dyDescent="0.2">
      <c r="B49" s="18"/>
      <c r="C49" s="1143" t="s">
        <v>5</v>
      </c>
      <c r="D49" s="1143"/>
      <c r="E49" s="1144"/>
      <c r="F49" s="19" t="s">
        <v>531</v>
      </c>
      <c r="G49" s="20">
        <v>6.39</v>
      </c>
      <c r="H49" s="20">
        <v>2.21</v>
      </c>
      <c r="I49" s="20" t="s">
        <v>532</v>
      </c>
      <c r="J49" s="21" t="s">
        <v>533</v>
      </c>
    </row>
    <row r="50" spans="2:10" x14ac:dyDescent="0.15"/>
  </sheetData>
  <sheetProtection algorithmName="SHA-512" hashValue="cgD2Jqf/1hVxIYR1tza9lOcrvVxxltrH6DdQNSa9NcduqEgo/pwkzm3Zgm1XSe1agT21Jntt4rV84ql8WT2Iug==" saltValue="GB5SeDM7/IUMet9SZOgk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2026-03-10T00:08:14Z</cp:lastPrinted>
  <dcterms:created xsi:type="dcterms:W3CDTF">2026-02-23T08:51:15Z</dcterms:created>
  <dcterms:modified xsi:type="dcterms:W3CDTF">2026-03-24T04:20:44Z</dcterms:modified>
  <cp:category/>
</cp:coreProperties>
</file>