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74FBE9DE-2602-44B8-A3A5-69B1C290F244}"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<sst xmlns="http://schemas.openxmlformats.org/spreadsheetml/2006/main" count="1141" uniqueCount="583">
  <si>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</si>
  <si>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</si>
  <si>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</si>
  <si>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</si>
  <si>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</si>
  <si>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</si>
  <si>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</si>
  <si>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</si>
  <si>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</si>
  <si>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</si>
  <si>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</si>
  <si>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</si>
  <si>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</si>
  <si>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</si>
  <si>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</si>
  <si>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</si>
  <si>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</si>
  <si>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</si>
  <si>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</si>
  <si>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</si>
  <si>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</si>
  <si>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</si>
  <si>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</si>
  <si>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</si>
  <si>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</si>
  <si>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</si>
  <si>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</si>
  <si>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</si>
  <si>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</si>
  <si>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</si>
  <si>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</si>
  <si>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</si>
  <si>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</si>
  <si>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</si>
  <si>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</si>
  <si>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</si>
  <si>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</si>
  <si>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</si>
  <si>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</si>
  <si>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</si>
  <si>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</si>
  <si>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</si>
  <si>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</si>
  <si>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</si>
  <si>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</si>
  <si>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</si>
  <si>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</si>
  <si>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</si>
  <si>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</si>
  <si>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</si>
  <si>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</si>
  <si>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</si>
  <si>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</si>
  <si>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</si>
  <si>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</si>
  <si>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</si>
  <si>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</si>
  <si>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</si>
  <si>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</si>
  <si>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</si>
  <si>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</si>
  <si>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</si>
  <si>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</si>
  <si>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</si>
  <si>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</si>
  <si>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</si>
  <si>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</si>
  <si>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</si>
  <si>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</si>
  <si>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</si>
  <si>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</si>
  <si>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</si>
  <si>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</si>
  <si>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</si>
  <si>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</si>
  <si>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</si>
  <si>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</si>
  <si>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</si>
  <si>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</si>
  <si>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</si>
  <si>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</si>
  <si>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</si>
  <si>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</si>
  <si>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</si>
  <si>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</si>
  <si>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</si>
  <si>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</si>
  <si>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</si>
  <si>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</si>
  <si>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</si>
  <si>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</si>
  <si>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</si>
  <si>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</si>
  <si>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</si>
  <si>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</si>
  <si>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</si>
  <si>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</si>
  <si>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</si>
  <si>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</si>
  <si>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</si>
  <si>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</si>
  <si>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</si>
  <si>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</si>
  <si>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</si>
  <si>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</si>
  <si>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</si>
  <si>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</si>
  <si>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</si>
  <si>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</si>
  <si>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</si>
  <si>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</si>
  <si>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</si>
  <si>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</si>
  <si>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</si>
  <si>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</si>
  <si>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</si>
  <si>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</si>
  <si>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</si>
  <si>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</si>
  <si>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</si>
  <si>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</si>
  <si>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</si>
  <si>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</si>
  <si>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</si>
  <si>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</si>
  <si>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</si>
  <si>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</si>
  <si>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</si>
  <si>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</si>
  <si>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</si>
  <si>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</si>
  <si>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</si>
  <si>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</si>
  <si>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</si>
  <si>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</si>
  <si>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</si>
  <si>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</si>
  <si>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</si>
  <si>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</si>
  <si>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</si>
  <si>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</si>
  <si>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</si>
  <si>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</si>
  <si>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</si>
  <si>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</si>
  <si>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</si>
  <si>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</si>
  <si>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</si>
  <si>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</si>
  <si>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</si>
  <si>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</si>
  <si>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</si>
  <si>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</si>
  <si>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</si>
  <si>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</si>
  <si>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</si>
  <si>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</si>
  <si>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</si>
  <si>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</si>
  <si>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</si>
  <si>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</si>
  <si>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</si>
  <si>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</si>
  <si>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</si>
  <si>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</si>
  <si>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</si>
  <si>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</si>
  <si>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</si>
  <si>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</si>
  <si>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</si>
  <si>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</si>
  <si>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</si>
  <si>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</si>
  <si>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</si>
  <si>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</si>
  <si>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</si>
  <si>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</si>
  <si>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</si>
  <si>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</si>
  <si>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</si>
  <si>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</si>
  <si>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</si>
  <si>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</si>
  <si>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</si>
  <si>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</si>
  <si>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</si>
  <si>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</si>
  <si>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</si>
  <si>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</si>
  <si>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</si>
  <si>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</si>
  <si>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</si>
  <si>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</si>
  <si>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</si>
  <si>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</si>
  <si>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</si>
  <si>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</si>
  <si>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</si>
  <si>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</si>
  <si>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</si>
  <si>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</si>
  <si>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</si>
  <si>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愛媛県伊予市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</si>
  <si>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</si>
  <si>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</si>
  <si>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</si>
  <si>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</si>
  <si>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</si>
  <si>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</si>
  <si>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</si>
  <si>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</si>
  <si>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</si>
  <si>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</si>
  <si>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</si>
  <si>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</si>
  <si>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</si>
  <si>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</si>
  <si>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</si>
  <si>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</si>
  <si>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</si>
  <si>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</si>
  <si>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</si>
  <si>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</si>
  <si>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</si>
  <si>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</si>
  <si>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</si>
  <si>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</si>
  <si>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</si>
  <si>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</si>
  <si>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</si>
  <si>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</si>
  <si>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</si>
  <si>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</si>
  <si>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</si>
  <si>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</si>
  <si>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</si>
  <si>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</si>
  <si>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</si>
  <si>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</si>
  <si>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</si>
  <si>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</si>
  <si>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</si>
  <si>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</si>
  <si>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</si>
  <si>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</si>
  <si>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</si>
  <si>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</si>
  <si>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</si>
  <si>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</si>
  <si>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</si>
  <si>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</si>
  <si>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</si>
  <si>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</si>
  <si>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</si>
  <si>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</si>
  <si>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</si>
  <si>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</si>
  <si>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</si>
  <si>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</si>
  <si>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</si>
  <si>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</si>
  <si>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</si>
  <si>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</si>
  <si>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</si>
  <si>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</si>
  <si>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</si>
  <si>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</si>
  <si>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</si>
  <si>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</si>
  <si>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</si>
  <si>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</si>
  <si>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</si>
  <si>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</si>
  <si>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</si>
  <si>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</si>
  <si>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</si>
  <si>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</si>
  <si>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</si>
  <si>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</si>
  <si>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</si>
  <si>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</si>
  <si>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</si>
  <si>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</si>
  <si>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</si>
  <si>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</si>
  <si>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</si>
  <si>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</si>
  <si>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</si>
  <si>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</si>
  <si>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</si>
  <si>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</si>
  <si>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</si>
  <si>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</si>
  <si>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</si>
  <si>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</si>
  <si>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</si>
  <si>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</si>
  <si>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</si>
  <si>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</si>
  <si>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</si>
  <si>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</si>
  <si>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</si>
  <si>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</si>
  <si>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</si>
  <si>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</si>
  <si>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</si>
  <si>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</si>
  <si>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</si>
  <si>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</si>
  <si>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</si>
  <si>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</si>
  <si>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</si>
  <si>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</si>
  <si>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</si>
  <si>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</si>
  <si>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</si>
  <si>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</si>
  <si>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</si>
  <si>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</si>
  <si>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</si>
  <si>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</si>
  <si>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</si>
  <si>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</si>
  <si>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</si>
  <si>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</si>
  <si>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</si>
  <si>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</si>
  <si>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</si>
  <si>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</si>
  <si>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</si>
  <si>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</si>
  <si>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</si>
  <si>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</si>
  <si>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</si>
  <si>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</si>
  <si>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</si>
  <si>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</si>
  <si>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</si>
  <si>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</si>
  <si>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</si>
  <si>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</si>
  <si>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</si>
  <si>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</si>
  <si>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</si>
  <si>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</si>
  <si>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</si>
  <si>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</si>
  <si>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</si>
  <si>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</si>
  <si>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</si>
  <si>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</si>
  <si>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</si>
  <si>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</si>
  <si>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愛媛県伊予市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</si>
  <si>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</si>
  <si>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</si>
  <si>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</si>
  <si>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</si>
  <si>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</si>
  <si>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</si>
  <si>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</si>
  <si>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</si>
  <si>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</si>
  <si>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</si>
  <si>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</si>
  <si>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</si>
  <si>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</si>
  <si>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</si>
  <si>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</si>
  <si>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</si>
  <si>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</si>
  <si>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</si>
  <si>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</si>
  <si>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</si>
  <si>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</si>
  <si>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</si>
  <si>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</si>
  <si>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</si>
  <si>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</si>
  <si>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</si>
  <si>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</si>
  <si>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</si>
  <si>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</si>
  <si>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</si>
  <si>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</si>
  <si>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</si>
  <si>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</si>
  <si>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</si>
  <si>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</si>
  <si>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</si>
  <si>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</si>
  <si>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</si>
  <si>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</si>
  <si>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</si>
  <si>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</si>
  <si>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浄化槽整備特別会計</t>
    <phoneticPr fontId="5"/>
  </si>
  <si>
    <t>法非適用企業</t>
    <phoneticPr fontId="5"/>
  </si>
  <si>
    <t>伊予港上屋特別会計</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</si>
  <si>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</si>
  <si>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</si>
  <si>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</si>
  <si>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</si>
  <si>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</si>
  <si>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</si>
  <si>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</si>
  <si>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</si>
  <si>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</si>
  <si>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</si>
  <si>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</si>
  <si>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</si>
  <si>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</si>
  <si>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</si>
  <si>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</si>
  <si>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</si>
  <si>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</si>
  <si>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</si>
  <si>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</si>
  <si>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</si>
  <si>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</si>
  <si>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</si>
  <si>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</si>
  <si>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</si>
  <si>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</si>
  <si>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</si>
  <si>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</si>
  <si>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</si>
  <si>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</si>
  <si>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</si>
  <si>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</si>
  <si>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</si>
  <si>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</si>
  <si>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</si>
  <si>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</si>
  <si>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</si>
  <si>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</si>
  <si>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</si>
  <si>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</si>
  <si>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</si>
  <si>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</si>
  <si>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</si>
  <si>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</si>
  <si>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</si>
  <si>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</si>
  <si>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</si>
  <si>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</si>
  <si>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</si>
  <si>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</si>
  <si>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</si>
  <si>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</si>
  <si>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</si>
  <si>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</si>
  <si>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</si>
  <si>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</si>
  <si>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</si>
  <si>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</si>
  <si>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</si>
  <si>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</si>
  <si>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</si>
  <si>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</si>
  <si>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</si>
  <si>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</si>
  <si>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</si>
  <si>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</si>
  <si>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</si>
  <si>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</si>
  <si>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</si>
  <si>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</si>
  <si>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</si>
  <si>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</si>
  <si>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</si>
  <si>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</si>
  <si>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</si>
  <si>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</si>
  <si>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</si>
  <si>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</si>
  <si>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</si>
  <si>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</si>
  <si>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</si>
  <si>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</si>
  <si>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</si>
  <si>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</si>
  <si>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</si>
  <si>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</si>
  <si>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</si>
  <si>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</si>
  <si>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</si>
  <si>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</si>
  <si>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</si>
  <si>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</si>
  <si>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</si>
  <si>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</si>
  <si>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</si>
  <si>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</si>
  <si>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</si>
  <si>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</si>
  <si>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</si>
  <si>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</si>
  <si>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</si>
  <si>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</si>
  <si>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</si>
  <si>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</si>
  <si>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</si>
  <si>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</si>
  <si>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</si>
  <si>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</si>
  <si>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</si>
  <si>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</si>
  <si>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</si>
  <si>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</si>
  <si>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</si>
  <si>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</si>
  <si>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</si>
  <si>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</si>
  <si>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</si>
  <si>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</si>
  <si>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</si>
  <si>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</si>
  <si>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</si>
  <si>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</si>
  <si>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</si>
  <si>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</si>
  <si>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</si>
  <si>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</si>
  <si>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</si>
  <si>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</si>
  <si>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</si>
  <si>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</si>
  <si>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</si>
  <si>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</si>
  <si>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</si>
  <si>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</si>
  <si>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</si>
  <si>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</si>
  <si>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</si>
  <si>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4.73</t>
  </si>
  <si>
    <t>▲ 1.53</t>
  </si>
  <si>
    <t>▲ 0.37</t>
  </si>
  <si>
    <t>一般会計</t>
  </si>
  <si>
    <t>水道事業会計</t>
  </si>
  <si>
    <t>下水道事業会計</t>
  </si>
  <si>
    <t>介護保険特別会計</t>
  </si>
  <si>
    <t>国民健康保険特別会計（事業勘定）</t>
  </si>
  <si>
    <t>後期高齢者医療特別会計</t>
  </si>
  <si>
    <t>国民健康保険特別会計（診療施設勘定）</t>
  </si>
  <si>
    <t>伊予港上屋特別会計</t>
  </si>
  <si>
    <t>その他会計（赤字）</t>
  </si>
  <si>
    <t>その他会計（黒字）</t>
  </si>
  <si>
    <t>R02</t>
    <phoneticPr fontId="5"/>
  </si>
  <si>
    <t>R03</t>
    <phoneticPr fontId="5"/>
  </si>
  <si>
    <t>R04</t>
    <phoneticPr fontId="5"/>
  </si>
  <si>
    <t>R05</t>
    <phoneticPr fontId="5"/>
  </si>
  <si>
    <t>R06</t>
    <phoneticPr fontId="5"/>
  </si>
  <si>
    <t>-</t>
    <phoneticPr fontId="2"/>
  </si>
  <si>
    <t>株式会社　プロシーズ</t>
    <phoneticPr fontId="2"/>
  </si>
  <si>
    <t>株式会社　まちづくり郡中</t>
    <phoneticPr fontId="2"/>
  </si>
  <si>
    <t>-</t>
    <phoneticPr fontId="2"/>
  </si>
  <si>
    <t>合併振興基金</t>
    <phoneticPr fontId="2"/>
  </si>
  <si>
    <t>公共施設等総合管理基金</t>
    <phoneticPr fontId="2"/>
  </si>
  <si>
    <t>地域福祉振興基金</t>
    <phoneticPr fontId="2"/>
  </si>
  <si>
    <t>廃棄物処理施設整備基金</t>
    <phoneticPr fontId="2"/>
  </si>
  <si>
    <t>地域公共交通システム運営基金</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</si>
  <si>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10"/>
  </si>
  <si>
    <t>松山養護老人ホーム事務組合（診療所事業特別会計）</t>
    <rPh sb="0" eb="2">
      <t>マツヤマ</t>
    </rPh>
    <rPh sb="2" eb="4">
      <t>ヨウゴ</t>
    </rPh>
    <rPh sb="4" eb="6">
      <t>ロウジン</t>
    </rPh>
    <rPh sb="9" eb="11">
      <t>ジム</t>
    </rPh>
    <rPh sb="11" eb="13">
      <t>クミアイ</t>
    </rPh>
    <rPh sb="14" eb="16">
      <t>シンリョウ</t>
    </rPh>
    <rPh sb="16" eb="17">
      <t>ショ</t>
    </rPh>
    <rPh sb="17" eb="19">
      <t>ジギョウ</t>
    </rPh>
    <rPh sb="19" eb="21">
      <t>トクベツ</t>
    </rPh>
    <rPh sb="21" eb="23">
      <t>カイケイ</t>
    </rPh>
    <phoneticPr fontId="10"/>
  </si>
  <si>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10"/>
  </si>
  <si>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10"/>
  </si>
  <si>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10"/>
  </si>
  <si>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10"/>
  </si>
  <si>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10"/>
  </si>
  <si>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10"/>
  </si>
  <si>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10"/>
  </si>
  <si>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10"/>
  </si>
  <si>
    <t>伊予市松前町共立衛生組合</t>
    <rPh sb="0" eb="3">
      <t>イヨシ</t>
    </rPh>
    <rPh sb="3" eb="6">
      <t>マサキチョウ</t>
    </rPh>
    <rPh sb="6" eb="8">
      <t>キョウリツ</t>
    </rPh>
    <rPh sb="8" eb="10">
      <t>エイセイ</t>
    </rPh>
    <rPh sb="10" eb="12">
      <t>クミアイ</t>
    </rPh>
    <phoneticPr fontId="10"/>
  </si>
  <si>
    <t>伊予市・伊予郡養護老人ホーム組合</t>
    <rPh sb="0" eb="3">
      <t>イヨシ</t>
    </rPh>
    <rPh sb="4" eb="7">
      <t>イヨグン</t>
    </rPh>
    <rPh sb="7" eb="9">
      <t>ヨウゴ</t>
    </rPh>
    <rPh sb="9" eb="11">
      <t>ロウジン</t>
    </rPh>
    <rPh sb="14" eb="16">
      <t>クミアイ</t>
    </rPh>
    <phoneticPr fontId="10"/>
  </si>
  <si>
    <t>大洲・喜多衛生事務組合</t>
    <rPh sb="0" eb="2">
      <t>オオズ</t>
    </rPh>
    <rPh sb="3" eb="5">
      <t>キタ</t>
    </rPh>
    <rPh sb="5" eb="7">
      <t>エイセイ</t>
    </rPh>
    <rPh sb="7" eb="9">
      <t>ジム</t>
    </rPh>
    <rPh sb="9" eb="11">
      <t>クミアイ</t>
    </rPh>
    <phoneticPr fontId="10"/>
  </si>
  <si>
    <t>伊予地区ごみ処理施設管理組合</t>
    <rPh sb="0" eb="2">
      <t>イヨ</t>
    </rPh>
    <rPh sb="2" eb="4">
      <t>チク</t>
    </rPh>
    <rPh sb="6" eb="8">
      <t>ショリ</t>
    </rPh>
    <rPh sb="8" eb="10">
      <t>シセツ</t>
    </rPh>
    <rPh sb="10" eb="12">
      <t>カンリ</t>
    </rPh>
    <rPh sb="12" eb="14">
      <t>クミアイ</t>
    </rPh>
    <phoneticPr fontId="10"/>
  </si>
  <si>
    <t>伊予消防等事務組合</t>
    <rPh sb="0" eb="2">
      <t>イヨ</t>
    </rPh>
    <rPh sb="2" eb="4">
      <t>ショウボウ</t>
    </rPh>
    <rPh sb="4" eb="5">
      <t>トウ</t>
    </rPh>
    <rPh sb="5" eb="7">
      <t>ジム</t>
    </rPh>
    <rPh sb="7" eb="9">
      <t>クミアイ</t>
    </rPh>
    <phoneticPr fontId="10"/>
  </si>
  <si>
    <t>伊予市外二町共有物組合</t>
    <rPh sb="0" eb="3">
      <t>イヨシ</t>
    </rPh>
    <rPh sb="3" eb="4">
      <t>ホカ</t>
    </rPh>
    <rPh sb="4" eb="6">
      <t>ニチョウ</t>
    </rPh>
    <rPh sb="6" eb="9">
      <t>キョウユウブツ</t>
    </rPh>
    <rPh sb="9" eb="11">
      <t>クミアイ</t>
    </rPh>
    <phoneticPr fontId="10"/>
  </si>
  <si>
    <t>愛媛地方税滞納整理機構</t>
    <rPh sb="0" eb="2">
      <t>エヒメ</t>
    </rPh>
    <rPh sb="2" eb="5">
      <t>チホウゼイ</t>
    </rPh>
    <rPh sb="5" eb="7">
      <t>タイノウ</t>
    </rPh>
    <rPh sb="7" eb="9">
      <t>セイリ</t>
    </rPh>
    <rPh sb="9" eb="11">
      <t>キコウ</t>
    </rPh>
    <phoneticPr fontId="10"/>
  </si>
  <si>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10"/>
  </si>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</sst>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023-46D1-8663-74DF4F2426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33110</c:v>
                </c:pt>
                <c:pt idx="1">
                  <c:v>23117</c:v>
                </c:pt>
                <c:pt idx="2">
                  <c:v>22013</c:v>
                </c:pt>
                <c:pt idx="3">
                  <c:v>31304</c:v>
                </c:pt>
                <c:pt idx="4">
                  <c:v>44173</c:v>
                </c:pt>
              </c:numCache>
            </c:numRef>
          </c:val>
          <c:smooth val="0"/>
          <c:extLst>
            <c:ext xmlns:c16="http://schemas.microsoft.com/office/drawing/2014/chart" uri="{C3380CC4-5D6E-409C-BE32-E72D297353CC}">
              <c16:uniqueId val="{00000001-C023-46D1-8663-74DF4F2426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7.99</c:v>
                </c:pt>
                <c:pt idx="1">
                  <c:v>14.72</c:v>
                </c:pt>
                <c:pt idx="2">
                  <c:v>8.89</c:v>
                </c:pt>
                <c:pt idx="3">
                  <c:v>8.2100000000000009</c:v>
                </c:pt>
                <c:pt idx="4">
                  <c:v>10.5</c:v>
                </c:pt>
              </c:numCache>
            </c:numRef>
          </c:val>
          <c:extLst>
            <c:ext xmlns:c16="http://schemas.microsoft.com/office/drawing/2014/chart" uri="{C3380CC4-5D6E-409C-BE32-E72D297353CC}">
              <c16:uniqueId val="{00000000-87D9-4330-8DBB-C0C7E38895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19.37</c:v>
                </c:pt>
                <c:pt idx="1">
                  <c:v>18.59</c:v>
                </c:pt>
                <c:pt idx="2">
                  <c:v>20.59</c:v>
                </c:pt>
                <c:pt idx="3">
                  <c:v>19.54</c:v>
                </c:pt>
                <c:pt idx="4">
                  <c:v>16.239999999999998</c:v>
                </c:pt>
              </c:numCache>
            </c:numRef>
          </c:val>
          <c:extLst>
            <c:ext xmlns:c16="http://schemas.microsoft.com/office/drawing/2014/chart" uri="{C3380CC4-5D6E-409C-BE32-E72D297353CC}">
              <c16:uniqueId val="{00000001-87D9-4330-8DBB-C0C7E38895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3.95</c:v>
                </c:pt>
                <c:pt idx="1">
                  <c:v>7.05</c:v>
                </c:pt>
                <c:pt idx="2">
                  <c:v>-4.7300000000000004</c:v>
                </c:pt>
                <c:pt idx="3">
                  <c:v>-1.53</c:v>
                </c:pt>
                <c:pt idx="4">
                  <c:v>-0.37</c:v>
                </c:pt>
              </c:numCache>
            </c:numRef>
          </c:val>
          <c:smooth val="0"/>
          <c:extLst>
            <c:ext xmlns:c16="http://schemas.microsoft.com/office/drawing/2014/chart" uri="{C3380CC4-5D6E-409C-BE32-E72D297353CC}">
              <c16:uniqueId val="{00000002-87D9-4330-8DBB-C0C7E38895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0.18</c:v>
                </c:pt>
                <c:pt idx="8">
                  <c:v>#N/A</c:v>
                </c:pt>
                <c:pt idx="9">
                  <c:v>0</c:v>
                </c:pt>
              </c:numCache>
            </c:numRef>
          </c:val>
          <c:extLst>
            <c:ext xmlns:c16="http://schemas.microsoft.com/office/drawing/2014/chart" uri="{C3380CC4-5D6E-409C-BE32-E72D297353CC}">
              <c16:uniqueId val="{00000000-23CB-49DC-9C9E-8B91D9DBE3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CB-49DC-9C9E-8B91D9DBE35B}"/>
            </c:ext>
          </c:extLst>
        </c:ser>
        <c:ser>
          <c:idx val="2"/>
          <c:order val="2"/>
          <c:tx>
            <c:strRef>
              <c:f>データシート!$A$29</c:f>
              <c:strCache>
                <c:ptCount val="1"/>
                <c:pt idx="0">
                  <c:v>伊予港上屋特別会計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c:v>
                </c:pt>
                <c:pt idx="6">
                  <c:v>#N/A</c:v>
                </c:pt>
                <c:pt idx="7">
                  <c:v>7.0000000000000007E-2</c:v>
                </c:pt>
                <c:pt idx="8">
                  <c:v>#N/A</c:v>
                </c:pt>
                <c:pt idx="9">
                  <c:v>0.01</c:v>
                </c:pt>
              </c:numCache>
            </c:numRef>
          </c:val>
          <c:extLst>
            <c:ext xmlns:c16="http://schemas.microsoft.com/office/drawing/2014/chart" uri="{C3380CC4-5D6E-409C-BE32-E72D297353CC}">
              <c16:uniqueId val="{00000002-23CB-49DC-9C9E-8B91D9DBE35B}"/>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0.13</c:v>
                </c:pt>
                <c:pt idx="4">
                  <c:v>#N/A</c:v>
                </c:pt>
                <c:pt idx="5">
                  <c:v>0.15</c:v>
                </c:pt>
                <c:pt idx="6">
                  <c:v>#N/A</c:v>
                </c:pt>
                <c:pt idx="7">
                  <c:v>0.1</c:v>
                </c:pt>
                <c:pt idx="8">
                  <c:v>#N/A</c:v>
                </c:pt>
                <c:pt idx="9">
                  <c:v>0.08</c:v>
                </c:pt>
              </c:numCache>
            </c:numRef>
          </c:val>
          <c:extLst>
            <c:ext xmlns:c16="http://schemas.microsoft.com/office/drawing/2014/chart" uri="{C3380CC4-5D6E-409C-BE32-E72D297353CC}">
              <c16:uniqueId val="{00000003-23CB-49DC-9C9E-8B91D9DBE3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0.2</c:v>
                </c:pt>
                <c:pt idx="4">
                  <c:v>#N/A</c:v>
                </c:pt>
                <c:pt idx="5">
                  <c:v>0.17</c:v>
                </c:pt>
                <c:pt idx="6">
                  <c:v>#N/A</c:v>
                </c:pt>
                <c:pt idx="7">
                  <c:v>0.2</c:v>
                </c:pt>
                <c:pt idx="8">
                  <c:v>#N/A</c:v>
                </c:pt>
                <c:pt idx="9">
                  <c:v>0.24</c:v>
                </c:pt>
              </c:numCache>
            </c:numRef>
          </c:val>
          <c:extLst>
            <c:ext xmlns:c16="http://schemas.microsoft.com/office/drawing/2014/chart" uri="{C3380CC4-5D6E-409C-BE32-E72D297353CC}">
              <c16:uniqueId val="{00000004-23CB-49DC-9C9E-8B91D9DBE35B}"/>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0.65</c:v>
                </c:pt>
                <c:pt idx="4">
                  <c:v>#N/A</c:v>
                </c:pt>
                <c:pt idx="5">
                  <c:v>0.45</c:v>
                </c:pt>
                <c:pt idx="6">
                  <c:v>#N/A</c:v>
                </c:pt>
                <c:pt idx="7">
                  <c:v>0.28999999999999998</c:v>
                </c:pt>
                <c:pt idx="8">
                  <c:v>#N/A</c:v>
                </c:pt>
                <c:pt idx="9">
                  <c:v>0.38</c:v>
                </c:pt>
              </c:numCache>
            </c:numRef>
          </c:val>
          <c:extLst>
            <c:ext xmlns:c16="http://schemas.microsoft.com/office/drawing/2014/chart" uri="{C3380CC4-5D6E-409C-BE32-E72D297353CC}">
              <c16:uniqueId val="{00000005-23CB-49DC-9C9E-8B91D9DBE35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1.1200000000000001</c:v>
                </c:pt>
                <c:pt idx="2">
                  <c:v>#N/A</c:v>
                </c:pt>
                <c:pt idx="3">
                  <c:v>1.18</c:v>
                </c:pt>
                <c:pt idx="4">
                  <c:v>#N/A</c:v>
                </c:pt>
                <c:pt idx="5">
                  <c:v>1.8</c:v>
                </c:pt>
                <c:pt idx="6">
                  <c:v>#N/A</c:v>
                </c:pt>
                <c:pt idx="7">
                  <c:v>1.93</c:v>
                </c:pt>
                <c:pt idx="8">
                  <c:v>#N/A</c:v>
                </c:pt>
                <c:pt idx="9">
                  <c:v>1</c:v>
                </c:pt>
              </c:numCache>
            </c:numRef>
          </c:val>
          <c:extLst>
            <c:ext xmlns:c16="http://schemas.microsoft.com/office/drawing/2014/chart" uri="{C3380CC4-5D6E-409C-BE32-E72D297353CC}">
              <c16:uniqueId val="{00000006-23CB-49DC-9C9E-8B91D9DBE35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0.67</c:v>
                </c:pt>
                <c:pt idx="2">
                  <c:v>#N/A</c:v>
                </c:pt>
                <c:pt idx="3">
                  <c:v>1.43</c:v>
                </c:pt>
                <c:pt idx="4">
                  <c:v>#N/A</c:v>
                </c:pt>
                <c:pt idx="5">
                  <c:v>1.98</c:v>
                </c:pt>
                <c:pt idx="6">
                  <c:v>#N/A</c:v>
                </c:pt>
                <c:pt idx="7">
                  <c:v>2.52</c:v>
                </c:pt>
                <c:pt idx="8">
                  <c:v>#N/A</c:v>
                </c:pt>
                <c:pt idx="9">
                  <c:v>3.43</c:v>
                </c:pt>
              </c:numCache>
            </c:numRef>
          </c:val>
          <c:extLst>
            <c:ext xmlns:c16="http://schemas.microsoft.com/office/drawing/2014/chart" uri="{C3380CC4-5D6E-409C-BE32-E72D297353CC}">
              <c16:uniqueId val="{00000007-23CB-49DC-9C9E-8B91D9DBE3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8.09</c:v>
                </c:pt>
                <c:pt idx="2">
                  <c:v>#N/A</c:v>
                </c:pt>
                <c:pt idx="3">
                  <c:v>7.58</c:v>
                </c:pt>
                <c:pt idx="4">
                  <c:v>#N/A</c:v>
                </c:pt>
                <c:pt idx="5">
                  <c:v>7.78</c:v>
                </c:pt>
                <c:pt idx="6">
                  <c:v>#N/A</c:v>
                </c:pt>
                <c:pt idx="7">
                  <c:v>8.1199999999999992</c:v>
                </c:pt>
                <c:pt idx="8">
                  <c:v>#N/A</c:v>
                </c:pt>
                <c:pt idx="9">
                  <c:v>7.65</c:v>
                </c:pt>
              </c:numCache>
            </c:numRef>
          </c:val>
          <c:extLst>
            <c:ext xmlns:c16="http://schemas.microsoft.com/office/drawing/2014/chart" uri="{C3380CC4-5D6E-409C-BE32-E72D297353CC}">
              <c16:uniqueId val="{00000008-23CB-49DC-9C9E-8B91D9DBE3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7.99</c:v>
                </c:pt>
                <c:pt idx="2">
                  <c:v>#N/A</c:v>
                </c:pt>
                <c:pt idx="3">
                  <c:v>14.71</c:v>
                </c:pt>
                <c:pt idx="4">
                  <c:v>#N/A</c:v>
                </c:pt>
                <c:pt idx="5">
                  <c:v>8.8800000000000008</c:v>
                </c:pt>
                <c:pt idx="6">
                  <c:v>#N/A</c:v>
                </c:pt>
                <c:pt idx="7">
                  <c:v>8.1999999999999993</c:v>
                </c:pt>
                <c:pt idx="8">
                  <c:v>#N/A</c:v>
                </c:pt>
                <c:pt idx="9">
                  <c:v>10.49</c:v>
                </c:pt>
              </c:numCache>
            </c:numRef>
          </c:val>
          <c:extLst>
            <c:ext xmlns:c16="http://schemas.microsoft.com/office/drawing/2014/chart" uri="{C3380CC4-5D6E-409C-BE32-E72D297353CC}">
              <c16:uniqueId val="{00000009-23CB-49DC-9C9E-8B91D9DBE3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1827</c:v>
                </c:pt>
                <c:pt idx="5">
                  <c:v>1850</c:v>
                </c:pt>
                <c:pt idx="8">
                  <c:v>1814</c:v>
                </c:pt>
                <c:pt idx="11">
                  <c:v>1792</c:v>
                </c:pt>
                <c:pt idx="14">
                  <c:v>1752</c:v>
                </c:pt>
              </c:numCache>
            </c:numRef>
          </c:val>
          <c:extLst>
            <c:ext xmlns:c16="http://schemas.microsoft.com/office/drawing/2014/chart" uri="{C3380CC4-5D6E-409C-BE32-E72D297353CC}">
              <c16:uniqueId val="{00000000-3216-4868-8E1A-F88F54E831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16-4868-8E1A-F88F54E831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6</c:v>
                </c:pt>
                <c:pt idx="6">
                  <c:v>5</c:v>
                </c:pt>
                <c:pt idx="9">
                  <c:v>8</c:v>
                </c:pt>
                <c:pt idx="12">
                  <c:v>11</c:v>
                </c:pt>
              </c:numCache>
            </c:numRef>
          </c:val>
          <c:extLst>
            <c:ext xmlns:c16="http://schemas.microsoft.com/office/drawing/2014/chart" uri="{C3380CC4-5D6E-409C-BE32-E72D297353CC}">
              <c16:uniqueId val="{00000002-3216-4868-8E1A-F88F54E831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119</c:v>
                </c:pt>
                <c:pt idx="3">
                  <c:v>127</c:v>
                </c:pt>
                <c:pt idx="6">
                  <c:v>105</c:v>
                </c:pt>
                <c:pt idx="9">
                  <c:v>73</c:v>
                </c:pt>
                <c:pt idx="12">
                  <c:v>72</c:v>
                </c:pt>
              </c:numCache>
            </c:numRef>
          </c:val>
          <c:extLst>
            <c:ext xmlns:c16="http://schemas.microsoft.com/office/drawing/2014/chart" uri="{C3380CC4-5D6E-409C-BE32-E72D297353CC}">
              <c16:uniqueId val="{00000003-3216-4868-8E1A-F88F54E831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388</c:v>
                </c:pt>
                <c:pt idx="3">
                  <c:v>383</c:v>
                </c:pt>
                <c:pt idx="6">
                  <c:v>386</c:v>
                </c:pt>
                <c:pt idx="9">
                  <c:v>351</c:v>
                </c:pt>
                <c:pt idx="12">
                  <c:v>393</c:v>
                </c:pt>
              </c:numCache>
            </c:numRef>
          </c:val>
          <c:extLst>
            <c:ext xmlns:c16="http://schemas.microsoft.com/office/drawing/2014/chart" uri="{C3380CC4-5D6E-409C-BE32-E72D297353CC}">
              <c16:uniqueId val="{00000004-3216-4868-8E1A-F88F54E831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16-4868-8E1A-F88F54E831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16-4868-8E1A-F88F54E831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1836</c:v>
                </c:pt>
                <c:pt idx="3">
                  <c:v>1746</c:v>
                </c:pt>
                <c:pt idx="6">
                  <c:v>1829</c:v>
                </c:pt>
                <c:pt idx="9">
                  <c:v>1852</c:v>
                </c:pt>
                <c:pt idx="12">
                  <c:v>1833</c:v>
                </c:pt>
              </c:numCache>
            </c:numRef>
          </c:val>
          <c:extLst>
            <c:ext xmlns:c16="http://schemas.microsoft.com/office/drawing/2014/chart" uri="{C3380CC4-5D6E-409C-BE32-E72D297353CC}">
              <c16:uniqueId val="{00000007-3216-4868-8E1A-F88F54E831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519</c:v>
                </c:pt>
                <c:pt idx="2">
                  <c:v>#N/A</c:v>
                </c:pt>
                <c:pt idx="3">
                  <c:v>#N/A</c:v>
                </c:pt>
                <c:pt idx="4">
                  <c:v>412</c:v>
                </c:pt>
                <c:pt idx="5">
                  <c:v>#N/A</c:v>
                </c:pt>
                <c:pt idx="6">
                  <c:v>#N/A</c:v>
                </c:pt>
                <c:pt idx="7">
                  <c:v>511</c:v>
                </c:pt>
                <c:pt idx="8">
                  <c:v>#N/A</c:v>
                </c:pt>
                <c:pt idx="9">
                  <c:v>#N/A</c:v>
                </c:pt>
                <c:pt idx="10">
                  <c:v>492</c:v>
                </c:pt>
                <c:pt idx="11">
                  <c:v>#N/A</c:v>
                </c:pt>
                <c:pt idx="12">
                  <c:v>#N/A</c:v>
                </c:pt>
                <c:pt idx="13">
                  <c:v>557</c:v>
                </c:pt>
                <c:pt idx="14">
                  <c:v>#N/A</c:v>
                </c:pt>
              </c:numCache>
            </c:numRef>
          </c:val>
          <c:smooth val="0"/>
          <c:extLst>
            <c:ext xmlns:c16="http://schemas.microsoft.com/office/drawing/2014/chart" uri="{C3380CC4-5D6E-409C-BE32-E72D297353CC}">
              <c16:uniqueId val="{00000008-3216-4868-8E1A-F88F54E831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21647</c:v>
                </c:pt>
                <c:pt idx="5">
                  <c:v>20808</c:v>
                </c:pt>
                <c:pt idx="8">
                  <c:v>20150</c:v>
                </c:pt>
                <c:pt idx="11">
                  <c:v>19392</c:v>
                </c:pt>
                <c:pt idx="14">
                  <c:v>18966</c:v>
                </c:pt>
              </c:numCache>
            </c:numRef>
          </c:val>
          <c:extLst>
            <c:ext xmlns:c16="http://schemas.microsoft.com/office/drawing/2014/chart" uri="{C3380CC4-5D6E-409C-BE32-E72D297353CC}">
              <c16:uniqueId val="{00000000-B4FF-4865-9554-E85931DE7D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89</c:v>
                </c:pt>
                <c:pt idx="5">
                  <c:v>82</c:v>
                </c:pt>
                <c:pt idx="8">
                  <c:v>56</c:v>
                </c:pt>
                <c:pt idx="11">
                  <c:v>55</c:v>
                </c:pt>
                <c:pt idx="14">
                  <c:v>43</c:v>
                </c:pt>
              </c:numCache>
            </c:numRef>
          </c:val>
          <c:extLst>
            <c:ext xmlns:c16="http://schemas.microsoft.com/office/drawing/2014/chart" uri="{C3380CC4-5D6E-409C-BE32-E72D297353CC}">
              <c16:uniqueId val="{00000001-B4FF-4865-9554-E85931DE7D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4208</c:v>
                </c:pt>
                <c:pt idx="5">
                  <c:v>4880</c:v>
                </c:pt>
                <c:pt idx="8">
                  <c:v>5652</c:v>
                </c:pt>
                <c:pt idx="11">
                  <c:v>5558</c:v>
                </c:pt>
                <c:pt idx="14">
                  <c:v>5350</c:v>
                </c:pt>
              </c:numCache>
            </c:numRef>
          </c:val>
          <c:extLst>
            <c:ext xmlns:c16="http://schemas.microsoft.com/office/drawing/2014/chart" uri="{C3380CC4-5D6E-409C-BE32-E72D297353CC}">
              <c16:uniqueId val="{00000002-B4FF-4865-9554-E85931DE7D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FF-4865-9554-E85931DE7D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FF-4865-9554-E85931DE7D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FF-4865-9554-E85931DE7D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1641</c:v>
                </c:pt>
                <c:pt idx="3">
                  <c:v>1566</c:v>
                </c:pt>
                <c:pt idx="6">
                  <c:v>1561</c:v>
                </c:pt>
                <c:pt idx="9">
                  <c:v>1574</c:v>
                </c:pt>
                <c:pt idx="12">
                  <c:v>1517</c:v>
                </c:pt>
              </c:numCache>
            </c:numRef>
          </c:val>
          <c:extLst>
            <c:ext xmlns:c16="http://schemas.microsoft.com/office/drawing/2014/chart" uri="{C3380CC4-5D6E-409C-BE32-E72D297353CC}">
              <c16:uniqueId val="{00000006-B4FF-4865-9554-E85931DE7D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670</c:v>
                </c:pt>
                <c:pt idx="3">
                  <c:v>547</c:v>
                </c:pt>
                <c:pt idx="6">
                  <c:v>473</c:v>
                </c:pt>
                <c:pt idx="9">
                  <c:v>598</c:v>
                </c:pt>
                <c:pt idx="12">
                  <c:v>897</c:v>
                </c:pt>
              </c:numCache>
            </c:numRef>
          </c:val>
          <c:extLst>
            <c:ext xmlns:c16="http://schemas.microsoft.com/office/drawing/2014/chart" uri="{C3380CC4-5D6E-409C-BE32-E72D297353CC}">
              <c16:uniqueId val="{00000007-B4FF-4865-9554-E85931DE7D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4501</c:v>
                </c:pt>
                <c:pt idx="3">
                  <c:v>3331</c:v>
                </c:pt>
                <c:pt idx="6">
                  <c:v>2429</c:v>
                </c:pt>
                <c:pt idx="9">
                  <c:v>2180</c:v>
                </c:pt>
                <c:pt idx="12">
                  <c:v>2106</c:v>
                </c:pt>
              </c:numCache>
            </c:numRef>
          </c:val>
          <c:extLst>
            <c:ext xmlns:c16="http://schemas.microsoft.com/office/drawing/2014/chart" uri="{C3380CC4-5D6E-409C-BE32-E72D297353CC}">
              <c16:uniqueId val="{00000008-B4FF-4865-9554-E85931DE7D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4FF-4865-9554-E85931DE7D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23523</c:v>
                </c:pt>
                <c:pt idx="3">
                  <c:v>23222</c:v>
                </c:pt>
                <c:pt idx="6">
                  <c:v>22500</c:v>
                </c:pt>
                <c:pt idx="9">
                  <c:v>22115</c:v>
                </c:pt>
                <c:pt idx="12">
                  <c:v>22068</c:v>
                </c:pt>
              </c:numCache>
            </c:numRef>
          </c:val>
          <c:extLst>
            <c:ext xmlns:c16="http://schemas.microsoft.com/office/drawing/2014/chart" uri="{C3380CC4-5D6E-409C-BE32-E72D297353CC}">
              <c16:uniqueId val="{0000000A-B4FF-4865-9554-E85931DE7D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4390</c:v>
                </c:pt>
                <c:pt idx="2">
                  <c:v>#N/A</c:v>
                </c:pt>
                <c:pt idx="3">
                  <c:v>#N/A</c:v>
                </c:pt>
                <c:pt idx="4">
                  <c:v>2897</c:v>
                </c:pt>
                <c:pt idx="5">
                  <c:v>#N/A</c:v>
                </c:pt>
                <c:pt idx="6">
                  <c:v>#N/A</c:v>
                </c:pt>
                <c:pt idx="7">
                  <c:v>1106</c:v>
                </c:pt>
                <c:pt idx="8">
                  <c:v>#N/A</c:v>
                </c:pt>
                <c:pt idx="9">
                  <c:v>#N/A</c:v>
                </c:pt>
                <c:pt idx="10">
                  <c:v>1462</c:v>
                </c:pt>
                <c:pt idx="11">
                  <c:v>#N/A</c:v>
                </c:pt>
                <c:pt idx="12">
                  <c:v>#N/A</c:v>
                </c:pt>
                <c:pt idx="13">
                  <c:v>2230</c:v>
                </c:pt>
                <c:pt idx="14">
                  <c:v>#N/A</c:v>
                </c:pt>
              </c:numCache>
            </c:numRef>
          </c:val>
          <c:smooth val="0"/>
          <c:extLst>
            <c:ext xmlns:c16="http://schemas.microsoft.com/office/drawing/2014/chart" uri="{C3380CC4-5D6E-409C-BE32-E72D297353CC}">
              <c16:uniqueId val="{0000000B-B4FF-4865-9554-E85931DE7D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2235</c:v>
                </c:pt>
                <c:pt idx="1">
                  <c:v>2135</c:v>
                </c:pt>
                <c:pt idx="2">
                  <c:v>1817</c:v>
                </c:pt>
              </c:numCache>
            </c:numRef>
          </c:val>
          <c:extLst>
            <c:ext xmlns:c16="http://schemas.microsoft.com/office/drawing/2014/chart" uri="{C3380CC4-5D6E-409C-BE32-E72D297353CC}">
              <c16:uniqueId val="{00000000-B176-471E-AED8-687C80A33A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370</c:v>
                </c:pt>
                <c:pt idx="1">
                  <c:v>418</c:v>
                </c:pt>
                <c:pt idx="2">
                  <c:v>456</c:v>
                </c:pt>
              </c:numCache>
            </c:numRef>
          </c:val>
          <c:extLst>
            <c:ext xmlns:c16="http://schemas.microsoft.com/office/drawing/2014/chart" uri="{C3380CC4-5D6E-409C-BE32-E72D297353CC}">
              <c16:uniqueId val="{00000001-B176-471E-AED8-687C80A33A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3281</c:v>
                </c:pt>
                <c:pt idx="1">
                  <c:v>3562</c:v>
                </c:pt>
                <c:pt idx="2">
                  <c:v>3922</c:v>
                </c:pt>
              </c:numCache>
            </c:numRef>
          </c:val>
          <c:extLst>
            <c:ext xmlns:c16="http://schemas.microsoft.com/office/drawing/2014/chart" uri="{C3380CC4-5D6E-409C-BE32-E72D297353CC}">
              <c16:uniqueId val="{00000002-B176-471E-AED8-687C80A33A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chemeClr val="dk1"/>
              </a:solidFill>
              <a:effectLst/>
              <a:latin typeface="+mn-ea"/>
              <a:ea typeface="+mn-ea"/>
              <a:cs typeface="+mn-cs"/>
            </a:rPr>
            <a:t>　</a:t>
          </a:r>
          <a:r>
            <a:rPr kumimoji="1" lang="ja-JP" altLang="ja-JP" sz="1050" baseline="0">
              <a:solidFill>
                <a:sysClr val="windowText" lastClr="000000"/>
              </a:solidFill>
              <a:effectLst/>
              <a:latin typeface="+mn-ea"/>
              <a:ea typeface="+mn-ea"/>
              <a:cs typeface="+mn-cs"/>
            </a:rPr>
            <a:t>実質公債費比率の分子は、</a:t>
          </a:r>
          <a:r>
            <a:rPr kumimoji="1" lang="ja-JP" altLang="en-US" sz="1050" baseline="0">
              <a:solidFill>
                <a:sysClr val="windowText" lastClr="000000"/>
              </a:solidFill>
              <a:effectLst/>
              <a:latin typeface="+mn-ea"/>
              <a:ea typeface="+mn-ea"/>
              <a:cs typeface="+mn-cs"/>
            </a:rPr>
            <a:t>新市建設計画における新庁舎等の大型建設事業の地方債の償還は進んでいるものの、今後は、合併特例債（合併振興基金分）発行に伴う地方債の償還の増加も見込まれるため、増加傾向となっている。現時点では、令和</a:t>
          </a:r>
          <a:r>
            <a:rPr kumimoji="1" lang="en-US" altLang="ja-JP" sz="1050" baseline="0">
              <a:solidFill>
                <a:sysClr val="windowText" lastClr="000000"/>
              </a:solidFill>
              <a:effectLst/>
              <a:latin typeface="+mn-ea"/>
              <a:ea typeface="+mn-ea"/>
              <a:cs typeface="+mn-cs"/>
            </a:rPr>
            <a:t>11</a:t>
          </a:r>
          <a:r>
            <a:rPr kumimoji="1" lang="ja-JP" altLang="en-US" sz="1050" baseline="0">
              <a:solidFill>
                <a:sysClr val="windowText" lastClr="000000"/>
              </a:solidFill>
              <a:effectLst/>
              <a:latin typeface="+mn-ea"/>
              <a:ea typeface="+mn-ea"/>
              <a:cs typeface="+mn-cs"/>
            </a:rPr>
            <a:t>年度をピークとして減少に転じる予定である。今後は、組合等の施設改修などによる負担金の増加に注視する必要がある。</a:t>
          </a:r>
          <a:endParaRPr lang="ja-JP" altLang="ja-JP" sz="1050">
            <a:solidFill>
              <a:sysClr val="windowText" lastClr="000000"/>
            </a:solidFill>
            <a:effectLst/>
            <a:latin typeface="+mn-ea"/>
            <a:ea typeface="+mn-ea"/>
          </a:endParaRPr>
        </a:p>
        <a:p>
          <a:r>
            <a:rPr kumimoji="1" lang="ja-JP" altLang="ja-JP" sz="1050" baseline="0">
              <a:solidFill>
                <a:sysClr val="windowText" lastClr="000000"/>
              </a:solidFill>
              <a:effectLst/>
              <a:latin typeface="+mn-ea"/>
              <a:ea typeface="+mn-ea"/>
              <a:cs typeface="+mn-cs"/>
            </a:rPr>
            <a:t>　現在、地方債</a:t>
          </a:r>
          <a:r>
            <a:rPr kumimoji="1" lang="ja-JP" altLang="en-US" sz="1050" baseline="0">
              <a:solidFill>
                <a:sysClr val="windowText" lastClr="000000"/>
              </a:solidFill>
              <a:effectLst/>
              <a:latin typeface="+mn-ea"/>
              <a:ea typeface="+mn-ea"/>
              <a:cs typeface="+mn-cs"/>
            </a:rPr>
            <a:t>の</a:t>
          </a:r>
          <a:r>
            <a:rPr kumimoji="1" lang="ja-JP" altLang="ja-JP" sz="1050" baseline="0">
              <a:solidFill>
                <a:sysClr val="windowText" lastClr="000000"/>
              </a:solidFill>
              <a:effectLst/>
              <a:latin typeface="+mn-ea"/>
              <a:ea typeface="+mn-ea"/>
              <a:cs typeface="+mn-cs"/>
            </a:rPr>
            <a:t>借入にあっては過疎対策事業債等の</a:t>
          </a:r>
          <a:r>
            <a:rPr kumimoji="1" lang="ja-JP" altLang="en-US" sz="1050" baseline="0">
              <a:solidFill>
                <a:sysClr val="windowText" lastClr="000000"/>
              </a:solidFill>
              <a:effectLst/>
              <a:latin typeface="+mn-ea"/>
              <a:ea typeface="+mn-ea"/>
              <a:cs typeface="+mn-cs"/>
            </a:rPr>
            <a:t>交付税措置のある有利な地方債を活用する</a:t>
          </a:r>
          <a:r>
            <a:rPr kumimoji="1" lang="ja-JP" altLang="ja-JP" sz="1050" baseline="0">
              <a:solidFill>
                <a:sysClr val="windowText" lastClr="000000"/>
              </a:solidFill>
              <a:effectLst/>
              <a:latin typeface="+mn-ea"/>
              <a:ea typeface="+mn-ea"/>
              <a:cs typeface="+mn-cs"/>
            </a:rPr>
            <a:t>など、分子の額の抑制に努めている。</a:t>
          </a:r>
          <a:endParaRPr lang="ja-JP" altLang="ja-JP" sz="1050">
            <a:solidFill>
              <a:sysClr val="windowText" lastClr="000000"/>
            </a:solidFill>
            <a:effectLst/>
            <a:latin typeface="+mn-ea"/>
            <a:ea typeface="+mn-ea"/>
          </a:endParaRPr>
        </a:p>
        <a:p>
          <a:r>
            <a:rPr kumimoji="1" lang="ja-JP" altLang="ja-JP" sz="1050" baseline="0">
              <a:solidFill>
                <a:sysClr val="windowText" lastClr="000000"/>
              </a:solidFill>
              <a:effectLst/>
              <a:latin typeface="+mn-ea"/>
              <a:ea typeface="+mn-ea"/>
              <a:cs typeface="+mn-cs"/>
            </a:rPr>
            <a:t>　今後は</a:t>
          </a:r>
          <a:r>
            <a:rPr kumimoji="1" lang="ja-JP" altLang="en-US" sz="1050" baseline="0">
              <a:solidFill>
                <a:sysClr val="windowText" lastClr="000000"/>
              </a:solidFill>
              <a:effectLst/>
              <a:latin typeface="+mn-ea"/>
              <a:ea typeface="+mn-ea"/>
              <a:cs typeface="+mn-cs"/>
            </a:rPr>
            <a:t>、</a:t>
          </a:r>
          <a:r>
            <a:rPr kumimoji="1" lang="ja-JP" altLang="ja-JP" sz="1050" baseline="0">
              <a:solidFill>
                <a:sysClr val="windowText" lastClr="000000"/>
              </a:solidFill>
              <a:effectLst/>
              <a:latin typeface="+mn-ea"/>
              <a:ea typeface="+mn-ea"/>
              <a:cs typeface="+mn-cs"/>
            </a:rPr>
            <a:t>元利償還金の大幅増加が見込まれる</a:t>
          </a:r>
          <a:r>
            <a:rPr kumimoji="1" lang="ja-JP" altLang="en-US" sz="1050" baseline="0">
              <a:solidFill>
                <a:sysClr val="windowText" lastClr="000000"/>
              </a:solidFill>
              <a:effectLst/>
              <a:latin typeface="+mn-ea"/>
              <a:ea typeface="+mn-ea"/>
              <a:cs typeface="+mn-cs"/>
            </a:rPr>
            <a:t>中</a:t>
          </a:r>
          <a:r>
            <a:rPr kumimoji="1" lang="ja-JP" altLang="ja-JP" sz="1050" baseline="0">
              <a:solidFill>
                <a:sysClr val="windowText" lastClr="000000"/>
              </a:solidFill>
              <a:effectLst/>
              <a:latin typeface="+mn-ea"/>
              <a:ea typeface="+mn-ea"/>
              <a:cs typeface="+mn-cs"/>
            </a:rPr>
            <a:t>、事</a:t>
          </a:r>
          <a:r>
            <a:rPr kumimoji="1" lang="ja-JP" altLang="ja-JP" sz="1050" baseline="0">
              <a:solidFill>
                <a:schemeClr val="dk1"/>
              </a:solidFill>
              <a:effectLst/>
              <a:latin typeface="+mn-ea"/>
              <a:ea typeface="+mn-ea"/>
              <a:cs typeface="+mn-cs"/>
            </a:rPr>
            <a:t>業は緊急度や住民ニーズを十分考慮し、持続可能な財政基盤を構築できるよう努める。</a:t>
          </a:r>
          <a:endParaRPr lang="ja-JP" altLang="ja-JP" sz="105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　</a:t>
          </a:r>
          <a:r>
            <a:rPr kumimoji="1" lang="ja-JP" altLang="en-US" sz="1200">
              <a:latin typeface="+mn-ea"/>
              <a:ea typeface="+mn-ea"/>
            </a:rPr>
            <a:t>満期一括償還での地方債の借入がない。</a:t>
          </a:r>
          <a:endParaRPr kumimoji="1" lang="en-US" altLang="ja-JP" sz="12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chemeClr val="dk1"/>
              </a:solidFill>
              <a:effectLst/>
              <a:latin typeface="+mn-ea"/>
              <a:ea typeface="+mn-ea"/>
              <a:cs typeface="+mn-cs"/>
            </a:rPr>
            <a:t>　</a:t>
          </a:r>
          <a:r>
            <a:rPr kumimoji="1" lang="ja-JP" altLang="ja-JP" sz="1200" baseline="0">
              <a:solidFill>
                <a:sysClr val="windowText" lastClr="000000"/>
              </a:solidFill>
              <a:effectLst/>
              <a:latin typeface="+mn-ea"/>
              <a:ea typeface="+mn-ea"/>
              <a:cs typeface="+mn-cs"/>
            </a:rPr>
            <a:t>将来負担額については、</a:t>
          </a:r>
          <a:r>
            <a:rPr kumimoji="1" lang="ja-JP" altLang="ja-JP" sz="1200">
              <a:solidFill>
                <a:sysClr val="windowText" lastClr="000000"/>
              </a:solidFill>
              <a:effectLst/>
              <a:latin typeface="+mn-ea"/>
              <a:ea typeface="+mn-ea"/>
              <a:cs typeface="+mn-cs"/>
            </a:rPr>
            <a:t>本庁舎等の大型建設事業が完了し、地方債の現在高も令和元年度をピークに減少している。また、公営企業債繰入見込額についても、下水道事業会計が法適用化したことにより減少している。今後将来負担はより一層抑制できると考えている。</a:t>
          </a:r>
          <a:endParaRPr lang="ja-JP" altLang="ja-JP" sz="1200">
            <a:solidFill>
              <a:sysClr val="windowText" lastClr="000000"/>
            </a:solidFill>
            <a:effectLst/>
            <a:latin typeface="+mn-ea"/>
            <a:ea typeface="+mn-ea"/>
          </a:endParaRPr>
        </a:p>
        <a:p>
          <a:r>
            <a:rPr lang="ja-JP" altLang="ja-JP" sz="1200">
              <a:solidFill>
                <a:sysClr val="windowText" lastClr="000000"/>
              </a:solidFill>
              <a:effectLst/>
              <a:latin typeface="+mn-ea"/>
              <a:ea typeface="+mn-ea"/>
              <a:cs typeface="+mn-cs"/>
            </a:rPr>
            <a:t>　充当可能財源等については、臨時財政対策債等の基準財政需要額見込額の減や財政調整基金の取り崩し等による充当可能基金の減</a:t>
          </a:r>
          <a:r>
            <a:rPr lang="ja-JP" altLang="en-US" sz="1200">
              <a:solidFill>
                <a:sysClr val="windowText" lastClr="000000"/>
              </a:solidFill>
              <a:effectLst/>
              <a:latin typeface="+mn-ea"/>
              <a:ea typeface="+mn-ea"/>
              <a:cs typeface="+mn-cs"/>
            </a:rPr>
            <a:t>により、減</a:t>
          </a:r>
          <a:r>
            <a:rPr lang="ja-JP" altLang="ja-JP" sz="1200">
              <a:solidFill>
                <a:sysClr val="windowText" lastClr="000000"/>
              </a:solidFill>
              <a:effectLst/>
              <a:latin typeface="+mn-ea"/>
              <a:ea typeface="+mn-ea"/>
              <a:cs typeface="+mn-cs"/>
            </a:rPr>
            <a:t>少となった。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今後の方向性として、一部事務組合及び公営企業等への負担に十分留意しながら財政運営を行うものとする。</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また、充当可能な基金の現在高にも</a:t>
          </a:r>
          <a:r>
            <a:rPr kumimoji="1" lang="ja-JP" altLang="en-US" sz="1200">
              <a:solidFill>
                <a:sysClr val="windowText" lastClr="000000"/>
              </a:solidFill>
              <a:effectLst/>
              <a:latin typeface="+mn-ea"/>
              <a:ea typeface="+mn-ea"/>
              <a:cs typeface="+mn-cs"/>
            </a:rPr>
            <a:t>注視</a:t>
          </a:r>
          <a:r>
            <a:rPr kumimoji="1" lang="ja-JP" altLang="ja-JP" sz="1200">
              <a:solidFill>
                <a:sysClr val="windowText" lastClr="000000"/>
              </a:solidFill>
              <a:effectLst/>
              <a:latin typeface="+mn-ea"/>
              <a:ea typeface="+mn-ea"/>
              <a:cs typeface="+mn-cs"/>
            </a:rPr>
            <a:t>しつつ、今後も将来負担額を抑制するとともに、充当可能財源等の増加を図り将来負担比率の減少に努める。</a:t>
          </a:r>
          <a:endParaRPr lang="ja-JP" altLang="ja-JP" sz="1200">
            <a:solidFill>
              <a:sysClr val="windowText" lastClr="000000"/>
            </a:solidFill>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特定目的基金のうち、畑地かんがい用水確保基金、義務教育施設整備基金、森林環境譲与税基金、公共施設等総合管理基金について、目的事業に充当するため取崩しを行った。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定額運用基金以外の基金については、利子分の積立を行うとともに、今後見込まれる経費に対応するため、積立を行った。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百万円の取り崩しがあったものの、積立が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現時点における標準財政規模に対する財政調整基金の割合は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％で、適正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水準であり、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今後の行財政運営のために、現状維持とする方針である。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特定目的基金については、基金の設置目的に合った事業へ充当していく。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・地域福祉振興基金：在宅福祉の向上、健康づくりの推進及び民間活動の活性化を促進し、地域福祉の振興及び増進を図る。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・地域公共交通システム運営基金：地域住民の生活交通の確保のため導入する地域公共交通システムの適正な管理運営を行う。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・合併振興基金：市民の連帯の強化又は地域振興に要する経費の財源に充てる。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・公共施設等総合管理基金：公共施設等の計画的な新規整備事業、更新整備事業、統廃合事業、長寿命化事業、集約化・複合化事業、除却事業等に要する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経費の財源に充てる。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・企業版ふるさと納税基金：まち・ひと・しごと創生寄附活用事業に関し、法人から寄附された寄附金を適正に管理し、当該事業の実施に必要な経費に充</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てる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・合併振興基金：市民の連帯の強化又は地域振興に要する経費の財源に充てるため、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公共施設等の計画的な新規整備事業、更新整備事業、統廃合事業、長寿命化事業、集約化・複合化事業、除却事業等に要する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経費の財源に充てるため、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の積立てを行ったが、施設の更新事業等の財源として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を行い残高は減少した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・義務教育施設等整備基金：学校の長寿命化事業の財源とするため、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百万円を取り崩したことにより、残高が減少した。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年度に新たに設置した基金であり、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・公共施設等総合管理基金：公共施設等総合管理計画に基づく事業への充当額が今後も増加することが見込まれ、特に除却事業等に対しても本基金の活用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を見込んでいる。本基金は柔軟な活用が可能な反面、様々な事業に充当が可能とな</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ため、充当先を適切に見極める必要があり、市の主要プロジェクト</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の選定に当たって、緊急性や必要性などを十分精査しながら活用を図る。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百万円を取り崩すこととなり、基金残高が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現時点においては、標準財政規模に対する財政調整基金の割合は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％と適正水準を維持しているものの、令和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年度は大きく取り崩しを行って決算することになった。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％以上を維持する方針としているため、「会計年度独立の原則」に立ち返り、基金に頼ることのない強い財政を目指し、財政改革を進めていく。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年度普通交付税の再算定があり、「臨時財政対策債償還基金費」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百万円と基金利子の積立て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を行う一方、令和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年度の地方債の償還に充てるため、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今後、施設廃止にかかる繰上償還が発生した場合等に対応するため、現在の基金残高は確保し、一時的な公債費増に備える。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なお、本市では満期一括償還で借入れは行っておらず、今後も行う予定はない。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35,173
34,884
194.43
21,181,418
19,888,551
1,174,092
11,185,522
22,068,344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ysClr val="windowText" lastClr="000000"/>
              </a:solidFill>
              <a:effectLst/>
              <a:latin typeface="+mn-ea"/>
              <a:ea typeface="+mn-ea"/>
              <a:cs typeface="+mn-cs"/>
            </a:rPr>
            <a:t>人口の減少に加え、大企業や商業集積地域がない等の要因により財政基盤が弱く、財政力指数は</a:t>
          </a:r>
          <a:r>
            <a:rPr kumimoji="1" lang="en-US" altLang="ja-JP" sz="1150">
              <a:solidFill>
                <a:sysClr val="windowText" lastClr="000000"/>
              </a:solidFill>
              <a:effectLst/>
              <a:latin typeface="+mn-ea"/>
              <a:ea typeface="+mn-ea"/>
              <a:cs typeface="+mn-cs"/>
            </a:rPr>
            <a:t>0.41</a:t>
          </a:r>
          <a:r>
            <a:rPr kumimoji="1" lang="ja-JP" altLang="ja-JP" sz="1150">
              <a:solidFill>
                <a:sysClr val="windowText" lastClr="000000"/>
              </a:solidFill>
              <a:effectLst/>
              <a:latin typeface="+mn-ea"/>
              <a:ea typeface="+mn-ea"/>
              <a:cs typeface="+mn-cs"/>
            </a:rPr>
            <a:t>と類似団体より</a:t>
          </a:r>
          <a:r>
            <a:rPr kumimoji="1" lang="en-US" altLang="ja-JP" sz="1150">
              <a:solidFill>
                <a:sysClr val="windowText" lastClr="000000"/>
              </a:solidFill>
              <a:effectLst/>
              <a:latin typeface="+mn-ea"/>
              <a:ea typeface="+mn-ea"/>
              <a:cs typeface="+mn-cs"/>
            </a:rPr>
            <a:t>0.03</a:t>
          </a:r>
          <a:r>
            <a:rPr kumimoji="1" lang="ja-JP" altLang="ja-JP" sz="1150">
              <a:solidFill>
                <a:sysClr val="windowText" lastClr="000000"/>
              </a:solidFill>
              <a:effectLst/>
              <a:latin typeface="+mn-ea"/>
              <a:ea typeface="+mn-ea"/>
              <a:cs typeface="+mn-cs"/>
            </a:rPr>
            <a:t>上回っているもののほぼ同水準で推移している。</a:t>
          </a:r>
          <a:endParaRPr lang="ja-JP" altLang="ja-JP" sz="1150">
            <a:solidFill>
              <a:sysClr val="windowText" lastClr="000000"/>
            </a:solidFill>
            <a:effectLst/>
            <a:latin typeface="+mn-ea"/>
            <a:ea typeface="+mn-ea"/>
          </a:endParaRPr>
        </a:p>
        <a:p>
          <a:r>
            <a:rPr kumimoji="1" lang="ja-JP" altLang="ja-JP" sz="1150">
              <a:solidFill>
                <a:sysClr val="windowText" lastClr="000000"/>
              </a:solidFill>
              <a:effectLst/>
              <a:latin typeface="+mn-ea"/>
              <a:ea typeface="+mn-ea"/>
              <a:cs typeface="+mn-cs"/>
            </a:rPr>
            <a:t>　</a:t>
          </a:r>
          <a:r>
            <a:rPr kumimoji="1" lang="ja-JP" altLang="en-US" sz="1150">
              <a:solidFill>
                <a:sysClr val="windowText" lastClr="000000"/>
              </a:solidFill>
              <a:effectLst/>
              <a:latin typeface="+mn-ea"/>
              <a:ea typeface="+mn-ea"/>
              <a:cs typeface="+mn-cs"/>
            </a:rPr>
            <a:t>事務事業評価結果等を踏まえた事業効果等の検証などにより</a:t>
          </a:r>
          <a:r>
            <a:rPr kumimoji="1" lang="ja-JP" altLang="ja-JP" sz="1150">
              <a:solidFill>
                <a:sysClr val="windowText" lastClr="000000"/>
              </a:solidFill>
              <a:effectLst/>
              <a:latin typeface="+mn-ea"/>
              <a:ea typeface="+mn-ea"/>
              <a:cs typeface="+mn-cs"/>
            </a:rPr>
            <a:t>歳出の徹底的な見直しを実施するとともに、税収の徴収率向上</a:t>
          </a:r>
          <a:r>
            <a:rPr kumimoji="1" lang="ja-JP" altLang="en-US" sz="1150">
              <a:solidFill>
                <a:sysClr val="windowText" lastClr="000000"/>
              </a:solidFill>
              <a:effectLst/>
              <a:latin typeface="+mn-ea"/>
              <a:ea typeface="+mn-ea"/>
              <a:cs typeface="+mn-cs"/>
            </a:rPr>
            <a:t>、</a:t>
          </a:r>
          <a:r>
            <a:rPr kumimoji="1" lang="ja-JP" altLang="ja-JP" sz="1150">
              <a:solidFill>
                <a:sysClr val="windowText" lastClr="000000"/>
              </a:solidFill>
              <a:effectLst/>
              <a:latin typeface="+mn-ea"/>
              <a:ea typeface="+mn-ea"/>
              <a:cs typeface="+mn-cs"/>
            </a:rPr>
            <a:t>ふるさと納税の推進</a:t>
          </a:r>
          <a:r>
            <a:rPr kumimoji="1" lang="ja-JP" altLang="en-US" sz="1150">
              <a:solidFill>
                <a:sysClr val="windowText" lastClr="000000"/>
              </a:solidFill>
              <a:effectLst/>
              <a:latin typeface="+mn-ea"/>
              <a:ea typeface="+mn-ea"/>
              <a:cs typeface="+mn-cs"/>
            </a:rPr>
            <a:t>及び市有財産の売却</a:t>
          </a:r>
          <a:r>
            <a:rPr kumimoji="1" lang="ja-JP" altLang="ja-JP" sz="1150">
              <a:solidFill>
                <a:sysClr val="windowText" lastClr="000000"/>
              </a:solidFill>
              <a:effectLst/>
              <a:latin typeface="+mn-ea"/>
              <a:ea typeface="+mn-ea"/>
              <a:cs typeface="+mn-cs"/>
            </a:rPr>
            <a:t>等による</a:t>
          </a:r>
          <a:r>
            <a:rPr kumimoji="1" lang="ja-JP" altLang="en-US" sz="1150">
              <a:solidFill>
                <a:sysClr val="windowText" lastClr="000000"/>
              </a:solidFill>
              <a:effectLst/>
              <a:latin typeface="+mn-ea"/>
              <a:ea typeface="+mn-ea"/>
              <a:cs typeface="+mn-cs"/>
            </a:rPr>
            <a:t>一層の</a:t>
          </a:r>
          <a:r>
            <a:rPr kumimoji="1" lang="ja-JP" altLang="ja-JP" sz="1150">
              <a:solidFill>
                <a:sysClr val="windowText" lastClr="000000"/>
              </a:solidFill>
              <a:effectLst/>
              <a:latin typeface="+mn-ea"/>
              <a:ea typeface="+mn-ea"/>
              <a:cs typeface="+mn-cs"/>
            </a:rPr>
            <a:t>歳入確保を図り、財政の健全化に努める。</a:t>
          </a:r>
          <a:endParaRPr lang="ja-JP" altLang="ja-JP" sz="1150">
            <a:solidFill>
              <a:sysClr val="windowText" lastClr="000000"/>
            </a:solidFill>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1270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121920</xdr:rowOff>
    </xdr:from>
    <xdr:to>
      <xdr:col>11</xdr:col>
      <xdr:colOff>82550</xdr:colOff>
      <xdr:row>42</xdr:row>
      <xdr:rowOff>52070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類似団体の平均値との比較では</a:t>
          </a:r>
          <a:r>
            <a:rPr kumimoji="1" lang="en-US" altLang="ja-JP" sz="1100">
              <a:solidFill>
                <a:schemeClr val="dk1"/>
              </a:solidFill>
              <a:effectLst/>
              <a:latin typeface="+mn-ea"/>
              <a:ea typeface="+mn-ea"/>
              <a:cs typeface="+mn-cs"/>
            </a:rPr>
            <a:t>3.6</a:t>
          </a:r>
          <a:r>
            <a:rPr kumimoji="1" lang="ja-JP" altLang="ja-JP" sz="1100">
              <a:solidFill>
                <a:schemeClr val="dk1"/>
              </a:solidFill>
              <a:effectLst/>
              <a:latin typeface="+mn-ea"/>
              <a:ea typeface="+mn-ea"/>
              <a:cs typeface="+mn-cs"/>
            </a:rPr>
            <a:t>ポイント、愛媛県平均との比較では</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ポイント下回っている。　</a:t>
          </a:r>
          <a:endParaRPr lang="ja-JP" altLang="ja-JP" sz="1100">
            <a:effectLst/>
            <a:latin typeface="+mn-ea"/>
            <a:ea typeface="+mn-ea"/>
          </a:endParaRPr>
        </a:p>
        <a:p>
          <a:r>
            <a:rPr kumimoji="1" lang="ja-JP" altLang="ja-JP" sz="1100">
              <a:solidFill>
                <a:schemeClr val="dk1"/>
              </a:solidFill>
              <a:effectLst/>
              <a:latin typeface="+mn-ea"/>
              <a:ea typeface="+mn-ea"/>
              <a:cs typeface="+mn-cs"/>
            </a:rPr>
            <a:t>　社会保障関係経費の増加は顕著で、特に</a:t>
          </a:r>
          <a:r>
            <a:rPr kumimoji="1" lang="ja-JP" altLang="en-US" sz="1100">
              <a:solidFill>
                <a:schemeClr val="dk1"/>
              </a:solidFill>
              <a:effectLst/>
              <a:latin typeface="+mn-ea"/>
              <a:ea typeface="+mn-ea"/>
              <a:cs typeface="+mn-cs"/>
            </a:rPr>
            <a:t>介護給付費</a:t>
          </a:r>
          <a:r>
            <a:rPr kumimoji="1" lang="ja-JP" altLang="ja-JP" sz="1100">
              <a:solidFill>
                <a:schemeClr val="dk1"/>
              </a:solidFill>
              <a:effectLst/>
              <a:latin typeface="+mn-ea"/>
              <a:ea typeface="+mn-ea"/>
              <a:cs typeface="+mn-cs"/>
            </a:rPr>
            <a:t>が増加している。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事務事業の見直しを更に進めるとともに、全ての事務事業の優先度を厳しく点検し、優先度の低い事務事業について計画的に廃止・縮小を進めるとともに、公共施設の再配置計画に基づく施設の統廃合を進め、物件費、維持補修費、補助費等の経常経費の削減を図り、現在の水準より</a:t>
          </a:r>
          <a:r>
            <a:rPr kumimoji="1" lang="ja-JP" altLang="en-US" sz="1100">
              <a:solidFill>
                <a:schemeClr val="dk1"/>
              </a:solidFill>
              <a:effectLst/>
              <a:latin typeface="+mn-ea"/>
              <a:ea typeface="+mn-ea"/>
              <a:cs typeface="+mn-cs"/>
            </a:rPr>
            <a:t>も</a:t>
          </a:r>
          <a:r>
            <a:rPr kumimoji="1" lang="ja-JP" altLang="ja-JP" sz="1100">
              <a:solidFill>
                <a:schemeClr val="dk1"/>
              </a:solidFill>
              <a:effectLst/>
              <a:latin typeface="+mn-ea"/>
              <a:ea typeface="+mn-ea"/>
              <a:cs typeface="+mn-cs"/>
            </a:rPr>
            <a:t>さら</a:t>
          </a:r>
          <a:r>
            <a:rPr kumimoji="1" lang="ja-JP" altLang="en-US" sz="1100">
              <a:solidFill>
                <a:schemeClr val="dk1"/>
              </a:solidFill>
              <a:effectLst/>
              <a:latin typeface="+mn-ea"/>
              <a:ea typeface="+mn-ea"/>
              <a:cs typeface="+mn-cs"/>
            </a:rPr>
            <a:t>なる</a:t>
          </a:r>
          <a:r>
            <a:rPr kumimoji="1" lang="ja-JP" altLang="ja-JP" sz="1100">
              <a:solidFill>
                <a:schemeClr val="dk1"/>
              </a:solidFill>
              <a:effectLst/>
              <a:latin typeface="+mn-ea"/>
              <a:ea typeface="+mn-ea"/>
              <a:cs typeface="+mn-cs"/>
            </a:rPr>
            <a:t>改善に努める。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59</xdr:row>
      <xdr:rowOff>152037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5724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141696</xdr:rowOff>
    </xdr:from>
    <xdr:to>
      <xdr:col>19</xdr:col>
      <xdr:colOff>133350</xdr:colOff>
      <xdr:row>59</xdr:row>
      <xdr:rowOff>152037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5724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138249</xdr:rowOff>
    </xdr:from>
    <xdr:to>
      <xdr:col>15</xdr:col>
      <xdr:colOff>82550</xdr:colOff>
      <xdr:row>59</xdr:row>
      <xdr:rowOff>152037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379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138249</xdr:rowOff>
    </xdr:from>
    <xdr:to>
      <xdr:col>11</xdr:col>
      <xdr:colOff>31750</xdr:colOff>
      <xdr:row>59</xdr:row>
      <xdr:rowOff>158931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5379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101237</xdr:rowOff>
    </xdr:from>
    <xdr:to>
      <xdr:col>23</xdr:col>
      <xdr:colOff>184150</xdr:colOff>
      <xdr:row>60</xdr:row>
      <xdr:rowOff>31387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117764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90896</xdr:rowOff>
    </xdr:from>
    <xdr:to>
      <xdr:col>19</xdr:col>
      <xdr:colOff>184150</xdr:colOff>
      <xdr:row>60</xdr:row>
      <xdr:rowOff>21046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31223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41564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87449</xdr:rowOff>
    </xdr:from>
    <xdr:to>
      <xdr:col>11</xdr:col>
      <xdr:colOff>82550</xdr:colOff>
      <xdr:row>60</xdr:row>
      <xdr:rowOff>17599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2376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108131</xdr:rowOff>
    </xdr:from>
    <xdr:to>
      <xdr:col>7</xdr:col>
      <xdr:colOff>31750</xdr:colOff>
      <xdr:row>60</xdr:row>
      <xdr:rowOff>38281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48458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ysClr val="windowText" lastClr="000000"/>
              </a:solidFill>
              <a:effectLst/>
              <a:latin typeface="+mn-ea"/>
              <a:ea typeface="+mn-ea"/>
              <a:cs typeface="+mn-cs"/>
            </a:rPr>
            <a:t>類似団体平均よ</a:t>
          </a:r>
          <a:r>
            <a:rPr kumimoji="1" lang="ja-JP" altLang="en-US" sz="1050">
              <a:solidFill>
                <a:sysClr val="windowText" lastClr="000000"/>
              </a:solidFill>
              <a:effectLst/>
              <a:latin typeface="+mn-ea"/>
              <a:ea typeface="+mn-ea"/>
              <a:cs typeface="+mn-cs"/>
            </a:rPr>
            <a:t>り</a:t>
          </a:r>
          <a:r>
            <a:rPr kumimoji="1" lang="en-US" altLang="ja-JP" sz="1050">
              <a:solidFill>
                <a:sysClr val="windowText" lastClr="000000"/>
              </a:solidFill>
              <a:effectLst/>
              <a:latin typeface="+mn-ea"/>
              <a:ea typeface="+mn-ea"/>
              <a:cs typeface="+mn-cs"/>
            </a:rPr>
            <a:t>61,316</a:t>
          </a:r>
          <a:r>
            <a:rPr kumimoji="1" lang="ja-JP" altLang="ja-JP" sz="1050">
              <a:solidFill>
                <a:sysClr val="windowText" lastClr="000000"/>
              </a:solidFill>
              <a:effectLst/>
              <a:latin typeface="+mn-ea"/>
              <a:ea typeface="+mn-ea"/>
              <a:cs typeface="+mn-cs"/>
            </a:rPr>
            <a:t>円下回っているが、愛媛県平均と比較すると</a:t>
          </a:r>
          <a:r>
            <a:rPr kumimoji="1" lang="en-US" altLang="ja-JP" sz="1050">
              <a:solidFill>
                <a:sysClr val="windowText" lastClr="000000"/>
              </a:solidFill>
              <a:effectLst/>
              <a:latin typeface="+mn-ea"/>
              <a:ea typeface="+mn-ea"/>
              <a:cs typeface="+mn-cs"/>
            </a:rPr>
            <a:t>8,565</a:t>
          </a:r>
          <a:r>
            <a:rPr kumimoji="1" lang="ja-JP" altLang="ja-JP" sz="1050">
              <a:solidFill>
                <a:sysClr val="windowText" lastClr="000000"/>
              </a:solidFill>
              <a:effectLst/>
              <a:latin typeface="+mn-ea"/>
              <a:ea typeface="+mn-ea"/>
              <a:cs typeface="+mn-cs"/>
            </a:rPr>
            <a:t>円上回っている。</a:t>
          </a:r>
          <a:r>
            <a:rPr kumimoji="1" lang="ja-JP" altLang="en-US" sz="1050">
              <a:solidFill>
                <a:sysClr val="windowText" lastClr="000000"/>
              </a:solidFill>
              <a:effectLst/>
              <a:latin typeface="+mn-ea"/>
              <a:ea typeface="+mn-ea"/>
              <a:cs typeface="+mn-cs"/>
            </a:rPr>
            <a:t>近年、人事院勧告等に伴う給与水準引き上げ（会計年度任用職員含む）の影響等により、人件費が増加傾向にあるほか、物価高騰対応重点支援地方創生臨時交付金事業費の影響により人口１人当たり決算額が増減する傾向にある。</a:t>
          </a:r>
        </a:p>
        <a:p>
          <a:r>
            <a:rPr kumimoji="1" lang="ja-JP" altLang="en-US" sz="1050">
              <a:solidFill>
                <a:sysClr val="windowText" lastClr="000000"/>
              </a:solidFill>
              <a:effectLst/>
              <a:latin typeface="+mn-ea"/>
              <a:ea typeface="+mn-ea"/>
              <a:cs typeface="+mn-cs"/>
            </a:rPr>
            <a:t>　令和６年度は、給与改定等による人件費の増のため上昇している。今後はシステム標準化に向けた基盤整備や各種業務システム構築等による増に加え、引き続き物価高騰による増加が見込まれているため、行財政改革を継続して進め、経費抑制を図る。</a:t>
          </a:r>
          <a:endParaRPr kumimoji="1" lang="ja-JP" altLang="en-US" sz="1050">
            <a:solidFill>
              <a:sysClr val="windowText" lastClr="000000"/>
            </a:solidFill>
            <a:latin typeface="+mn-ea"/>
            <a:ea typeface="+mn-ea"/>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33375</xdr:rowOff>
    </xdr:from>
    <xdr:to>
      <xdr:col>23</xdr:col>
      <xdr:colOff>133350</xdr:colOff>
      <xdr:row>81</xdr:row>
      <xdr:rowOff>35367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0825"/>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20144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7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31428</xdr:rowOff>
    </xdr:from>
    <xdr:to>
      <xdr:col>19</xdr:col>
      <xdr:colOff>133350</xdr:colOff>
      <xdr:row>81</xdr:row>
      <xdr:rowOff>33375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8878"/>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29812</xdr:rowOff>
    </xdr:from>
    <xdr:to>
      <xdr:col>15</xdr:col>
      <xdr:colOff>82550</xdr:colOff>
      <xdr:row>81</xdr:row>
      <xdr:rowOff>31428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7262"/>
          <a:ext cx="8890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29811</xdr:rowOff>
    </xdr:from>
    <xdr:to>
      <xdr:col>11</xdr:col>
      <xdr:colOff>31750</xdr:colOff>
      <xdr:row>81</xdr:row>
      <xdr:rowOff>29812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7261"/>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156017</xdr:rowOff>
    </xdr:from>
    <xdr:to>
      <xdr:col>23</xdr:col>
      <xdr:colOff>184150</xdr:colOff>
      <xdr:row>81</xdr:row>
      <xdr:rowOff>86167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77294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154025</xdr:rowOff>
    </xdr:from>
    <xdr:to>
      <xdr:col>19</xdr:col>
      <xdr:colOff>184150</xdr:colOff>
      <xdr:row>81</xdr:row>
      <xdr:rowOff>84175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94352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8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152078</xdr:rowOff>
    </xdr:from>
    <xdr:to>
      <xdr:col>15</xdr:col>
      <xdr:colOff>133350</xdr:colOff>
      <xdr:row>81</xdr:row>
      <xdr:rowOff>82228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92405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150462</xdr:rowOff>
    </xdr:from>
    <xdr:to>
      <xdr:col>11</xdr:col>
      <xdr:colOff>82550</xdr:colOff>
      <xdr:row>81</xdr:row>
      <xdr:rowOff>80612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90789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150461</xdr:rowOff>
    </xdr:from>
    <xdr:to>
      <xdr:col>7</xdr:col>
      <xdr:colOff>31750</xdr:colOff>
      <xdr:row>81</xdr:row>
      <xdr:rowOff>80611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90788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全国市平均より</a:t>
          </a:r>
          <a:r>
            <a:rPr kumimoji="1" lang="en-US" altLang="ja-JP" sz="1200">
              <a:solidFill>
                <a:schemeClr val="dk1"/>
              </a:solidFill>
              <a:effectLst/>
              <a:latin typeface="+mn-ea"/>
              <a:ea typeface="+mn-ea"/>
              <a:cs typeface="+mn-cs"/>
            </a:rPr>
            <a:t>3.5</a:t>
          </a:r>
          <a:r>
            <a:rPr kumimoji="1" lang="ja-JP" altLang="ja-JP" sz="1200">
              <a:solidFill>
                <a:schemeClr val="dk1"/>
              </a:solidFill>
              <a:effectLst/>
              <a:latin typeface="+mn-ea"/>
              <a:ea typeface="+mn-ea"/>
              <a:cs typeface="+mn-cs"/>
            </a:rPr>
            <a:t>、類似団体平均と比べても</a:t>
          </a:r>
          <a:r>
            <a:rPr kumimoji="1" lang="en-US" altLang="ja-JP" sz="1200">
              <a:solidFill>
                <a:schemeClr val="dk1"/>
              </a:solidFill>
              <a:effectLst/>
              <a:latin typeface="+mn-ea"/>
              <a:ea typeface="+mn-ea"/>
              <a:cs typeface="+mn-cs"/>
            </a:rPr>
            <a:t>2.1</a:t>
          </a:r>
          <a:r>
            <a:rPr kumimoji="1" lang="ja-JP" altLang="ja-JP" sz="1200">
              <a:solidFill>
                <a:schemeClr val="dk1"/>
              </a:solidFill>
              <a:effectLst/>
              <a:latin typeface="+mn-ea"/>
              <a:ea typeface="+mn-ea"/>
              <a:cs typeface="+mn-cs"/>
            </a:rPr>
            <a:t>下回っている。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今後とも各種手当の点検による縮減、特に働き方改革による時間外勤務手当の適正執行への努力を行うと</a:t>
          </a:r>
          <a:r>
            <a:rPr kumimoji="1" lang="ja-JP" altLang="en-US" sz="1200">
              <a:solidFill>
                <a:schemeClr val="dk1"/>
              </a:solidFill>
              <a:effectLst/>
              <a:latin typeface="+mn-ea"/>
              <a:ea typeface="+mn-ea"/>
              <a:cs typeface="+mn-cs"/>
            </a:rPr>
            <a:t>と</a:t>
          </a:r>
          <a:r>
            <a:rPr kumimoji="1" lang="ja-JP" altLang="ja-JP" sz="1200">
              <a:solidFill>
                <a:schemeClr val="dk1"/>
              </a:solidFill>
              <a:effectLst/>
              <a:latin typeface="+mn-ea"/>
              <a:ea typeface="+mn-ea"/>
              <a:cs typeface="+mn-cs"/>
            </a:rPr>
            <a:t>もに、地域の民間企業等の平均給与の状況を踏まえ、給与の適正化に努める。</a:t>
          </a:r>
          <a:endParaRPr lang="ja-JP" altLang="ja-JP" sz="12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116114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2775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150586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150586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119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48079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119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000">
              <a:solidFill>
                <a:schemeClr val="dk1"/>
              </a:solidFill>
              <a:effectLst/>
              <a:latin typeface="+mn-ea"/>
              <a:ea typeface="+mn-ea"/>
              <a:cs typeface="+mn-cs"/>
            </a:rPr>
            <a:t>類似団体平均よ</a:t>
          </a:r>
          <a:r>
            <a:rPr kumimoji="1" lang="ja-JP" altLang="en-US" sz="1000">
              <a:solidFill>
                <a:schemeClr val="dk1"/>
              </a:solidFill>
              <a:effectLst/>
              <a:latin typeface="+mn-ea"/>
              <a:ea typeface="+mn-ea"/>
              <a:cs typeface="+mn-cs"/>
            </a:rPr>
            <a:t>り</a:t>
          </a:r>
          <a:r>
            <a:rPr kumimoji="1" lang="en-US" altLang="ja-JP" sz="1000">
              <a:solidFill>
                <a:schemeClr val="dk1"/>
              </a:solidFill>
              <a:effectLst/>
              <a:latin typeface="+mn-ea"/>
              <a:ea typeface="+mn-ea"/>
              <a:cs typeface="+mn-cs"/>
            </a:rPr>
            <a:t>2.28</a:t>
          </a:r>
          <a:r>
            <a:rPr kumimoji="1" lang="ja-JP" altLang="ja-JP" sz="1000">
              <a:solidFill>
                <a:schemeClr val="dk1"/>
              </a:solidFill>
              <a:effectLst/>
              <a:latin typeface="+mn-ea"/>
              <a:ea typeface="+mn-ea"/>
              <a:cs typeface="+mn-cs"/>
            </a:rPr>
            <a:t>人下回っているが、愛媛県平均と比較すると</a:t>
          </a:r>
          <a:r>
            <a:rPr kumimoji="1" lang="en-US" altLang="ja-JP" sz="1000">
              <a:solidFill>
                <a:schemeClr val="dk1"/>
              </a:solidFill>
              <a:effectLst/>
              <a:latin typeface="+mn-ea"/>
              <a:ea typeface="+mn-ea"/>
              <a:cs typeface="+mn-cs"/>
            </a:rPr>
            <a:t>0.48</a:t>
          </a:r>
          <a:r>
            <a:rPr kumimoji="1" lang="ja-JP" altLang="ja-JP" sz="1000">
              <a:solidFill>
                <a:schemeClr val="dk1"/>
              </a:solidFill>
              <a:effectLst/>
              <a:latin typeface="+mn-ea"/>
              <a:ea typeface="+mn-ea"/>
              <a:cs typeface="+mn-cs"/>
            </a:rPr>
            <a:t>人上回っている。</a:t>
          </a:r>
          <a:endParaRPr lang="ja-JP" altLang="ja-JP" sz="1000">
            <a:effectLst/>
            <a:latin typeface="+mn-ea"/>
            <a:ea typeface="+mn-ea"/>
          </a:endParaRPr>
        </a:p>
        <a:p>
          <a:r>
            <a:rPr kumimoji="1" lang="ja-JP" altLang="ja-JP" sz="1000">
              <a:solidFill>
                <a:schemeClr val="dk1"/>
              </a:solidFill>
              <a:effectLst/>
              <a:latin typeface="+mn-ea"/>
              <a:ea typeface="+mn-ea"/>
              <a:cs typeface="+mn-cs"/>
            </a:rPr>
            <a:t>　第</a:t>
          </a:r>
          <a:r>
            <a:rPr kumimoji="1" lang="en-US" altLang="ja-JP" sz="1000">
              <a:solidFill>
                <a:schemeClr val="dk1"/>
              </a:solidFill>
              <a:effectLst/>
              <a:latin typeface="+mn-ea"/>
              <a:ea typeface="+mn-ea"/>
              <a:cs typeface="+mn-cs"/>
            </a:rPr>
            <a:t>2</a:t>
          </a:r>
          <a:r>
            <a:rPr kumimoji="1" lang="ja-JP" altLang="ja-JP" sz="1000">
              <a:solidFill>
                <a:schemeClr val="dk1"/>
              </a:solidFill>
              <a:effectLst/>
              <a:latin typeface="+mn-ea"/>
              <a:ea typeface="+mn-ea"/>
              <a:cs typeface="+mn-cs"/>
            </a:rPr>
            <a:t>次伊予市定員適正化計画（平成</a:t>
          </a:r>
          <a:r>
            <a:rPr kumimoji="1" lang="en-US" altLang="ja-JP" sz="1000">
              <a:solidFill>
                <a:schemeClr val="dk1"/>
              </a:solidFill>
              <a:effectLst/>
              <a:latin typeface="+mn-ea"/>
              <a:ea typeface="+mn-ea"/>
              <a:cs typeface="+mn-cs"/>
            </a:rPr>
            <a:t>22</a:t>
          </a:r>
          <a:r>
            <a:rPr kumimoji="1" lang="ja-JP" altLang="ja-JP" sz="1000">
              <a:solidFill>
                <a:schemeClr val="dk1"/>
              </a:solidFill>
              <a:effectLst/>
              <a:latin typeface="+mn-ea"/>
              <a:ea typeface="+mn-ea"/>
              <a:cs typeface="+mn-cs"/>
            </a:rPr>
            <a:t>年度～</a:t>
          </a:r>
          <a:r>
            <a:rPr kumimoji="1" lang="en-US" altLang="ja-JP" sz="1000">
              <a:solidFill>
                <a:schemeClr val="dk1"/>
              </a:solidFill>
              <a:effectLst/>
              <a:latin typeface="+mn-ea"/>
              <a:ea typeface="+mn-ea"/>
              <a:cs typeface="+mn-cs"/>
            </a:rPr>
            <a:t>26</a:t>
          </a:r>
          <a:r>
            <a:rPr kumimoji="1" lang="ja-JP" altLang="ja-JP" sz="1000">
              <a:solidFill>
                <a:schemeClr val="dk1"/>
              </a:solidFill>
              <a:effectLst/>
              <a:latin typeface="+mn-ea"/>
              <a:ea typeface="+mn-ea"/>
              <a:cs typeface="+mn-cs"/>
            </a:rPr>
            <a:t>年度）において</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人の削減を行い、適正人員数に達したとの判断から、第</a:t>
          </a:r>
          <a:r>
            <a:rPr kumimoji="1" lang="en-US" altLang="ja-JP" sz="1000">
              <a:solidFill>
                <a:schemeClr val="dk1"/>
              </a:solidFill>
              <a:effectLst/>
              <a:latin typeface="+mn-ea"/>
              <a:ea typeface="+mn-ea"/>
              <a:cs typeface="+mn-cs"/>
            </a:rPr>
            <a:t>3</a:t>
          </a:r>
          <a:r>
            <a:rPr kumimoji="1" lang="ja-JP" altLang="ja-JP" sz="1000">
              <a:solidFill>
                <a:schemeClr val="dk1"/>
              </a:solidFill>
              <a:effectLst/>
              <a:latin typeface="+mn-ea"/>
              <a:ea typeface="+mn-ea"/>
              <a:cs typeface="+mn-cs"/>
            </a:rPr>
            <a:t>次計画（平成</a:t>
          </a:r>
          <a:r>
            <a:rPr kumimoji="1" lang="en-US" altLang="ja-JP" sz="1000">
              <a:solidFill>
                <a:schemeClr val="dk1"/>
              </a:solidFill>
              <a:effectLst/>
              <a:latin typeface="+mn-ea"/>
              <a:ea typeface="+mn-ea"/>
              <a:cs typeface="+mn-cs"/>
            </a:rPr>
            <a:t>27</a:t>
          </a:r>
          <a:r>
            <a:rPr kumimoji="1" lang="ja-JP" altLang="ja-JP" sz="1000">
              <a:solidFill>
                <a:schemeClr val="dk1"/>
              </a:solidFill>
              <a:effectLst/>
              <a:latin typeface="+mn-ea"/>
              <a:ea typeface="+mn-ea"/>
              <a:cs typeface="+mn-cs"/>
            </a:rPr>
            <a:t>年度～</a:t>
          </a:r>
          <a:r>
            <a:rPr kumimoji="1" lang="en-US" altLang="ja-JP" sz="1000">
              <a:solidFill>
                <a:schemeClr val="dk1"/>
              </a:solidFill>
              <a:effectLst/>
              <a:latin typeface="+mn-ea"/>
              <a:ea typeface="+mn-ea"/>
              <a:cs typeface="+mn-cs"/>
            </a:rPr>
            <a:t>31</a:t>
          </a:r>
          <a:r>
            <a:rPr kumimoji="1" lang="ja-JP" altLang="ja-JP" sz="1000">
              <a:solidFill>
                <a:schemeClr val="dk1"/>
              </a:solidFill>
              <a:effectLst/>
              <a:latin typeface="+mn-ea"/>
              <a:ea typeface="+mn-ea"/>
              <a:cs typeface="+mn-cs"/>
            </a:rPr>
            <a:t>年度）及び第</a:t>
          </a:r>
          <a:r>
            <a:rPr kumimoji="1" lang="en-US" altLang="ja-JP" sz="1000">
              <a:solidFill>
                <a:schemeClr val="dk1"/>
              </a:solidFill>
              <a:effectLst/>
              <a:latin typeface="+mn-ea"/>
              <a:ea typeface="+mn-ea"/>
              <a:cs typeface="+mn-cs"/>
            </a:rPr>
            <a:t>4</a:t>
          </a:r>
          <a:r>
            <a:rPr kumimoji="1" lang="ja-JP" altLang="ja-JP" sz="1000">
              <a:solidFill>
                <a:schemeClr val="dk1"/>
              </a:solidFill>
              <a:effectLst/>
              <a:latin typeface="+mn-ea"/>
              <a:ea typeface="+mn-ea"/>
              <a:cs typeface="+mn-cs"/>
            </a:rPr>
            <a:t>次計画（令和</a:t>
          </a:r>
          <a:r>
            <a:rPr kumimoji="1" lang="en-US" altLang="ja-JP" sz="1000">
              <a:solidFill>
                <a:schemeClr val="dk1"/>
              </a:solidFill>
              <a:effectLst/>
              <a:latin typeface="+mn-ea"/>
              <a:ea typeface="+mn-ea"/>
              <a:cs typeface="+mn-cs"/>
            </a:rPr>
            <a:t>2</a:t>
          </a:r>
          <a:r>
            <a:rPr kumimoji="1" lang="ja-JP" altLang="ja-JP" sz="1000">
              <a:solidFill>
                <a:schemeClr val="dk1"/>
              </a:solidFill>
              <a:effectLst/>
              <a:latin typeface="+mn-ea"/>
              <a:ea typeface="+mn-ea"/>
              <a:cs typeface="+mn-cs"/>
            </a:rPr>
            <a:t>年度～令和</a:t>
          </a:r>
          <a:r>
            <a:rPr kumimoji="1" lang="en-US" altLang="ja-JP" sz="1000">
              <a:solidFill>
                <a:schemeClr val="dk1"/>
              </a:solidFill>
              <a:effectLst/>
              <a:latin typeface="+mn-ea"/>
              <a:ea typeface="+mn-ea"/>
              <a:cs typeface="+mn-cs"/>
            </a:rPr>
            <a:t>6</a:t>
          </a:r>
          <a:r>
            <a:rPr kumimoji="1" lang="ja-JP" altLang="ja-JP" sz="1000">
              <a:solidFill>
                <a:schemeClr val="dk1"/>
              </a:solidFill>
              <a:effectLst/>
              <a:latin typeface="+mn-ea"/>
              <a:ea typeface="+mn-ea"/>
              <a:cs typeface="+mn-cs"/>
            </a:rPr>
            <a:t>年度）ではほぼ現状同数を維持</a:t>
          </a:r>
          <a:r>
            <a:rPr kumimoji="1" lang="ja-JP" altLang="en-US" sz="1000">
              <a:solidFill>
                <a:schemeClr val="dk1"/>
              </a:solidFill>
              <a:effectLst/>
              <a:latin typeface="+mn-ea"/>
              <a:ea typeface="+mn-ea"/>
              <a:cs typeface="+mn-cs"/>
            </a:rPr>
            <a:t>してきたところである。</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　令和</a:t>
          </a:r>
          <a:r>
            <a:rPr kumimoji="1" lang="en-US" altLang="ja-JP" sz="1000">
              <a:solidFill>
                <a:schemeClr val="dk1"/>
              </a:solidFill>
              <a:effectLst/>
              <a:latin typeface="+mn-ea"/>
              <a:ea typeface="+mn-ea"/>
              <a:cs typeface="+mn-cs"/>
            </a:rPr>
            <a:t>7</a:t>
          </a:r>
          <a:r>
            <a:rPr kumimoji="1" lang="ja-JP" altLang="en-US" sz="1000">
              <a:solidFill>
                <a:schemeClr val="dk1"/>
              </a:solidFill>
              <a:effectLst/>
              <a:latin typeface="+mn-ea"/>
              <a:ea typeface="+mn-ea"/>
              <a:cs typeface="+mn-cs"/>
            </a:rPr>
            <a:t>年に策定した第</a:t>
          </a:r>
          <a:r>
            <a:rPr kumimoji="1" lang="en-US" altLang="ja-JP" sz="1000">
              <a:solidFill>
                <a:schemeClr val="dk1"/>
              </a:solidFill>
              <a:effectLst/>
              <a:latin typeface="+mn-ea"/>
              <a:ea typeface="+mn-ea"/>
              <a:cs typeface="+mn-cs"/>
            </a:rPr>
            <a:t>5</a:t>
          </a:r>
          <a:r>
            <a:rPr kumimoji="1" lang="ja-JP" altLang="en-US" sz="1000">
              <a:solidFill>
                <a:schemeClr val="dk1"/>
              </a:solidFill>
              <a:effectLst/>
              <a:latin typeface="+mn-ea"/>
              <a:ea typeface="+mn-ea"/>
              <a:cs typeface="+mn-cs"/>
            </a:rPr>
            <a:t>次計画においては、第</a:t>
          </a:r>
          <a:r>
            <a:rPr kumimoji="1" lang="en-US" altLang="ja-JP" sz="1000">
              <a:solidFill>
                <a:schemeClr val="dk1"/>
              </a:solidFill>
              <a:effectLst/>
              <a:latin typeface="+mn-ea"/>
              <a:ea typeface="+mn-ea"/>
              <a:cs typeface="+mn-cs"/>
            </a:rPr>
            <a:t>4</a:t>
          </a:r>
          <a:r>
            <a:rPr kumimoji="1" lang="ja-JP" altLang="en-US" sz="1000">
              <a:solidFill>
                <a:schemeClr val="dk1"/>
              </a:solidFill>
              <a:effectLst/>
              <a:latin typeface="+mn-ea"/>
              <a:ea typeface="+mn-ea"/>
              <a:cs typeface="+mn-cs"/>
            </a:rPr>
            <a:t>次計画で目標としていた人員から</a:t>
          </a:r>
          <a:r>
            <a:rPr kumimoji="1" lang="en-US" altLang="ja-JP" sz="1000">
              <a:solidFill>
                <a:schemeClr val="dk1"/>
              </a:solidFill>
              <a:effectLst/>
              <a:latin typeface="+mn-ea"/>
              <a:ea typeface="+mn-ea"/>
              <a:cs typeface="+mn-cs"/>
            </a:rPr>
            <a:t>11</a:t>
          </a:r>
          <a:r>
            <a:rPr kumimoji="1" lang="ja-JP" altLang="en-US" sz="1000">
              <a:solidFill>
                <a:schemeClr val="dk1"/>
              </a:solidFill>
              <a:effectLst/>
              <a:latin typeface="+mn-ea"/>
              <a:ea typeface="+mn-ea"/>
              <a:cs typeface="+mn-cs"/>
            </a:rPr>
            <a:t>人増を目標としている。最少の経費で最大の効果を上げる組織を目指しながら、地方分権の推進や複雑化、高度化する行政課題に的確に対応できるよう、採用の平準化を推進する。</a:t>
          </a:r>
          <a:endParaRPr lang="ja-JP" altLang="ja-JP" sz="10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3683</xdr:rowOff>
    </xdr:from>
    <xdr:to>
      <xdr:col>81</xdr:col>
      <xdr:colOff>44450</xdr:colOff>
      <xdr:row>60</xdr:row>
      <xdr:rowOff>8509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9068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167090</xdr:rowOff>
    </xdr:from>
    <xdr:to>
      <xdr:col>77</xdr:col>
      <xdr:colOff>44450</xdr:colOff>
      <xdr:row>60</xdr:row>
      <xdr:rowOff>3683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82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59</xdr:row>
      <xdr:rowOff>167090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72183"/>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150199</xdr:rowOff>
    </xdr:from>
    <xdr:to>
      <xdr:col>68</xdr:col>
      <xdr:colOff>152400</xdr:colOff>
      <xdr:row>59</xdr:row>
      <xdr:rowOff>156633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6574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129159</xdr:rowOff>
    </xdr:from>
    <xdr:to>
      <xdr:col>81</xdr:col>
      <xdr:colOff>95250</xdr:colOff>
      <xdr:row>60</xdr:row>
      <xdr:rowOff>59309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145686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8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124333</xdr:rowOff>
    </xdr:from>
    <xdr:to>
      <xdr:col>77</xdr:col>
      <xdr:colOff>95250</xdr:colOff>
      <xdr:row>60</xdr:row>
      <xdr:rowOff>54483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64660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0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116290</xdr:rowOff>
    </xdr:from>
    <xdr:to>
      <xdr:col>73</xdr:col>
      <xdr:colOff>44450</xdr:colOff>
      <xdr:row>60</xdr:row>
      <xdr:rowOff>46440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56617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99399</xdr:rowOff>
    </xdr:from>
    <xdr:to>
      <xdr:col>64</xdr:col>
      <xdr:colOff>152400</xdr:colOff>
      <xdr:row>60</xdr:row>
      <xdr:rowOff>29549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39726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8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ea"/>
              <a:ea typeface="+mn-ea"/>
              <a:cs typeface="+mn-cs"/>
            </a:rPr>
            <a:t>　</a:t>
          </a:r>
          <a:r>
            <a:rPr kumimoji="1" lang="ja-JP" altLang="en-US" sz="1000">
              <a:solidFill>
                <a:sysClr val="windowText" lastClr="000000"/>
              </a:solidFill>
              <a:effectLst/>
              <a:latin typeface="+mn-ea"/>
              <a:ea typeface="+mn-ea"/>
              <a:cs typeface="+mn-cs"/>
            </a:rPr>
            <a:t>類似団体との比較では、</a:t>
          </a:r>
          <a:r>
            <a:rPr kumimoji="1" lang="en-US" altLang="ja-JP" sz="1000">
              <a:solidFill>
                <a:sysClr val="windowText" lastClr="000000"/>
              </a:solidFill>
              <a:effectLst/>
              <a:latin typeface="+mn-ea"/>
              <a:ea typeface="+mn-ea"/>
              <a:cs typeface="+mn-cs"/>
            </a:rPr>
            <a:t>3.3</a:t>
          </a:r>
          <a:r>
            <a:rPr kumimoji="1" lang="ja-JP" altLang="en-US" sz="1000">
              <a:solidFill>
                <a:sysClr val="windowText" lastClr="000000"/>
              </a:solidFill>
              <a:effectLst/>
              <a:latin typeface="+mn-ea"/>
              <a:ea typeface="+mn-ea"/>
              <a:cs typeface="+mn-cs"/>
            </a:rPr>
            <a:t>ポイント下回っているものの、前年度との比較では</a:t>
          </a:r>
          <a:r>
            <a:rPr kumimoji="1" lang="en-US" altLang="ja-JP" sz="1000">
              <a:solidFill>
                <a:sysClr val="windowText" lastClr="000000"/>
              </a:solidFill>
              <a:effectLst/>
              <a:latin typeface="+mn-ea"/>
              <a:ea typeface="+mn-ea"/>
              <a:cs typeface="+mn-cs"/>
            </a:rPr>
            <a:t>0.5</a:t>
          </a:r>
          <a:r>
            <a:rPr kumimoji="1" lang="ja-JP" altLang="en-US" sz="1000">
              <a:solidFill>
                <a:sysClr val="windowText" lastClr="000000"/>
              </a:solidFill>
              <a:effectLst/>
              <a:latin typeface="+mn-ea"/>
              <a:ea typeface="+mn-ea"/>
              <a:cs typeface="+mn-cs"/>
            </a:rPr>
            <a:t>ポイント上回ることとなっている。新市建設計画における新庁舎等の大型建設事業の地方債の償還は進んでいるものの、今後は、合併特例債（合併振興基金分）発行に伴う地方債の償還の増加も見込まれるため、交付税措置のある有利な地方債を活用することなどにより、比率が過度に上昇することがないよう努めていく。</a:t>
          </a:r>
          <a:r>
            <a:rPr kumimoji="1" lang="ja-JP" altLang="ja-JP" sz="1000">
              <a:solidFill>
                <a:sysClr val="windowText" lastClr="000000"/>
              </a:solidFill>
              <a:effectLst/>
              <a:latin typeface="+mn-ea"/>
              <a:ea typeface="+mn-ea"/>
              <a:cs typeface="+mn-cs"/>
            </a:rPr>
            <a:t>また、地方債の新規発行の抑制の観点からも起債の発行は元金償還の範囲内での発行を計画して</a:t>
          </a:r>
          <a:r>
            <a:rPr kumimoji="1" lang="ja-JP" altLang="en-US" sz="1000">
              <a:solidFill>
                <a:sysClr val="windowText" lastClr="000000"/>
              </a:solidFill>
              <a:effectLst/>
              <a:latin typeface="+mn-ea"/>
              <a:ea typeface="+mn-ea"/>
              <a:cs typeface="+mn-cs"/>
            </a:rPr>
            <a:t>おり、</a:t>
          </a:r>
          <a:r>
            <a:rPr kumimoji="1" lang="ja-JP" altLang="ja-JP" sz="1000">
              <a:solidFill>
                <a:sysClr val="windowText" lastClr="000000"/>
              </a:solidFill>
              <a:effectLst/>
              <a:latin typeface="+mn-ea"/>
              <a:ea typeface="+mn-ea"/>
              <a:cs typeface="+mn-cs"/>
            </a:rPr>
            <a:t>起債残高を増やすことなく各種事業の進捗を図ることとしている。</a:t>
          </a:r>
          <a:endParaRPr kumimoji="1" lang="en-US" altLang="ja-JP" sz="1000">
            <a:solidFill>
              <a:sysClr val="windowText" lastClr="000000"/>
            </a:solidFill>
            <a:effectLst/>
            <a:latin typeface="+mn-ea"/>
            <a:ea typeface="+mn-ea"/>
            <a:cs typeface="+mn-cs"/>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111019</xdr:rowOff>
    </xdr:from>
    <xdr:to>
      <xdr:col>81</xdr:col>
      <xdr:colOff>44450</xdr:colOff>
      <xdr:row>36</xdr:row>
      <xdr:rowOff>121073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28321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111019</xdr:rowOff>
    </xdr:from>
    <xdr:to>
      <xdr:col>77</xdr:col>
      <xdr:colOff>44450</xdr:colOff>
      <xdr:row>36</xdr:row>
      <xdr:rowOff>115041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28321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115041</xdr:rowOff>
    </xdr:from>
    <xdr:to>
      <xdr:col>72</xdr:col>
      <xdr:colOff>203200</xdr:colOff>
      <xdr:row>36</xdr:row>
      <xdr:rowOff>133138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28724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133138</xdr:rowOff>
    </xdr:from>
    <xdr:to>
      <xdr:col>68</xdr:col>
      <xdr:colOff>152400</xdr:colOff>
      <xdr:row>36</xdr:row>
      <xdr:rowOff>159279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0533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70273</xdr:rowOff>
    </xdr:from>
    <xdr:to>
      <xdr:col>81</xdr:col>
      <xdr:colOff>95250</xdr:colOff>
      <xdr:row>37</xdr:row>
      <xdr:rowOff>423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86800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8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60219</xdr:rowOff>
    </xdr:from>
    <xdr:to>
      <xdr:col>77</xdr:col>
      <xdr:colOff>95250</xdr:colOff>
      <xdr:row>36</xdr:row>
      <xdr:rowOff>161819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0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64241</xdr:rowOff>
    </xdr:from>
    <xdr:to>
      <xdr:col>73</xdr:col>
      <xdr:colOff>44450</xdr:colOff>
      <xdr:row>36</xdr:row>
      <xdr:rowOff>165841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4568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0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82338</xdr:rowOff>
    </xdr:from>
    <xdr:to>
      <xdr:col>68</xdr:col>
      <xdr:colOff>203200</xdr:colOff>
      <xdr:row>37</xdr:row>
      <xdr:rowOff>12488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22665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2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ea"/>
              <a:ea typeface="+mn-ea"/>
              <a:cs typeface="+mn-cs"/>
            </a:rPr>
            <a:t>類似団体との比較では</a:t>
          </a:r>
          <a:r>
            <a:rPr kumimoji="1" lang="en-US" altLang="ja-JP" sz="1000">
              <a:solidFill>
                <a:sysClr val="windowText" lastClr="000000"/>
              </a:solidFill>
              <a:effectLst/>
              <a:latin typeface="+mn-ea"/>
              <a:ea typeface="+mn-ea"/>
              <a:cs typeface="+mn-cs"/>
            </a:rPr>
            <a:t>13.1</a:t>
          </a:r>
          <a:r>
            <a:rPr kumimoji="1" lang="ja-JP" altLang="ja-JP" sz="1000">
              <a:solidFill>
                <a:sysClr val="windowText" lastClr="000000"/>
              </a:solidFill>
              <a:effectLst/>
              <a:latin typeface="+mn-ea"/>
              <a:ea typeface="+mn-ea"/>
              <a:cs typeface="+mn-cs"/>
            </a:rPr>
            <a:t>ポイント上回っており、前年度との比較では</a:t>
          </a:r>
          <a:r>
            <a:rPr kumimoji="1" lang="en-US" altLang="ja-JP" sz="1000">
              <a:solidFill>
                <a:sysClr val="windowText" lastClr="000000"/>
              </a:solidFill>
              <a:effectLst/>
              <a:latin typeface="+mn-ea"/>
              <a:ea typeface="+mn-ea"/>
              <a:cs typeface="+mn-cs"/>
            </a:rPr>
            <a:t>7.7</a:t>
          </a:r>
          <a:r>
            <a:rPr kumimoji="1" lang="ja-JP" altLang="ja-JP" sz="1000">
              <a:solidFill>
                <a:sysClr val="windowText" lastClr="000000"/>
              </a:solidFill>
              <a:effectLst/>
              <a:latin typeface="+mn-ea"/>
              <a:ea typeface="+mn-ea"/>
              <a:cs typeface="+mn-cs"/>
            </a:rPr>
            <a:t>ポイント上回った高い比率となっている。</a:t>
          </a:r>
          <a:r>
            <a:rPr kumimoji="1" lang="ja-JP" altLang="en-US" sz="1000">
              <a:solidFill>
                <a:sysClr val="windowText" lastClr="000000"/>
              </a:solidFill>
              <a:effectLst/>
              <a:latin typeface="+mn-ea"/>
              <a:ea typeface="+mn-ea"/>
              <a:cs typeface="+mn-cs"/>
            </a:rPr>
            <a:t>これは、計算上の分母である標準財政規模が増加した一方で、臨時財政対策債の基準財政需要額算入見込額などの充当可能財源等が減少したことや一部事務組合による施設整備等の組合債の発行に伴い分子である将来負担額が増加したことによる。</a:t>
          </a:r>
        </a:p>
        <a:p>
          <a:r>
            <a:rPr kumimoji="1" lang="ja-JP" altLang="en-US" sz="1000">
              <a:solidFill>
                <a:sysClr val="windowText" lastClr="000000"/>
              </a:solidFill>
              <a:effectLst/>
              <a:latin typeface="+mn-ea"/>
              <a:ea typeface="+mn-ea"/>
              <a:cs typeface="+mn-cs"/>
            </a:rPr>
            <a:t>　今後も引き続き、地方債残高の適正管理を進め、交付税措置のある有利な地方債の活用等を図るなどして、健全な財政運営に取り組みながら将来負担比率の抑制に努めていく。</a:t>
          </a:r>
        </a:p>
        <a:p>
          <a:endParaRPr kumimoji="1" lang="ja-JP" altLang="en-US" sz="11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12065</xdr:rowOff>
    </xdr:from>
    <xdr:to>
      <xdr:col>81</xdr:col>
      <xdr:colOff>44450</xdr:colOff>
      <xdr:row>15</xdr:row>
      <xdr:rowOff>115288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83815"/>
          <a:ext cx="838200" cy="10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133915</xdr:rowOff>
    </xdr:from>
    <xdr:to>
      <xdr:col>77</xdr:col>
      <xdr:colOff>44450</xdr:colOff>
      <xdr:row>15</xdr:row>
      <xdr:rowOff>12065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534215"/>
          <a:ext cx="8890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133915</xdr:rowOff>
    </xdr:from>
    <xdr:to>
      <xdr:col>72</xdr:col>
      <xdr:colOff>203200</xdr:colOff>
      <xdr:row>16</xdr:row>
      <xdr:rowOff>44379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34215"/>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44379</xdr:rowOff>
    </xdr:from>
    <xdr:to>
      <xdr:col>68</xdr:col>
      <xdr:colOff>152400</xdr:colOff>
      <xdr:row>17</xdr:row>
      <xdr:rowOff>118251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87579"/>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64488</xdr:rowOff>
    </xdr:from>
    <xdr:to>
      <xdr:col>81</xdr:col>
      <xdr:colOff>95250</xdr:colOff>
      <xdr:row>15</xdr:row>
      <xdr:rowOff>166088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36565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0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132715</xdr:rowOff>
    </xdr:from>
    <xdr:to>
      <xdr:col>77</xdr:col>
      <xdr:colOff>95250</xdr:colOff>
      <xdr:row>15</xdr:row>
      <xdr:rowOff>62865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47642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1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83115</xdr:rowOff>
    </xdr:from>
    <xdr:to>
      <xdr:col>73</xdr:col>
      <xdr:colOff>44450</xdr:colOff>
      <xdr:row>15</xdr:row>
      <xdr:rowOff>13265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23442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5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165029</xdr:rowOff>
    </xdr:from>
    <xdr:to>
      <xdr:col>68</xdr:col>
      <xdr:colOff>203200</xdr:colOff>
      <xdr:row>16</xdr:row>
      <xdr:rowOff>95179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79956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2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67451</xdr:rowOff>
    </xdr:from>
    <xdr:to>
      <xdr:col>64</xdr:col>
      <xdr:colOff>152400</xdr:colOff>
      <xdr:row>17</xdr:row>
      <xdr:rowOff>169051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8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153828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35,173
34,884
194.43
21,181,418
19,888,551
1,174,092
11,185,522
22,068,344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ポイント下回っており、愛媛県平均と</a:t>
          </a:r>
          <a:r>
            <a:rPr kumimoji="1" lang="ja-JP" altLang="en-US" sz="1100">
              <a:solidFill>
                <a:schemeClr val="dk1"/>
              </a:solidFill>
              <a:effectLst/>
              <a:latin typeface="+mn-lt"/>
              <a:ea typeface="+mn-ea"/>
              <a:cs typeface="+mn-cs"/>
            </a:rPr>
            <a:t>比較すると</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ポイント下回っている。</a:t>
          </a:r>
          <a:r>
            <a:rPr kumimoji="1" lang="ja-JP" altLang="ja-JP" sz="1100">
              <a:solidFill>
                <a:schemeClr val="dk1"/>
              </a:solidFill>
              <a:effectLst/>
              <a:latin typeface="+mn-lt"/>
              <a:ea typeface="+mn-ea"/>
              <a:cs typeface="+mn-cs"/>
            </a:rPr>
            <a:t>給与改定等により前年度を上回っており、</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次定員適正化計画（令和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年度）に基づき適正な人員管理</a:t>
          </a:r>
          <a:r>
            <a:rPr kumimoji="1" lang="ja-JP" altLang="en-US" sz="1100">
              <a:solidFill>
                <a:schemeClr val="dk1"/>
              </a:solidFill>
              <a:effectLst/>
              <a:latin typeface="+mn-lt"/>
              <a:ea typeface="+mn-ea"/>
              <a:cs typeface="+mn-cs"/>
            </a:rPr>
            <a:t>を徹底し、</a:t>
          </a:r>
          <a:r>
            <a:rPr kumimoji="1" lang="ja-JP" altLang="ja-JP" sz="1100">
              <a:solidFill>
                <a:schemeClr val="dk1"/>
              </a:solidFill>
              <a:effectLst/>
              <a:latin typeface="+mn-lt"/>
              <a:ea typeface="+mn-ea"/>
              <a:cs typeface="+mn-cs"/>
            </a:rPr>
            <a:t>各種手当を含めた人件費</a:t>
          </a:r>
          <a:r>
            <a:rPr kumimoji="1" lang="ja-JP" altLang="en-US" sz="1100">
              <a:solidFill>
                <a:schemeClr val="dk1"/>
              </a:solidFill>
              <a:effectLst/>
              <a:latin typeface="+mn-lt"/>
              <a:ea typeface="+mn-ea"/>
              <a:cs typeface="+mn-cs"/>
            </a:rPr>
            <a:t>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60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103395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000">
              <a:solidFill>
                <a:sysClr val="windowText" lastClr="000000"/>
              </a:solidFill>
              <a:effectLst/>
              <a:latin typeface="+mn-lt"/>
              <a:ea typeface="+mn-ea"/>
              <a:cs typeface="+mn-cs"/>
            </a:rPr>
            <a:t>類似団体と比較すると</a:t>
          </a:r>
          <a:r>
            <a:rPr kumimoji="1" lang="en-US" altLang="ja-JP" sz="1000">
              <a:solidFill>
                <a:sysClr val="windowText" lastClr="000000"/>
              </a:solidFill>
              <a:effectLst/>
              <a:latin typeface="+mn-lt"/>
              <a:ea typeface="+mn-ea"/>
              <a:cs typeface="+mn-cs"/>
            </a:rPr>
            <a:t>1.2</a:t>
          </a:r>
          <a:r>
            <a:rPr kumimoji="1" lang="ja-JP" altLang="en-US" sz="1000">
              <a:solidFill>
                <a:sysClr val="windowText" lastClr="000000"/>
              </a:solidFill>
              <a:effectLst/>
              <a:latin typeface="+mn-lt"/>
              <a:ea typeface="+mn-ea"/>
              <a:cs typeface="+mn-cs"/>
            </a:rPr>
            <a:t>ポイント、</a:t>
          </a:r>
          <a:r>
            <a:rPr kumimoji="1" lang="ja-JP" altLang="ja-JP" sz="1000">
              <a:solidFill>
                <a:sysClr val="windowText" lastClr="000000"/>
              </a:solidFill>
              <a:effectLst/>
              <a:latin typeface="+mn-lt"/>
              <a:ea typeface="+mn-ea"/>
              <a:cs typeface="+mn-cs"/>
            </a:rPr>
            <a:t>愛媛県平均との比較では</a:t>
          </a:r>
          <a:r>
            <a:rPr kumimoji="1" lang="en-US" altLang="ja-JP" sz="1000">
              <a:solidFill>
                <a:sysClr val="windowText" lastClr="000000"/>
              </a:solidFill>
              <a:effectLst/>
              <a:latin typeface="+mn-lt"/>
              <a:ea typeface="+mn-ea"/>
              <a:cs typeface="+mn-cs"/>
            </a:rPr>
            <a:t>0.2</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上</a:t>
          </a:r>
          <a:r>
            <a:rPr kumimoji="1" lang="ja-JP" altLang="ja-JP" sz="1000">
              <a:solidFill>
                <a:sysClr val="windowText" lastClr="000000"/>
              </a:solidFill>
              <a:effectLst/>
              <a:latin typeface="+mn-lt"/>
              <a:ea typeface="+mn-ea"/>
              <a:cs typeface="+mn-cs"/>
            </a:rPr>
            <a:t>回っている</a:t>
          </a:r>
          <a:r>
            <a:rPr kumimoji="1" lang="ja-JP" altLang="en-US" sz="1000">
              <a:solidFill>
                <a:sysClr val="windowText" lastClr="000000"/>
              </a:solidFill>
              <a:effectLst/>
              <a:latin typeface="+mn-lt"/>
              <a:ea typeface="+mn-ea"/>
              <a:cs typeface="+mn-cs"/>
            </a:rPr>
            <a:t>。人件費や物価高騰などの影響から</a:t>
          </a:r>
          <a:r>
            <a:rPr kumimoji="1" lang="ja-JP" altLang="ja-JP" sz="1000">
              <a:solidFill>
                <a:sysClr val="windowText" lastClr="000000"/>
              </a:solidFill>
              <a:effectLst/>
              <a:latin typeface="+mn-lt"/>
              <a:ea typeface="+mn-ea"/>
              <a:cs typeface="+mn-cs"/>
            </a:rPr>
            <a:t>公共施設の維持管理等</a:t>
          </a:r>
          <a:r>
            <a:rPr kumimoji="1" lang="ja-JP" altLang="en-US" sz="1000">
              <a:solidFill>
                <a:sysClr val="windowText" lastClr="000000"/>
              </a:solidFill>
              <a:effectLst/>
              <a:latin typeface="+mn-lt"/>
              <a:ea typeface="+mn-ea"/>
              <a:cs typeface="+mn-cs"/>
            </a:rPr>
            <a:t>にかかる</a:t>
          </a:r>
          <a:r>
            <a:rPr kumimoji="1" lang="ja-JP" altLang="ja-JP" sz="1000">
              <a:solidFill>
                <a:sysClr val="windowText" lastClr="000000"/>
              </a:solidFill>
              <a:effectLst/>
              <a:latin typeface="+mn-lt"/>
              <a:ea typeface="+mn-ea"/>
              <a:cs typeface="+mn-cs"/>
            </a:rPr>
            <a:t>経費が</a:t>
          </a:r>
          <a:r>
            <a:rPr kumimoji="1" lang="ja-JP" altLang="en-US" sz="1000">
              <a:solidFill>
                <a:sysClr val="windowText" lastClr="000000"/>
              </a:solidFill>
              <a:effectLst/>
              <a:latin typeface="+mn-lt"/>
              <a:ea typeface="+mn-ea"/>
              <a:cs typeface="+mn-cs"/>
            </a:rPr>
            <a:t>年々増加していることに加えて</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住民情報システム標準化業務委託が増加したこともあり、その割合が増加している。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今後は民間</a:t>
          </a:r>
          <a:r>
            <a:rPr kumimoji="1" lang="ja-JP" altLang="en-US" sz="1000">
              <a:solidFill>
                <a:sysClr val="windowText" lastClr="000000"/>
              </a:solidFill>
              <a:effectLst/>
              <a:latin typeface="+mn-lt"/>
              <a:ea typeface="+mn-ea"/>
              <a:cs typeface="+mn-cs"/>
            </a:rPr>
            <a:t>委託の手法などを再検討することなどにより、</a:t>
          </a:r>
          <a:r>
            <a:rPr kumimoji="1" lang="ja-JP" altLang="ja-JP" sz="1000">
              <a:solidFill>
                <a:sysClr val="windowText" lastClr="000000"/>
              </a:solidFill>
              <a:effectLst/>
              <a:latin typeface="+mn-lt"/>
              <a:ea typeface="+mn-ea"/>
              <a:cs typeface="+mn-cs"/>
            </a:rPr>
            <a:t>業務の民間委託による経費の圧縮を図るとともに、より一層事務事業の見直し等により歳出の抑制に努める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85090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9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130810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23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930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類似団体と</a:t>
          </a:r>
          <a:r>
            <a:rPr kumimoji="1" lang="ja-JP" altLang="en-US" sz="1000">
              <a:solidFill>
                <a:sysClr val="windowText" lastClr="000000"/>
              </a:solidFill>
              <a:effectLst/>
              <a:latin typeface="+mn-lt"/>
              <a:ea typeface="+mn-ea"/>
              <a:cs typeface="+mn-cs"/>
            </a:rPr>
            <a:t>比較すると</a:t>
          </a:r>
          <a:r>
            <a:rPr kumimoji="1" lang="en-US" altLang="ja-JP" sz="1000">
              <a:solidFill>
                <a:sysClr val="windowText" lastClr="000000"/>
              </a:solidFill>
              <a:effectLst/>
              <a:latin typeface="+mn-lt"/>
              <a:ea typeface="+mn-ea"/>
              <a:cs typeface="+mn-cs"/>
            </a:rPr>
            <a:t>0.2</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上回っており、愛媛県平均と比較すると</a:t>
          </a:r>
          <a:r>
            <a:rPr kumimoji="1" lang="en-US" altLang="ja-JP" sz="1000">
              <a:solidFill>
                <a:sysClr val="windowText" lastClr="000000"/>
              </a:solidFill>
              <a:effectLst/>
              <a:latin typeface="+mn-lt"/>
              <a:ea typeface="+mn-ea"/>
              <a:cs typeface="+mn-cs"/>
            </a:rPr>
            <a:t>3.1</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下回っている。今後も、給付サービス受給者の増に伴う障害者自立支援給付事業における介護・訓練等給付費の増や公定価格の上昇に伴う保育所運営委託料の増などにより社会保障費は増加傾向が続くとみ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46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23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28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170543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類似団体と比較して</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ポイント、愛媛県平均より</a:t>
          </a:r>
          <a:r>
            <a:rPr kumimoji="1" lang="en-US" altLang="ja-JP" sz="1000">
              <a:solidFill>
                <a:schemeClr val="dk1"/>
              </a:solidFill>
              <a:effectLst/>
              <a:latin typeface="+mn-lt"/>
              <a:ea typeface="+mn-ea"/>
              <a:cs typeface="+mn-cs"/>
            </a:rPr>
            <a:t>3.8</a:t>
          </a:r>
          <a:r>
            <a:rPr kumimoji="1" lang="ja-JP" altLang="ja-JP" sz="1000">
              <a:solidFill>
                <a:schemeClr val="dk1"/>
              </a:solidFill>
              <a:effectLst/>
              <a:latin typeface="+mn-lt"/>
              <a:ea typeface="+mn-ea"/>
              <a:cs typeface="+mn-cs"/>
            </a:rPr>
            <a:t>ポイント下回っている。</a:t>
          </a:r>
          <a:endParaRPr lang="ja-JP" altLang="ja-JP" sz="1000">
            <a:effectLst/>
          </a:endParaRPr>
        </a:p>
        <a:p>
          <a:r>
            <a:rPr kumimoji="1" lang="ja-JP" altLang="ja-JP" sz="1000">
              <a:solidFill>
                <a:schemeClr val="dk1"/>
              </a:solidFill>
              <a:effectLst/>
              <a:latin typeface="+mn-lt"/>
              <a:ea typeface="+mn-ea"/>
              <a:cs typeface="+mn-cs"/>
            </a:rPr>
            <a:t>　繰出金については、国民健康保険特別会計において、愛媛県が保険者に加わっており、財政運営の責任主体となることから、今後の動向を注視しつつ適正化に努めるとともに、保険税率の適正化を図り普通会計の赤字補てんを減らしていくように努める。</a:t>
          </a:r>
          <a:endParaRPr lang="ja-JP" altLang="ja-JP" sz="1000">
            <a:effectLst/>
          </a:endParaRPr>
        </a:p>
        <a:p>
          <a:r>
            <a:rPr kumimoji="1" lang="ja-JP" altLang="ja-JP" sz="1000">
              <a:solidFill>
                <a:schemeClr val="dk1"/>
              </a:solidFill>
              <a:effectLst/>
              <a:latin typeface="+mn-lt"/>
              <a:ea typeface="+mn-ea"/>
              <a:cs typeface="+mn-cs"/>
            </a:rPr>
            <a:t>　また下水道事業・簡易水道事業は、独立採算の原則に立ち返った料金設定等により健全化を図る。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95250</xdr:rowOff>
    </xdr:from>
    <xdr:to>
      <xdr:col>82</xdr:col>
      <xdr:colOff>107950</xdr:colOff>
      <xdr:row>56</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25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56</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472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55</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347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55</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98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44450</xdr:rowOff>
    </xdr:from>
    <xdr:to>
      <xdr:col>82</xdr:col>
      <xdr:colOff>158750</xdr:colOff>
      <xdr:row>55</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ポイント、愛媛県平均より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ポイント上回っているが、</a:t>
          </a:r>
          <a:r>
            <a:rPr kumimoji="1" lang="ja-JP" altLang="en-US" sz="1100">
              <a:solidFill>
                <a:schemeClr val="dk1"/>
              </a:solidFill>
              <a:effectLst/>
              <a:latin typeface="+mn-lt"/>
              <a:ea typeface="+mn-ea"/>
              <a:cs typeface="+mn-cs"/>
            </a:rPr>
            <a:t>一部事務組合の施設改修事業が終了し</a:t>
          </a:r>
          <a:r>
            <a:rPr kumimoji="1" lang="ja-JP" altLang="ja-JP" sz="1100">
              <a:solidFill>
                <a:schemeClr val="dk1"/>
              </a:solidFill>
              <a:effectLst/>
              <a:latin typeface="+mn-lt"/>
              <a:ea typeface="+mn-ea"/>
              <a:cs typeface="+mn-cs"/>
            </a:rPr>
            <a:t>た影響により昨年度よりも</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ポイント低下している。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今後は、補助金交付の基準を抜本的に見直し、団体の活動内容も再精査を行い、必要性の低い補助金は見直し、廃止を行う。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一部事務組合の事業内容についても事前の精査に努める。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99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38</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1350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96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市町合併後、低金利かつ償還期間の長い地方債を活用してきたため、単年での地方債償還額は、類似団体と比較</a:t>
          </a:r>
          <a:r>
            <a:rPr kumimoji="1" lang="ja-JP" altLang="en-US" sz="1000">
              <a:solidFill>
                <a:sysClr val="windowText" lastClr="000000"/>
              </a:solidFill>
              <a:effectLst/>
              <a:latin typeface="+mn-lt"/>
              <a:ea typeface="+mn-ea"/>
              <a:cs typeface="+mn-cs"/>
            </a:rPr>
            <a:t>すると</a:t>
          </a:r>
          <a:r>
            <a:rPr kumimoji="1" lang="en-US" altLang="ja-JP" sz="1000">
              <a:solidFill>
                <a:sysClr val="windowText" lastClr="000000"/>
              </a:solidFill>
              <a:effectLst/>
              <a:latin typeface="+mn-lt"/>
              <a:ea typeface="+mn-ea"/>
              <a:cs typeface="+mn-cs"/>
            </a:rPr>
            <a:t>2.5</a:t>
          </a:r>
          <a:r>
            <a:rPr kumimoji="1" lang="ja-JP" altLang="ja-JP" sz="1000">
              <a:solidFill>
                <a:sysClr val="windowText" lastClr="000000"/>
              </a:solidFill>
              <a:effectLst/>
              <a:latin typeface="+mn-lt"/>
              <a:ea typeface="+mn-ea"/>
              <a:cs typeface="+mn-cs"/>
            </a:rPr>
            <a:t>ポイント下回っている。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新市建設計画における新庁舎等の大型建設事業の地方債の償還は進んでいるものの、今後は、合併特例債（合併振興基金分）発行に伴う地方債の償還の増加も見込まれるため、</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11</a:t>
          </a:r>
          <a:r>
            <a:rPr kumimoji="1" lang="ja-JP" altLang="ja-JP" sz="1000">
              <a:solidFill>
                <a:sysClr val="windowText" lastClr="000000"/>
              </a:solidFill>
              <a:effectLst/>
              <a:latin typeface="+mn-lt"/>
              <a:ea typeface="+mn-ea"/>
              <a:cs typeface="+mn-cs"/>
            </a:rPr>
            <a:t>年度までは</a:t>
          </a:r>
          <a:r>
            <a:rPr kumimoji="1" lang="ja-JP" altLang="en-US" sz="1000">
              <a:solidFill>
                <a:sysClr val="windowText" lastClr="000000"/>
              </a:solidFill>
              <a:effectLst/>
              <a:latin typeface="+mn-lt"/>
              <a:ea typeface="+mn-ea"/>
              <a:cs typeface="+mn-cs"/>
            </a:rPr>
            <a:t>公債費の</a:t>
          </a:r>
          <a:r>
            <a:rPr kumimoji="1" lang="ja-JP" altLang="ja-JP" sz="1000">
              <a:solidFill>
                <a:sysClr val="windowText" lastClr="000000"/>
              </a:solidFill>
              <a:effectLst/>
              <a:latin typeface="+mn-lt"/>
              <a:ea typeface="+mn-ea"/>
              <a:cs typeface="+mn-cs"/>
            </a:rPr>
            <a:t>増加が見込まれる。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基金を活用し、市債発行抑制を図るなどの手立てを講じ、公債費負担を軽減し、過度に市債に依存しない財政運営に努める。</a:t>
          </a:r>
          <a:endParaRPr lang="ja-JP" altLang="ja-JP" sz="10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128905</xdr:rowOff>
    </xdr:from>
    <xdr:to>
      <xdr:col>24</xdr:col>
      <xdr:colOff>25400</xdr:colOff>
      <xdr:row>74</xdr:row>
      <xdr:rowOff>140335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162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100982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8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140335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257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5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107950</xdr:rowOff>
    </xdr:from>
    <xdr:to>
      <xdr:col>11</xdr:col>
      <xdr:colOff>9525</xdr:colOff>
      <xdr:row>74</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5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78105</xdr:rowOff>
    </xdr:from>
    <xdr:to>
      <xdr:col>24</xdr:col>
      <xdr:colOff>76200</xdr:colOff>
      <xdr:row>75</xdr:row>
      <xdr:rowOff>8255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158132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89535</xdr:rowOff>
    </xdr:from>
    <xdr:to>
      <xdr:col>20</xdr:col>
      <xdr:colOff>38100</xdr:colOff>
      <xdr:row>75</xdr:row>
      <xdr:rowOff>19685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29862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5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57150</xdr:rowOff>
    </xdr:from>
    <xdr:to>
      <xdr:col>11</xdr:col>
      <xdr:colOff>60325</xdr:colOff>
      <xdr:row>74</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168927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愛媛県平均</a:t>
          </a:r>
          <a:r>
            <a:rPr kumimoji="1" lang="ja-JP" altLang="en-US" sz="1100">
              <a:solidFill>
                <a:schemeClr val="dk1"/>
              </a:solidFill>
              <a:effectLst/>
              <a:latin typeface="+mn-lt"/>
              <a:ea typeface="+mn-ea"/>
              <a:cs typeface="+mn-cs"/>
            </a:rPr>
            <a:t>よりも</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ポイント下回っている。過去の推移を見ても、</a:t>
          </a:r>
          <a:r>
            <a:rPr kumimoji="1" lang="en-US" altLang="ja-JP" sz="1100">
              <a:solidFill>
                <a:schemeClr val="dk1"/>
              </a:solidFill>
              <a:effectLst/>
              <a:latin typeface="+mn-lt"/>
              <a:ea typeface="+mn-ea"/>
              <a:cs typeface="+mn-cs"/>
            </a:rPr>
            <a:t>70</a:t>
          </a:r>
          <a:r>
            <a:rPr kumimoji="1" lang="ja-JP" altLang="en-US" sz="1100">
              <a:solidFill>
                <a:schemeClr val="dk1"/>
              </a:solidFill>
              <a:effectLst/>
              <a:latin typeface="+mn-lt"/>
              <a:ea typeface="+mn-ea"/>
              <a:cs typeface="+mn-cs"/>
            </a:rPr>
            <a:t>％前半で推移しており、大きな増減見られない。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一方で、今後はさらなる物価上昇や人件費の増加など経常的な歳出の増加が見込まれることから、引き続き経費の適正化に努め、財政の弾力性の維持に留意した財政運営を行う必要がある。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663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76</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66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754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54639</xdr:rowOff>
    </xdr:from>
    <xdr:to>
      <xdr:col>29</xdr:col>
      <xdr:colOff>127000</xdr:colOff>
      <xdr:row>18</xdr:row>
      <xdr:rowOff>138392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88364"/>
          <a:ext cx="647700" cy="83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138392</xdr:rowOff>
    </xdr:from>
    <xdr:to>
      <xdr:col>26</xdr:col>
      <xdr:colOff>50800</xdr:colOff>
      <xdr:row>18</xdr:row>
      <xdr:rowOff>145602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72117"/>
          <a:ext cx="698500" cy="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145602</xdr:rowOff>
    </xdr:from>
    <xdr:to>
      <xdr:col>22</xdr:col>
      <xdr:colOff>114300</xdr:colOff>
      <xdr:row>19</xdr:row>
      <xdr:rowOff>14396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79327"/>
          <a:ext cx="698500" cy="40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1775</xdr:rowOff>
    </xdr:from>
    <xdr:to>
      <xdr:col>18</xdr:col>
      <xdr:colOff>177800</xdr:colOff>
      <xdr:row>19</xdr:row>
      <xdr:rowOff>14396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06950"/>
          <a:ext cx="698500" cy="1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3839</xdr:rowOff>
    </xdr:from>
    <xdr:to>
      <xdr:col>29</xdr:col>
      <xdr:colOff>177800</xdr:colOff>
      <xdr:row>18</xdr:row>
      <xdr:rowOff>105439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37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147366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87592</xdr:rowOff>
    </xdr:from>
    <xdr:to>
      <xdr:col>26</xdr:col>
      <xdr:colOff>101600</xdr:colOff>
      <xdr:row>19</xdr:row>
      <xdr:rowOff>17742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21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2519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07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94802</xdr:rowOff>
    </xdr:from>
    <xdr:to>
      <xdr:col>22</xdr:col>
      <xdr:colOff>165100</xdr:colOff>
      <xdr:row>19</xdr:row>
      <xdr:rowOff>24952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28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1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135046</xdr:rowOff>
    </xdr:from>
    <xdr:to>
      <xdr:col>19</xdr:col>
      <xdr:colOff>38100</xdr:colOff>
      <xdr:row>19</xdr:row>
      <xdr:rowOff>65196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68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49973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122425</xdr:rowOff>
    </xdr:from>
    <xdr:to>
      <xdr:col>15</xdr:col>
      <xdr:colOff>101600</xdr:colOff>
      <xdr:row>19</xdr:row>
      <xdr:rowOff>52575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56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37352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91570</xdr:rowOff>
    </xdr:from>
    <xdr:to>
      <xdr:col>29</xdr:col>
      <xdr:colOff>127000</xdr:colOff>
      <xdr:row>38</xdr:row>
      <xdr:rowOff>98066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59170"/>
          <a:ext cx="6477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96681</xdr:rowOff>
    </xdr:from>
    <xdr:to>
      <xdr:col>26</xdr:col>
      <xdr:colOff>50800</xdr:colOff>
      <xdr:row>38</xdr:row>
      <xdr:rowOff>98066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64281"/>
          <a:ext cx="6985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96681</xdr:rowOff>
    </xdr:from>
    <xdr:to>
      <xdr:col>22</xdr:col>
      <xdr:colOff>114300</xdr:colOff>
      <xdr:row>38</xdr:row>
      <xdr:rowOff>105933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64281"/>
          <a:ext cx="698500" cy="9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96890</xdr:rowOff>
    </xdr:from>
    <xdr:to>
      <xdr:col>18</xdr:col>
      <xdr:colOff>177800</xdr:colOff>
      <xdr:row>38</xdr:row>
      <xdr:rowOff>105933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64490"/>
          <a:ext cx="698500" cy="9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40770</xdr:rowOff>
    </xdr:from>
    <xdr:to>
      <xdr:col>29</xdr:col>
      <xdr:colOff>177800</xdr:colOff>
      <xdr:row>38</xdr:row>
      <xdr:rowOff>142370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47266</xdr:rowOff>
    </xdr:from>
    <xdr:to>
      <xdr:col>26</xdr:col>
      <xdr:colOff>101600</xdr:colOff>
      <xdr:row>38</xdr:row>
      <xdr:rowOff>148866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1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133643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6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45881</xdr:rowOff>
    </xdr:from>
    <xdr:to>
      <xdr:col>22</xdr:col>
      <xdr:colOff>165100</xdr:colOff>
      <xdr:row>38</xdr:row>
      <xdr:rowOff>147481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1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132258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55133</xdr:rowOff>
    </xdr:from>
    <xdr:to>
      <xdr:col>19</xdr:col>
      <xdr:colOff>38100</xdr:colOff>
      <xdr:row>38</xdr:row>
      <xdr:rowOff>156733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2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141510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0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46090</xdr:rowOff>
    </xdr:from>
    <xdr:to>
      <xdr:col>15</xdr:col>
      <xdr:colOff>101600</xdr:colOff>
      <xdr:row>38</xdr:row>
      <xdr:rowOff>147690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1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132467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35,173
34,884
194.43
21,181,418
19,888,551
1,174,092
11,185,522
22,068,344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117526</xdr:rowOff>
    </xdr:from>
    <xdr:to>
      <xdr:col>24</xdr:col>
      <xdr:colOff>63500</xdr:colOff>
      <xdr:row>38</xdr:row>
      <xdr:rowOff>28916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1176"/>
          <a:ext cx="838200" cy="8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28916</xdr:rowOff>
    </xdr:from>
    <xdr:to>
      <xdr:col>19</xdr:col>
      <xdr:colOff>177800</xdr:colOff>
      <xdr:row>38</xdr:row>
      <xdr:rowOff>36754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4016"/>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36754</xdr:rowOff>
    </xdr:from>
    <xdr:to>
      <xdr:col>15</xdr:col>
      <xdr:colOff>50800</xdr:colOff>
      <xdr:row>38</xdr:row>
      <xdr:rowOff>53213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185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42915</xdr:rowOff>
    </xdr:from>
    <xdr:to>
      <xdr:col>10</xdr:col>
      <xdr:colOff>114300</xdr:colOff>
      <xdr:row>38</xdr:row>
      <xdr:rowOff>53213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58015"/>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66726</xdr:rowOff>
    </xdr:from>
    <xdr:to>
      <xdr:col>24</xdr:col>
      <xdr:colOff>114300</xdr:colOff>
      <xdr:row>37</xdr:row>
      <xdr:rowOff>168326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45153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149566</xdr:rowOff>
    </xdr:from>
    <xdr:to>
      <xdr:col>20</xdr:col>
      <xdr:colOff>38100</xdr:colOff>
      <xdr:row>38</xdr:row>
      <xdr:rowOff>79716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70843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157404</xdr:rowOff>
    </xdr:from>
    <xdr:to>
      <xdr:col>15</xdr:col>
      <xdr:colOff>101600</xdr:colOff>
      <xdr:row>38</xdr:row>
      <xdr:rowOff>87554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78681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2413</xdr:rowOff>
    </xdr:from>
    <xdr:to>
      <xdr:col>10</xdr:col>
      <xdr:colOff>165100</xdr:colOff>
      <xdr:row>38</xdr:row>
      <xdr:rowOff>104013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95140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163565</xdr:rowOff>
    </xdr:from>
    <xdr:to>
      <xdr:col>6</xdr:col>
      <xdr:colOff>38100</xdr:colOff>
      <xdr:row>38</xdr:row>
      <xdr:rowOff>93715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84842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120462</xdr:rowOff>
    </xdr:from>
    <xdr:to>
      <xdr:col>24</xdr:col>
      <xdr:colOff>63500</xdr:colOff>
      <xdr:row>58</xdr:row>
      <xdr:rowOff>120624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562"/>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120624</xdr:rowOff>
    </xdr:from>
    <xdr:to>
      <xdr:col>19</xdr:col>
      <xdr:colOff>177800</xdr:colOff>
      <xdr:row>58</xdr:row>
      <xdr:rowOff>122124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4724"/>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122124</xdr:rowOff>
    </xdr:from>
    <xdr:to>
      <xdr:col>15</xdr:col>
      <xdr:colOff>50800</xdr:colOff>
      <xdr:row>58</xdr:row>
      <xdr:rowOff>122924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22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122924</xdr:rowOff>
    </xdr:from>
    <xdr:to>
      <xdr:col>10</xdr:col>
      <xdr:colOff>114300</xdr:colOff>
      <xdr:row>58</xdr:row>
      <xdr:rowOff>123073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7024"/>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69662</xdr:rowOff>
    </xdr:from>
    <xdr:to>
      <xdr:col>24</xdr:col>
      <xdr:colOff>114300</xdr:colOff>
      <xdr:row>58</xdr:row>
      <xdr:rowOff>171262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69824</xdr:rowOff>
    </xdr:from>
    <xdr:to>
      <xdr:col>20</xdr:col>
      <xdr:colOff>38100</xdr:colOff>
      <xdr:row>58</xdr:row>
      <xdr:rowOff>171424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162551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71324</xdr:rowOff>
    </xdr:from>
    <xdr:to>
      <xdr:col>15</xdr:col>
      <xdr:colOff>101600</xdr:colOff>
      <xdr:row>59</xdr:row>
      <xdr:rowOff>1474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164051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72124</xdr:rowOff>
    </xdr:from>
    <xdr:to>
      <xdr:col>10</xdr:col>
      <xdr:colOff>165100</xdr:colOff>
      <xdr:row>59</xdr:row>
      <xdr:rowOff>2274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164851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72273</xdr:rowOff>
    </xdr:from>
    <xdr:to>
      <xdr:col>6</xdr:col>
      <xdr:colOff>38100</xdr:colOff>
      <xdr:row>59</xdr:row>
      <xdr:rowOff>2423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165000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9347</xdr:rowOff>
    </xdr:from>
    <xdr:to>
      <xdr:col>24</xdr:col>
      <xdr:colOff>63500</xdr:colOff>
      <xdr:row>79</xdr:row>
      <xdr:rowOff>10948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53897"/>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9347</xdr:rowOff>
    </xdr:from>
    <xdr:to>
      <xdr:col>19</xdr:col>
      <xdr:colOff>177800</xdr:colOff>
      <xdr:row>79</xdr:row>
      <xdr:rowOff>19634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389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19089</xdr:rowOff>
    </xdr:from>
    <xdr:to>
      <xdr:col>15</xdr:col>
      <xdr:colOff>50800</xdr:colOff>
      <xdr:row>79</xdr:row>
      <xdr:rowOff>19634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3639"/>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19089</xdr:rowOff>
    </xdr:from>
    <xdr:to>
      <xdr:col>10</xdr:col>
      <xdr:colOff>114300</xdr:colOff>
      <xdr:row>79</xdr:row>
      <xdr:rowOff>20713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3639"/>
          <a:ext cx="8890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131598</xdr:rowOff>
    </xdr:from>
    <xdr:to>
      <xdr:col>24</xdr:col>
      <xdr:colOff>114300</xdr:colOff>
      <xdr:row>79</xdr:row>
      <xdr:rowOff>61748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46525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129997</xdr:rowOff>
    </xdr:from>
    <xdr:to>
      <xdr:col>20</xdr:col>
      <xdr:colOff>38100</xdr:colOff>
      <xdr:row>79</xdr:row>
      <xdr:rowOff>60147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51274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140284</xdr:rowOff>
    </xdr:from>
    <xdr:to>
      <xdr:col>15</xdr:col>
      <xdr:colOff>101600</xdr:colOff>
      <xdr:row>79</xdr:row>
      <xdr:rowOff>70434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61561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139739</xdr:rowOff>
    </xdr:from>
    <xdr:to>
      <xdr:col>10</xdr:col>
      <xdr:colOff>165100</xdr:colOff>
      <xdr:row>79</xdr:row>
      <xdr:rowOff>69889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61016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141363</xdr:rowOff>
    </xdr:from>
    <xdr:to>
      <xdr:col>6</xdr:col>
      <xdr:colOff>38100</xdr:colOff>
      <xdr:row>79</xdr:row>
      <xdr:rowOff>71513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62640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168777</xdr:rowOff>
    </xdr:from>
    <xdr:to>
      <xdr:col>24</xdr:col>
      <xdr:colOff>63500</xdr:colOff>
      <xdr:row>96</xdr:row>
      <xdr:rowOff>70754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6527"/>
          <a:ext cx="838200" cy="7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70754</xdr:rowOff>
    </xdr:from>
    <xdr:to>
      <xdr:col>19</xdr:col>
      <xdr:colOff>177800</xdr:colOff>
      <xdr:row>97</xdr:row>
      <xdr:rowOff>86589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29954"/>
          <a:ext cx="889000" cy="18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151640</xdr:rowOff>
    </xdr:from>
    <xdr:to>
      <xdr:col>15</xdr:col>
      <xdr:colOff>50800</xdr:colOff>
      <xdr:row>97</xdr:row>
      <xdr:rowOff>86589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10840"/>
          <a:ext cx="889000" cy="1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151640</xdr:rowOff>
    </xdr:from>
    <xdr:to>
      <xdr:col>10</xdr:col>
      <xdr:colOff>114300</xdr:colOff>
      <xdr:row>98</xdr:row>
      <xdr:rowOff>49006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10840"/>
          <a:ext cx="889000" cy="2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117977</xdr:rowOff>
    </xdr:from>
    <xdr:to>
      <xdr:col>24</xdr:col>
      <xdr:colOff>114300</xdr:colOff>
      <xdr:row>96</xdr:row>
      <xdr:rowOff>48127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96404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19954</xdr:rowOff>
    </xdr:from>
    <xdr:to>
      <xdr:col>20</xdr:col>
      <xdr:colOff>38100</xdr:colOff>
      <xdr:row>96</xdr:row>
      <xdr:rowOff>121554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112681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7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35789</xdr:rowOff>
    </xdr:from>
    <xdr:to>
      <xdr:col>15</xdr:col>
      <xdr:colOff>101600</xdr:colOff>
      <xdr:row>97</xdr:row>
      <xdr:rowOff>137389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128516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100840</xdr:rowOff>
    </xdr:from>
    <xdr:to>
      <xdr:col>10</xdr:col>
      <xdr:colOff>165100</xdr:colOff>
      <xdr:row>97</xdr:row>
      <xdr:rowOff>30990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22117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169656</xdr:rowOff>
    </xdr:from>
    <xdr:to>
      <xdr:col>6</xdr:col>
      <xdr:colOff>38100</xdr:colOff>
      <xdr:row>98</xdr:row>
      <xdr:rowOff>99806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90933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112895</xdr:rowOff>
    </xdr:from>
    <xdr:to>
      <xdr:col>55</xdr:col>
      <xdr:colOff>0</xdr:colOff>
      <xdr:row>37</xdr:row>
      <xdr:rowOff>120383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56545"/>
          <a:ext cx="8382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80891</xdr:rowOff>
    </xdr:from>
    <xdr:to>
      <xdr:col>50</xdr:col>
      <xdr:colOff>114300</xdr:colOff>
      <xdr:row>37</xdr:row>
      <xdr:rowOff>120383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24541"/>
          <a:ext cx="889000" cy="3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80891</xdr:rowOff>
    </xdr:from>
    <xdr:to>
      <xdr:col>45</xdr:col>
      <xdr:colOff>177800</xdr:colOff>
      <xdr:row>37</xdr:row>
      <xdr:rowOff>109231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24541"/>
          <a:ext cx="889000" cy="2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140422</xdr:rowOff>
    </xdr:from>
    <xdr:to>
      <xdr:col>41</xdr:col>
      <xdr:colOff>50800</xdr:colOff>
      <xdr:row>37</xdr:row>
      <xdr:rowOff>109231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41172"/>
          <a:ext cx="889000" cy="3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62095</xdr:rowOff>
    </xdr:from>
    <xdr:to>
      <xdr:col>55</xdr:col>
      <xdr:colOff>50800</xdr:colOff>
      <xdr:row>37</xdr:row>
      <xdr:rowOff>163695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40522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69583</xdr:rowOff>
    </xdr:from>
    <xdr:to>
      <xdr:col>50</xdr:col>
      <xdr:colOff>165100</xdr:colOff>
      <xdr:row>37</xdr:row>
      <xdr:rowOff>171183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162310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30091</xdr:rowOff>
    </xdr:from>
    <xdr:to>
      <xdr:col>46</xdr:col>
      <xdr:colOff>38100</xdr:colOff>
      <xdr:row>37</xdr:row>
      <xdr:rowOff>131691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148218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4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58431</xdr:rowOff>
    </xdr:from>
    <xdr:to>
      <xdr:col>41</xdr:col>
      <xdr:colOff>101600</xdr:colOff>
      <xdr:row>37</xdr:row>
      <xdr:rowOff>160031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5108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7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89622</xdr:rowOff>
    </xdr:from>
    <xdr:to>
      <xdr:col>36</xdr:col>
      <xdr:colOff>165100</xdr:colOff>
      <xdr:row>36</xdr:row>
      <xdr:rowOff>19772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10899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109191</xdr:rowOff>
    </xdr:from>
    <xdr:to>
      <xdr:col>55</xdr:col>
      <xdr:colOff>0</xdr:colOff>
      <xdr:row>57</xdr:row>
      <xdr:rowOff>168028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81841"/>
          <a:ext cx="838200" cy="5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168028</xdr:rowOff>
    </xdr:from>
    <xdr:to>
      <xdr:col>50</xdr:col>
      <xdr:colOff>114300</xdr:colOff>
      <xdr:row>58</xdr:row>
      <xdr:rowOff>39057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40678"/>
          <a:ext cx="889000" cy="4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34009</xdr:rowOff>
    </xdr:from>
    <xdr:to>
      <xdr:col>45</xdr:col>
      <xdr:colOff>177800</xdr:colOff>
      <xdr:row>58</xdr:row>
      <xdr:rowOff>39057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8109"/>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159771</xdr:rowOff>
    </xdr:from>
    <xdr:to>
      <xdr:col>41</xdr:col>
      <xdr:colOff>50800</xdr:colOff>
      <xdr:row>58</xdr:row>
      <xdr:rowOff>34009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32421"/>
          <a:ext cx="889000" cy="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58391</xdr:rowOff>
    </xdr:from>
    <xdr:to>
      <xdr:col>55</xdr:col>
      <xdr:colOff>50800</xdr:colOff>
      <xdr:row>57</xdr:row>
      <xdr:rowOff>159991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144768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117228</xdr:rowOff>
    </xdr:from>
    <xdr:to>
      <xdr:col>50</xdr:col>
      <xdr:colOff>165100</xdr:colOff>
      <xdr:row>58</xdr:row>
      <xdr:rowOff>47378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38505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8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159707</xdr:rowOff>
    </xdr:from>
    <xdr:to>
      <xdr:col>46</xdr:col>
      <xdr:colOff>38100</xdr:colOff>
      <xdr:row>58</xdr:row>
      <xdr:rowOff>89857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80984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154659</xdr:rowOff>
    </xdr:from>
    <xdr:to>
      <xdr:col>41</xdr:col>
      <xdr:colOff>101600</xdr:colOff>
      <xdr:row>58</xdr:row>
      <xdr:rowOff>84809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75936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108971</xdr:rowOff>
    </xdr:from>
    <xdr:to>
      <xdr:col>36</xdr:col>
      <xdr:colOff>165100</xdr:colOff>
      <xdr:row>58</xdr:row>
      <xdr:rowOff>39121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30248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38125</xdr:rowOff>
    </xdr:from>
    <xdr:to>
      <xdr:col>55</xdr:col>
      <xdr:colOff>0</xdr:colOff>
      <xdr:row>79</xdr:row>
      <xdr:rowOff>85424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82675"/>
          <a:ext cx="838200" cy="4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85424</xdr:rowOff>
    </xdr:from>
    <xdr:to>
      <xdr:col>50</xdr:col>
      <xdr:colOff>114300</xdr:colOff>
      <xdr:row>79</xdr:row>
      <xdr:rowOff>88984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29974"/>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46225</xdr:rowOff>
    </xdr:from>
    <xdr:to>
      <xdr:col>45</xdr:col>
      <xdr:colOff>177800</xdr:colOff>
      <xdr:row>79</xdr:row>
      <xdr:rowOff>88984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90775"/>
          <a:ext cx="889000" cy="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45473</xdr:rowOff>
    </xdr:from>
    <xdr:to>
      <xdr:col>41</xdr:col>
      <xdr:colOff>50800</xdr:colOff>
      <xdr:row>79</xdr:row>
      <xdr:rowOff>46225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90023"/>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158775</xdr:rowOff>
    </xdr:from>
    <xdr:to>
      <xdr:col>55</xdr:col>
      <xdr:colOff>50800</xdr:colOff>
      <xdr:row>79</xdr:row>
      <xdr:rowOff>88925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73702</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34624</xdr:rowOff>
    </xdr:from>
    <xdr:to>
      <xdr:col>50</xdr:col>
      <xdr:colOff>165100</xdr:colOff>
      <xdr:row>79</xdr:row>
      <xdr:rowOff>136224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127351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38184</xdr:rowOff>
    </xdr:from>
    <xdr:to>
      <xdr:col>46</xdr:col>
      <xdr:colOff>38100</xdr:colOff>
      <xdr:row>79</xdr:row>
      <xdr:rowOff>139784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130911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7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166875</xdr:rowOff>
    </xdr:from>
    <xdr:to>
      <xdr:col>41</xdr:col>
      <xdr:colOff>101600</xdr:colOff>
      <xdr:row>79</xdr:row>
      <xdr:rowOff>97025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88152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3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166123</xdr:rowOff>
    </xdr:from>
    <xdr:to>
      <xdr:col>36</xdr:col>
      <xdr:colOff>165100</xdr:colOff>
      <xdr:row>79</xdr:row>
      <xdr:rowOff>96273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87400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3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20462</xdr:rowOff>
    </xdr:from>
    <xdr:to>
      <xdr:col>55</xdr:col>
      <xdr:colOff>0</xdr:colOff>
      <xdr:row>97</xdr:row>
      <xdr:rowOff>61399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51112"/>
          <a:ext cx="838200" cy="4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61399</xdr:rowOff>
    </xdr:from>
    <xdr:to>
      <xdr:col>50</xdr:col>
      <xdr:colOff>114300</xdr:colOff>
      <xdr:row>97</xdr:row>
      <xdr:rowOff>81744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92049"/>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81744</xdr:rowOff>
    </xdr:from>
    <xdr:to>
      <xdr:col>45</xdr:col>
      <xdr:colOff>177800</xdr:colOff>
      <xdr:row>97</xdr:row>
      <xdr:rowOff>99375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12394"/>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46038</xdr:rowOff>
    </xdr:from>
    <xdr:to>
      <xdr:col>41</xdr:col>
      <xdr:colOff>50800</xdr:colOff>
      <xdr:row>97</xdr:row>
      <xdr:rowOff>99375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76688"/>
          <a:ext cx="889000" cy="5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141112</xdr:rowOff>
    </xdr:from>
    <xdr:to>
      <xdr:col>55</xdr:col>
      <xdr:colOff>50800</xdr:colOff>
      <xdr:row>97</xdr:row>
      <xdr:rowOff>71262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0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56039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10599</xdr:rowOff>
    </xdr:from>
    <xdr:to>
      <xdr:col>50</xdr:col>
      <xdr:colOff>165100</xdr:colOff>
      <xdr:row>97</xdr:row>
      <xdr:rowOff>112199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103326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3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30944</xdr:rowOff>
    </xdr:from>
    <xdr:to>
      <xdr:col>46</xdr:col>
      <xdr:colOff>38100</xdr:colOff>
      <xdr:row>97</xdr:row>
      <xdr:rowOff>132544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48575</xdr:rowOff>
    </xdr:from>
    <xdr:to>
      <xdr:col>41</xdr:col>
      <xdr:colOff>101600</xdr:colOff>
      <xdr:row>97</xdr:row>
      <xdr:rowOff>150175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141302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166688</xdr:rowOff>
    </xdr:from>
    <xdr:to>
      <xdr:col>36</xdr:col>
      <xdr:colOff>165100</xdr:colOff>
      <xdr:row>97</xdr:row>
      <xdr:rowOff>96838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87965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82801</xdr:rowOff>
    </xdr:from>
    <xdr:to>
      <xdr:col>85</xdr:col>
      <xdr:colOff>127000</xdr:colOff>
      <xdr:row>39</xdr:row>
      <xdr:rowOff>86430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9351"/>
          <a:ext cx="8382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86430</xdr:rowOff>
    </xdr:from>
    <xdr:to>
      <xdr:col>81</xdr:col>
      <xdr:colOff>50800</xdr:colOff>
      <xdr:row>39</xdr:row>
      <xdr:rowOff>94963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72980"/>
          <a:ext cx="8890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65180</xdr:rowOff>
    </xdr:from>
    <xdr:to>
      <xdr:col>76</xdr:col>
      <xdr:colOff>114300</xdr:colOff>
      <xdr:row>39</xdr:row>
      <xdr:rowOff>94963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51730"/>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47075</xdr:rowOff>
    </xdr:from>
    <xdr:to>
      <xdr:col>71</xdr:col>
      <xdr:colOff>177800</xdr:colOff>
      <xdr:row>39</xdr:row>
      <xdr:rowOff>65180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3625"/>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32001</xdr:rowOff>
    </xdr:from>
    <xdr:to>
      <xdr:col>85</xdr:col>
      <xdr:colOff>177800</xdr:colOff>
      <xdr:row>39</xdr:row>
      <xdr:rowOff>133601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35630</xdr:rowOff>
    </xdr:from>
    <xdr:to>
      <xdr:col>81</xdr:col>
      <xdr:colOff>101600</xdr:colOff>
      <xdr:row>39</xdr:row>
      <xdr:rowOff>137230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128357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44163</xdr:rowOff>
    </xdr:from>
    <xdr:to>
      <xdr:col>76</xdr:col>
      <xdr:colOff>165100</xdr:colOff>
      <xdr:row>39</xdr:row>
      <xdr:rowOff>145763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136890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14380</xdr:rowOff>
    </xdr:from>
    <xdr:to>
      <xdr:col>72</xdr:col>
      <xdr:colOff>38100</xdr:colOff>
      <xdr:row>39</xdr:row>
      <xdr:rowOff>115980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132507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167725</xdr:rowOff>
    </xdr:from>
    <xdr:to>
      <xdr:col>67</xdr:col>
      <xdr:colOff>101600</xdr:colOff>
      <xdr:row>39</xdr:row>
      <xdr:rowOff>97875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114402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20506</xdr:rowOff>
    </xdr:from>
    <xdr:to>
      <xdr:col>85</xdr:col>
      <xdr:colOff>127000</xdr:colOff>
      <xdr:row>78</xdr:row>
      <xdr:rowOff>20577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93606"/>
          <a:ext cx="8382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20506</xdr:rowOff>
    </xdr:from>
    <xdr:to>
      <xdr:col>81</xdr:col>
      <xdr:colOff>50800</xdr:colOff>
      <xdr:row>78</xdr:row>
      <xdr:rowOff>22915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93606"/>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22915</xdr:rowOff>
    </xdr:from>
    <xdr:to>
      <xdr:col>76</xdr:col>
      <xdr:colOff>114300</xdr:colOff>
      <xdr:row>78</xdr:row>
      <xdr:rowOff>29158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6015"/>
          <a:ext cx="889000" cy="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24606</xdr:rowOff>
    </xdr:from>
    <xdr:to>
      <xdr:col>71</xdr:col>
      <xdr:colOff>177800</xdr:colOff>
      <xdr:row>78</xdr:row>
      <xdr:rowOff>29158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97706"/>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141227</xdr:rowOff>
    </xdr:from>
    <xdr:to>
      <xdr:col>85</xdr:col>
      <xdr:colOff>177800</xdr:colOff>
      <xdr:row>78</xdr:row>
      <xdr:rowOff>71377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4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141156</xdr:rowOff>
    </xdr:from>
    <xdr:to>
      <xdr:col>81</xdr:col>
      <xdr:colOff>101600</xdr:colOff>
      <xdr:row>78</xdr:row>
      <xdr:rowOff>71306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62433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143565</xdr:rowOff>
    </xdr:from>
    <xdr:to>
      <xdr:col>76</xdr:col>
      <xdr:colOff>165100</xdr:colOff>
      <xdr:row>78</xdr:row>
      <xdr:rowOff>73715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64842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149808</xdr:rowOff>
    </xdr:from>
    <xdr:to>
      <xdr:col>72</xdr:col>
      <xdr:colOff>38100</xdr:colOff>
      <xdr:row>78</xdr:row>
      <xdr:rowOff>79958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71085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145256</xdr:rowOff>
    </xdr:from>
    <xdr:to>
      <xdr:col>67</xdr:col>
      <xdr:colOff>101600</xdr:colOff>
      <xdr:row>78</xdr:row>
      <xdr:rowOff>75406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66533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14784</xdr:rowOff>
    </xdr:from>
    <xdr:to>
      <xdr:col>85</xdr:col>
      <xdr:colOff>127000</xdr:colOff>
      <xdr:row>99</xdr:row>
      <xdr:rowOff>21278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8334"/>
          <a:ext cx="838200" cy="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158976</xdr:rowOff>
    </xdr:from>
    <xdr:to>
      <xdr:col>81</xdr:col>
      <xdr:colOff>50800</xdr:colOff>
      <xdr:row>99</xdr:row>
      <xdr:rowOff>21278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61076"/>
          <a:ext cx="889000" cy="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158527</xdr:rowOff>
    </xdr:from>
    <xdr:to>
      <xdr:col>76</xdr:col>
      <xdr:colOff>114300</xdr:colOff>
      <xdr:row>98</xdr:row>
      <xdr:rowOff>158976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0627"/>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158527</xdr:rowOff>
    </xdr:from>
    <xdr:to>
      <xdr:col>71</xdr:col>
      <xdr:colOff>177800</xdr:colOff>
      <xdr:row>99</xdr:row>
      <xdr:rowOff>29707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0627"/>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135434</xdr:rowOff>
    </xdr:from>
    <xdr:to>
      <xdr:col>85</xdr:col>
      <xdr:colOff>177800</xdr:colOff>
      <xdr:row>99</xdr:row>
      <xdr:rowOff>65584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141928</xdr:rowOff>
    </xdr:from>
    <xdr:to>
      <xdr:col>81</xdr:col>
      <xdr:colOff>101600</xdr:colOff>
      <xdr:row>99</xdr:row>
      <xdr:rowOff>72078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63205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108176</xdr:rowOff>
    </xdr:from>
    <xdr:to>
      <xdr:col>76</xdr:col>
      <xdr:colOff>165100</xdr:colOff>
      <xdr:row>99</xdr:row>
      <xdr:rowOff>38326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29453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107727</xdr:rowOff>
    </xdr:from>
    <xdr:to>
      <xdr:col>72</xdr:col>
      <xdr:colOff>38100</xdr:colOff>
      <xdr:row>99</xdr:row>
      <xdr:rowOff>37877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29004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150357</xdr:rowOff>
    </xdr:from>
    <xdr:to>
      <xdr:col>67</xdr:col>
      <xdr:colOff>101600</xdr:colOff>
      <xdr:row>99</xdr:row>
      <xdr:rowOff>80507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71634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99793</xdr:rowOff>
    </xdr:from>
    <xdr:to>
      <xdr:col>116</xdr:col>
      <xdr:colOff>63500</xdr:colOff>
      <xdr:row>37</xdr:row>
      <xdr:rowOff>103516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43443"/>
          <a:ext cx="8382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66319</xdr:rowOff>
    </xdr:from>
    <xdr:to>
      <xdr:col>111</xdr:col>
      <xdr:colOff>177800</xdr:colOff>
      <xdr:row>37</xdr:row>
      <xdr:rowOff>103516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09969"/>
          <a:ext cx="889000" cy="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66319</xdr:rowOff>
    </xdr:from>
    <xdr:to>
      <xdr:col>107</xdr:col>
      <xdr:colOff>50800</xdr:colOff>
      <xdr:row>37</xdr:row>
      <xdr:rowOff>72622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09969"/>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72622</xdr:rowOff>
    </xdr:from>
    <xdr:to>
      <xdr:col>102</xdr:col>
      <xdr:colOff>114300</xdr:colOff>
      <xdr:row>37</xdr:row>
      <xdr:rowOff>127290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416272"/>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48993</xdr:rowOff>
    </xdr:from>
    <xdr:to>
      <xdr:col>116</xdr:col>
      <xdr:colOff>114300</xdr:colOff>
      <xdr:row>37</xdr:row>
      <xdr:rowOff>150593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71870</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4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52716</xdr:rowOff>
    </xdr:from>
    <xdr:to>
      <xdr:col>112</xdr:col>
      <xdr:colOff>38100</xdr:colOff>
      <xdr:row>37</xdr:row>
      <xdr:rowOff>154316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9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170843</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1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15519</xdr:rowOff>
    </xdr:from>
    <xdr:to>
      <xdr:col>107</xdr:col>
      <xdr:colOff>101600</xdr:colOff>
      <xdr:row>37</xdr:row>
      <xdr:rowOff>117119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133646</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1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21822</xdr:rowOff>
    </xdr:from>
    <xdr:to>
      <xdr:col>102</xdr:col>
      <xdr:colOff>165100</xdr:colOff>
      <xdr:row>37</xdr:row>
      <xdr:rowOff>123422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139949</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14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76490</xdr:rowOff>
    </xdr:from>
    <xdr:to>
      <xdr:col>98</xdr:col>
      <xdr:colOff>38100</xdr:colOff>
      <xdr:row>38</xdr:row>
      <xdr:rowOff>6640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23167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19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35786</xdr:rowOff>
    </xdr:from>
    <xdr:to>
      <xdr:col>116</xdr:col>
      <xdr:colOff>63500</xdr:colOff>
      <xdr:row>59</xdr:row>
      <xdr:rowOff>35870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1336"/>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35870</xdr:rowOff>
    </xdr:from>
    <xdr:to>
      <xdr:col>111</xdr:col>
      <xdr:colOff>177800</xdr:colOff>
      <xdr:row>59</xdr:row>
      <xdr:rowOff>35938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142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35938</xdr:rowOff>
    </xdr:from>
    <xdr:to>
      <xdr:col>107</xdr:col>
      <xdr:colOff>50800</xdr:colOff>
      <xdr:row>59</xdr:row>
      <xdr:rowOff>36007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1488"/>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36007</xdr:rowOff>
    </xdr:from>
    <xdr:to>
      <xdr:col>102</xdr:col>
      <xdr:colOff>114300</xdr:colOff>
      <xdr:row>59</xdr:row>
      <xdr:rowOff>36091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1557"/>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156436</xdr:rowOff>
    </xdr:from>
    <xdr:to>
      <xdr:col>116</xdr:col>
      <xdr:colOff>114300</xdr:colOff>
      <xdr:row>59</xdr:row>
      <xdr:rowOff>86586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156520</xdr:rowOff>
    </xdr:from>
    <xdr:to>
      <xdr:col>112</xdr:col>
      <xdr:colOff>38100</xdr:colOff>
      <xdr:row>59</xdr:row>
      <xdr:rowOff>86670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77797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156588</xdr:rowOff>
    </xdr:from>
    <xdr:to>
      <xdr:col>107</xdr:col>
      <xdr:colOff>101600</xdr:colOff>
      <xdr:row>59</xdr:row>
      <xdr:rowOff>86738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77865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156657</xdr:rowOff>
    </xdr:from>
    <xdr:to>
      <xdr:col>102</xdr:col>
      <xdr:colOff>165100</xdr:colOff>
      <xdr:row>59</xdr:row>
      <xdr:rowOff>86807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77934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156741</xdr:rowOff>
    </xdr:from>
    <xdr:to>
      <xdr:col>98</xdr:col>
      <xdr:colOff>38100</xdr:colOff>
      <xdr:row>59</xdr:row>
      <xdr:rowOff>86891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78018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64281</xdr:rowOff>
    </xdr:from>
    <xdr:to>
      <xdr:col>116</xdr:col>
      <xdr:colOff>63500</xdr:colOff>
      <xdr:row>77</xdr:row>
      <xdr:rowOff>80817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65931"/>
          <a:ext cx="8382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64281</xdr:rowOff>
    </xdr:from>
    <xdr:to>
      <xdr:col>111</xdr:col>
      <xdr:colOff>177800</xdr:colOff>
      <xdr:row>77</xdr:row>
      <xdr:rowOff>74740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65931"/>
          <a:ext cx="8890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44774</xdr:rowOff>
    </xdr:from>
    <xdr:to>
      <xdr:col>107</xdr:col>
      <xdr:colOff>50800</xdr:colOff>
      <xdr:row>77</xdr:row>
      <xdr:rowOff>74740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246424"/>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28048</xdr:rowOff>
    </xdr:from>
    <xdr:to>
      <xdr:col>102</xdr:col>
      <xdr:colOff>114300</xdr:colOff>
      <xdr:row>77</xdr:row>
      <xdr:rowOff>44774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229698"/>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30017</xdr:rowOff>
    </xdr:from>
    <xdr:to>
      <xdr:col>116</xdr:col>
      <xdr:colOff>114300</xdr:colOff>
      <xdr:row>77</xdr:row>
      <xdr:rowOff>131617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116394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4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13481</xdr:rowOff>
    </xdr:from>
    <xdr:to>
      <xdr:col>112</xdr:col>
      <xdr:colOff>38100</xdr:colOff>
      <xdr:row>77</xdr:row>
      <xdr:rowOff>115081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106208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23940</xdr:rowOff>
    </xdr:from>
    <xdr:to>
      <xdr:col>107</xdr:col>
      <xdr:colOff>101600</xdr:colOff>
      <xdr:row>77</xdr:row>
      <xdr:rowOff>125540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116667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1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165424</xdr:rowOff>
    </xdr:from>
    <xdr:to>
      <xdr:col>102</xdr:col>
      <xdr:colOff>165100</xdr:colOff>
      <xdr:row>77</xdr:row>
      <xdr:rowOff>95574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9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86701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8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148698</xdr:rowOff>
    </xdr:from>
    <xdr:to>
      <xdr:col>98</xdr:col>
      <xdr:colOff>38100</xdr:colOff>
      <xdr:row>77</xdr:row>
      <xdr:rowOff>78848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69975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565,449</a:t>
          </a:r>
          <a:r>
            <a:rPr kumimoji="1" lang="ja-JP" altLang="ja-JP" sz="1100">
              <a:solidFill>
                <a:schemeClr val="dk1"/>
              </a:solidFill>
              <a:effectLst/>
              <a:latin typeface="+mn-lt"/>
              <a:ea typeface="+mn-ea"/>
              <a:cs typeface="+mn-cs"/>
            </a:rPr>
            <a:t>円となっている。普通建設事業費は住民一人当たり</a:t>
          </a:r>
          <a:r>
            <a:rPr kumimoji="1" lang="en-US" altLang="ja-JP" sz="1100">
              <a:solidFill>
                <a:schemeClr val="dk1"/>
              </a:solidFill>
              <a:effectLst/>
              <a:latin typeface="+mn-lt"/>
              <a:ea typeface="+mn-ea"/>
              <a:cs typeface="+mn-cs"/>
            </a:rPr>
            <a:t>44,173</a:t>
          </a:r>
          <a:r>
            <a:rPr kumimoji="1" lang="ja-JP" altLang="ja-JP" sz="1100">
              <a:solidFill>
                <a:schemeClr val="dk1"/>
              </a:solidFill>
              <a:effectLst/>
              <a:latin typeface="+mn-lt"/>
              <a:ea typeface="+mn-ea"/>
              <a:cs typeface="+mn-cs"/>
            </a:rPr>
            <a:t>円で、一人当たりのコストは類似団体と比較して低い状況となっている。令和元年度に</a:t>
          </a:r>
          <a:r>
            <a:rPr kumimoji="1" lang="ja-JP" altLang="en-US" sz="1100">
              <a:solidFill>
                <a:schemeClr val="dk1"/>
              </a:solidFill>
              <a:effectLst/>
              <a:latin typeface="+mn-lt"/>
              <a:ea typeface="+mn-ea"/>
              <a:cs typeface="+mn-cs"/>
            </a:rPr>
            <a:t>新市建設計画による新庁舎などの</a:t>
          </a:r>
          <a:r>
            <a:rPr kumimoji="1" lang="ja-JP" altLang="ja-JP" sz="1100">
              <a:solidFill>
                <a:schemeClr val="dk1"/>
              </a:solidFill>
              <a:effectLst/>
              <a:latin typeface="+mn-lt"/>
              <a:ea typeface="+mn-ea"/>
              <a:cs typeface="+mn-cs"/>
            </a:rPr>
            <a:t>大型建設事業のほとんどが完了したことに</a:t>
          </a:r>
          <a:r>
            <a:rPr kumimoji="1" lang="ja-JP" altLang="ja-JP" sz="1100">
              <a:solidFill>
                <a:sysClr val="windowText" lastClr="000000"/>
              </a:solidFill>
              <a:effectLst/>
              <a:latin typeface="+mn-lt"/>
              <a:ea typeface="+mn-ea"/>
              <a:cs typeface="+mn-cs"/>
            </a:rPr>
            <a:t>よる。建設工事等については、</a:t>
          </a:r>
          <a:r>
            <a:rPr kumimoji="1" lang="ja-JP" altLang="en-US" sz="1100">
              <a:solidFill>
                <a:sysClr val="windowText" lastClr="000000"/>
              </a:solidFill>
              <a:effectLst/>
              <a:latin typeface="+mn-lt"/>
              <a:ea typeface="+mn-ea"/>
              <a:cs typeface="+mn-cs"/>
            </a:rPr>
            <a:t>まずもって施設の在り方について、</a:t>
          </a:r>
          <a:r>
            <a:rPr kumimoji="1" lang="ja-JP" altLang="ja-JP" sz="1100">
              <a:solidFill>
                <a:sysClr val="windowText" lastClr="000000"/>
              </a:solidFill>
              <a:effectLst/>
              <a:latin typeface="+mn-lt"/>
              <a:ea typeface="+mn-ea"/>
              <a:cs typeface="+mn-cs"/>
            </a:rPr>
            <a:t>公共施設等総合管理計画に基づき</a:t>
          </a:r>
          <a:r>
            <a:rPr kumimoji="1" lang="ja-JP" altLang="en-US" sz="1100">
              <a:solidFill>
                <a:schemeClr val="dk1"/>
              </a:solidFill>
              <a:effectLst/>
              <a:latin typeface="+mn-lt"/>
              <a:ea typeface="+mn-ea"/>
              <a:cs typeface="+mn-cs"/>
            </a:rPr>
            <a:t>検討を行い、事業の実施においては、事業費の平準化</a:t>
          </a:r>
          <a:r>
            <a:rPr kumimoji="1" lang="ja-JP" altLang="ja-JP" sz="1100">
              <a:solidFill>
                <a:schemeClr val="dk1"/>
              </a:solidFill>
              <a:effectLst/>
              <a:latin typeface="+mn-lt"/>
              <a:ea typeface="+mn-ea"/>
              <a:cs typeface="+mn-cs"/>
            </a:rPr>
            <a:t>を徹底していくことで</a:t>
          </a:r>
          <a:r>
            <a:rPr kumimoji="1" lang="ja-JP" altLang="en-US" sz="1100">
              <a:solidFill>
                <a:schemeClr val="dk1"/>
              </a:solidFill>
              <a:effectLst/>
              <a:latin typeface="+mn-lt"/>
              <a:ea typeface="+mn-ea"/>
              <a:cs typeface="+mn-cs"/>
            </a:rPr>
            <a:t>、その</a:t>
          </a:r>
          <a:r>
            <a:rPr kumimoji="1" lang="ja-JP" altLang="ja-JP" sz="1100">
              <a:solidFill>
                <a:schemeClr val="dk1"/>
              </a:solidFill>
              <a:effectLst/>
              <a:latin typeface="+mn-lt"/>
              <a:ea typeface="+mn-ea"/>
              <a:cs typeface="+mn-cs"/>
            </a:rPr>
            <a:t>抑制を</a:t>
          </a:r>
          <a:r>
            <a:rPr kumimoji="1" lang="ja-JP" altLang="en-US" sz="1100">
              <a:solidFill>
                <a:schemeClr val="dk1"/>
              </a:solidFill>
              <a:effectLst/>
              <a:latin typeface="+mn-lt"/>
              <a:ea typeface="+mn-ea"/>
              <a:cs typeface="+mn-cs"/>
            </a:rPr>
            <a:t>図る。補</a:t>
          </a:r>
          <a:r>
            <a:rPr kumimoji="1" lang="ja-JP" altLang="ja-JP" sz="1100">
              <a:solidFill>
                <a:schemeClr val="dk1"/>
              </a:solidFill>
              <a:effectLst/>
              <a:latin typeface="+mn-lt"/>
              <a:ea typeface="+mn-ea"/>
              <a:cs typeface="+mn-cs"/>
            </a:rPr>
            <a:t>助費等については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100,708</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農業集落排水施設特別会計を企業会計へ会計統合したことに伴い企業会計に対する補助金が増加したことにより前年度より増となった。投資及び出資金は、企業会計への出資金が大きく、類似団体に比べて高い水準となっている。</a:t>
          </a:r>
          <a:r>
            <a:rPr kumimoji="1" lang="ja-JP" altLang="ja-JP" sz="1100">
              <a:solidFill>
                <a:schemeClr val="dk1"/>
              </a:solidFill>
              <a:effectLst/>
              <a:latin typeface="+mn-lt"/>
              <a:ea typeface="+mn-ea"/>
              <a:cs typeface="+mn-cs"/>
            </a:rPr>
            <a:t>一部事務組合への補助金</a:t>
          </a:r>
          <a:r>
            <a:rPr kumimoji="1" lang="ja-JP" altLang="en-US" sz="1100">
              <a:solidFill>
                <a:schemeClr val="dk1"/>
              </a:solidFill>
              <a:effectLst/>
              <a:latin typeface="+mn-lt"/>
              <a:ea typeface="+mn-ea"/>
              <a:cs typeface="+mn-cs"/>
            </a:rPr>
            <a:t>や企業会計への出資金及び補助金</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は、その適正化に努め、支出の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を図る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災害復旧事業費については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4,923</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月梅雨前線豪雨等の影響により前年度に比べ</a:t>
          </a:r>
          <a:r>
            <a:rPr kumimoji="1" lang="ja-JP" altLang="ja-JP" sz="1100">
              <a:solidFill>
                <a:schemeClr val="dk1"/>
              </a:solidFill>
              <a:effectLst/>
              <a:latin typeface="+mn-lt"/>
              <a:ea typeface="+mn-ea"/>
              <a:cs typeface="+mn-cs"/>
            </a:rPr>
            <a:t>増となった。扶助費については、一人当たり</a:t>
          </a:r>
          <a:r>
            <a:rPr kumimoji="1" lang="en-US" altLang="ja-JP" sz="1100">
              <a:solidFill>
                <a:schemeClr val="dk1"/>
              </a:solidFill>
              <a:effectLst/>
              <a:latin typeface="+mn-lt"/>
              <a:ea typeface="+mn-ea"/>
              <a:cs typeface="+mn-cs"/>
            </a:rPr>
            <a:t>123,684</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介護給付費等の</a:t>
          </a:r>
          <a:r>
            <a:rPr kumimoji="1" lang="ja-JP" altLang="ja-JP" sz="1100">
              <a:solidFill>
                <a:schemeClr val="dk1"/>
              </a:solidFill>
              <a:effectLst/>
              <a:latin typeface="+mn-lt"/>
              <a:ea typeface="+mn-ea"/>
              <a:cs typeface="+mn-cs"/>
            </a:rPr>
            <a:t>増加により</a:t>
          </a:r>
          <a:r>
            <a:rPr kumimoji="1" lang="ja-JP" altLang="en-US" sz="1100">
              <a:solidFill>
                <a:schemeClr val="dk1"/>
              </a:solidFill>
              <a:effectLst/>
              <a:latin typeface="+mn-lt"/>
              <a:ea typeface="+mn-ea"/>
              <a:cs typeface="+mn-cs"/>
            </a:rPr>
            <a:t>前年度より</a:t>
          </a:r>
          <a:r>
            <a:rPr kumimoji="1" lang="ja-JP" altLang="ja-JP" sz="1100">
              <a:solidFill>
                <a:schemeClr val="dk1"/>
              </a:solidFill>
              <a:effectLst/>
              <a:latin typeface="+mn-lt"/>
              <a:ea typeface="+mn-ea"/>
              <a:cs typeface="+mn-cs"/>
            </a:rPr>
            <a:t>増となった。積立金については、財政調整基金</a:t>
          </a:r>
          <a:r>
            <a:rPr kumimoji="1" lang="ja-JP" altLang="en-US" sz="1100">
              <a:solidFill>
                <a:schemeClr val="dk1"/>
              </a:solidFill>
              <a:effectLst/>
              <a:latin typeface="+mn-lt"/>
              <a:ea typeface="+mn-ea"/>
              <a:cs typeface="+mn-cs"/>
            </a:rPr>
            <a:t>等に</a:t>
          </a:r>
          <a:r>
            <a:rPr kumimoji="1" lang="ja-JP" altLang="ja-JP" sz="1100">
              <a:solidFill>
                <a:schemeClr val="dk1"/>
              </a:solidFill>
              <a:effectLst/>
              <a:latin typeface="+mn-lt"/>
              <a:ea typeface="+mn-ea"/>
              <a:cs typeface="+mn-cs"/>
            </a:rPr>
            <a:t>積立ができなかったこと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から、一人当たり</a:t>
          </a:r>
          <a:r>
            <a:rPr kumimoji="1" lang="en-US" altLang="ja-JP" sz="1100">
              <a:solidFill>
                <a:schemeClr val="dk1"/>
              </a:solidFill>
              <a:effectLst/>
              <a:latin typeface="+mn-lt"/>
              <a:ea typeface="+mn-ea"/>
              <a:cs typeface="+mn-cs"/>
            </a:rPr>
            <a:t>15,573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類似団体と比較しても低い状況にある。今後は歳出全般の圧縮に努め、本市の財政規模に見合った財政調整基金の現状維持を目標に健全な財政運営を図る。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35,173
34,884
194.43
21,181,418
19,888,551
1,174,092
11,185,522
22,068,344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20828</xdr:rowOff>
    </xdr:from>
    <xdr:to>
      <xdr:col>24</xdr:col>
      <xdr:colOff>63500</xdr:colOff>
      <xdr:row>39</xdr:row>
      <xdr:rowOff>25209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07378"/>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25209</xdr:rowOff>
    </xdr:from>
    <xdr:to>
      <xdr:col>19</xdr:col>
      <xdr:colOff>177800</xdr:colOff>
      <xdr:row>39</xdr:row>
      <xdr:rowOff>27305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175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27305</xdr:rowOff>
    </xdr:from>
    <xdr:to>
      <xdr:col>15</xdr:col>
      <xdr:colOff>50800</xdr:colOff>
      <xdr:row>39</xdr:row>
      <xdr:rowOff>48831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13855"/>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145986</xdr:rowOff>
    </xdr:from>
    <xdr:to>
      <xdr:col>10</xdr:col>
      <xdr:colOff>114300</xdr:colOff>
      <xdr:row>39</xdr:row>
      <xdr:rowOff>48831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61086"/>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141478</xdr:rowOff>
    </xdr:from>
    <xdr:to>
      <xdr:col>24</xdr:col>
      <xdr:colOff>114300</xdr:colOff>
      <xdr:row>39</xdr:row>
      <xdr:rowOff>71628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56405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145859</xdr:rowOff>
    </xdr:from>
    <xdr:to>
      <xdr:col>20</xdr:col>
      <xdr:colOff>38100</xdr:colOff>
      <xdr:row>39</xdr:row>
      <xdr:rowOff>76009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67136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5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147955</xdr:rowOff>
    </xdr:from>
    <xdr:to>
      <xdr:col>15</xdr:col>
      <xdr:colOff>101600</xdr:colOff>
      <xdr:row>39</xdr:row>
      <xdr:rowOff>78105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69232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169481</xdr:rowOff>
    </xdr:from>
    <xdr:to>
      <xdr:col>10</xdr:col>
      <xdr:colOff>165100</xdr:colOff>
      <xdr:row>39</xdr:row>
      <xdr:rowOff>99631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90758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7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95186</xdr:rowOff>
    </xdr:from>
    <xdr:to>
      <xdr:col>6</xdr:col>
      <xdr:colOff>38100</xdr:colOff>
      <xdr:row>39</xdr:row>
      <xdr:rowOff>25336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16463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0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115269</xdr:rowOff>
    </xdr:from>
    <xdr:to>
      <xdr:col>24</xdr:col>
      <xdr:colOff>63500</xdr:colOff>
      <xdr:row>58</xdr:row>
      <xdr:rowOff>125713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9369"/>
          <a:ext cx="838200" cy="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122878</xdr:rowOff>
    </xdr:from>
    <xdr:to>
      <xdr:col>19</xdr:col>
      <xdr:colOff>177800</xdr:colOff>
      <xdr:row>58</xdr:row>
      <xdr:rowOff>125713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66978"/>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122878</xdr:rowOff>
    </xdr:from>
    <xdr:to>
      <xdr:col>15</xdr:col>
      <xdr:colOff>50800</xdr:colOff>
      <xdr:row>58</xdr:row>
      <xdr:rowOff>128394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66978"/>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24065</xdr:rowOff>
    </xdr:from>
    <xdr:to>
      <xdr:col>10</xdr:col>
      <xdr:colOff>114300</xdr:colOff>
      <xdr:row>58</xdr:row>
      <xdr:rowOff>128394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68165"/>
          <a:ext cx="889000" cy="10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64469</xdr:rowOff>
    </xdr:from>
    <xdr:to>
      <xdr:col>24</xdr:col>
      <xdr:colOff>114300</xdr:colOff>
      <xdr:row>58</xdr:row>
      <xdr:rowOff>166069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150846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74913</xdr:rowOff>
    </xdr:from>
    <xdr:to>
      <xdr:col>20</xdr:col>
      <xdr:colOff>38100</xdr:colOff>
      <xdr:row>59</xdr:row>
      <xdr:rowOff>5063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167640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72078</xdr:rowOff>
    </xdr:from>
    <xdr:to>
      <xdr:col>15</xdr:col>
      <xdr:colOff>101600</xdr:colOff>
      <xdr:row>59</xdr:row>
      <xdr:rowOff>2228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164805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77594</xdr:rowOff>
    </xdr:from>
    <xdr:to>
      <xdr:col>10</xdr:col>
      <xdr:colOff>165100</xdr:colOff>
      <xdr:row>59</xdr:row>
      <xdr:rowOff>7744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170321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1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144715</xdr:rowOff>
    </xdr:from>
    <xdr:to>
      <xdr:col>6</xdr:col>
      <xdr:colOff>38100</xdr:colOff>
      <xdr:row>58</xdr:row>
      <xdr:rowOff>74865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65992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1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54766</xdr:rowOff>
    </xdr:from>
    <xdr:to>
      <xdr:col>24</xdr:col>
      <xdr:colOff>63500</xdr:colOff>
      <xdr:row>77</xdr:row>
      <xdr:rowOff>97396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6416"/>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97396</xdr:rowOff>
    </xdr:from>
    <xdr:to>
      <xdr:col>19</xdr:col>
      <xdr:colOff>177800</xdr:colOff>
      <xdr:row>77</xdr:row>
      <xdr:rowOff>144957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99046"/>
          <a:ext cx="889000" cy="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113832</xdr:rowOff>
    </xdr:from>
    <xdr:to>
      <xdr:col>15</xdr:col>
      <xdr:colOff>50800</xdr:colOff>
      <xdr:row>77</xdr:row>
      <xdr:rowOff>144957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15482"/>
          <a:ext cx="889000" cy="3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113832</xdr:rowOff>
    </xdr:from>
    <xdr:to>
      <xdr:col>10</xdr:col>
      <xdr:colOff>114300</xdr:colOff>
      <xdr:row>78</xdr:row>
      <xdr:rowOff>17281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5482"/>
          <a:ext cx="889000" cy="7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3966</xdr:rowOff>
    </xdr:from>
    <xdr:to>
      <xdr:col>24</xdr:col>
      <xdr:colOff>114300</xdr:colOff>
      <xdr:row>77</xdr:row>
      <xdr:rowOff>105566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153843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46596</xdr:rowOff>
    </xdr:from>
    <xdr:to>
      <xdr:col>20</xdr:col>
      <xdr:colOff>38100</xdr:colOff>
      <xdr:row>77</xdr:row>
      <xdr:rowOff>148196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139323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94157</xdr:rowOff>
    </xdr:from>
    <xdr:to>
      <xdr:col>15</xdr:col>
      <xdr:colOff>101600</xdr:colOff>
      <xdr:row>78</xdr:row>
      <xdr:rowOff>24307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15434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63032</xdr:rowOff>
    </xdr:from>
    <xdr:to>
      <xdr:col>10</xdr:col>
      <xdr:colOff>165100</xdr:colOff>
      <xdr:row>77</xdr:row>
      <xdr:rowOff>164632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155759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137931</xdr:rowOff>
    </xdr:from>
    <xdr:to>
      <xdr:col>6</xdr:col>
      <xdr:colOff>38100</xdr:colOff>
      <xdr:row>78</xdr:row>
      <xdr:rowOff>68081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59208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82516</xdr:rowOff>
    </xdr:from>
    <xdr:to>
      <xdr:col>24</xdr:col>
      <xdr:colOff>63500</xdr:colOff>
      <xdr:row>99</xdr:row>
      <xdr:rowOff>83445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6066"/>
          <a:ext cx="8382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82108</xdr:rowOff>
    </xdr:from>
    <xdr:to>
      <xdr:col>19</xdr:col>
      <xdr:colOff>177800</xdr:colOff>
      <xdr:row>99</xdr:row>
      <xdr:rowOff>82516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5658"/>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82108</xdr:rowOff>
    </xdr:from>
    <xdr:to>
      <xdr:col>15</xdr:col>
      <xdr:colOff>50800</xdr:colOff>
      <xdr:row>99</xdr:row>
      <xdr:rowOff>85046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5658"/>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85046</xdr:rowOff>
    </xdr:from>
    <xdr:to>
      <xdr:col>10</xdr:col>
      <xdr:colOff>114300</xdr:colOff>
      <xdr:row>99</xdr:row>
      <xdr:rowOff>87668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596"/>
          <a:ext cx="889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32645</xdr:rowOff>
    </xdr:from>
    <xdr:to>
      <xdr:col>24</xdr:col>
      <xdr:colOff>114300</xdr:colOff>
      <xdr:row>99</xdr:row>
      <xdr:rowOff>134245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31716</xdr:rowOff>
    </xdr:from>
    <xdr:to>
      <xdr:col>20</xdr:col>
      <xdr:colOff>38100</xdr:colOff>
      <xdr:row>99</xdr:row>
      <xdr:rowOff>133316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124443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31308</xdr:rowOff>
    </xdr:from>
    <xdr:to>
      <xdr:col>15</xdr:col>
      <xdr:colOff>101600</xdr:colOff>
      <xdr:row>99</xdr:row>
      <xdr:rowOff>132908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124035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34246</xdr:rowOff>
    </xdr:from>
    <xdr:to>
      <xdr:col>10</xdr:col>
      <xdr:colOff>165100</xdr:colOff>
      <xdr:row>99</xdr:row>
      <xdr:rowOff>135846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126973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36868</xdr:rowOff>
    </xdr:from>
    <xdr:to>
      <xdr:col>6</xdr:col>
      <xdr:colOff>38100</xdr:colOff>
      <xdr:row>99</xdr:row>
      <xdr:rowOff>138468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129595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52505</xdr:rowOff>
    </xdr:from>
    <xdr:to>
      <xdr:col>55</xdr:col>
      <xdr:colOff>0</xdr:colOff>
      <xdr:row>39</xdr:row>
      <xdr:rowOff>52832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3905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52832</xdr:rowOff>
    </xdr:from>
    <xdr:to>
      <xdr:col>50</xdr:col>
      <xdr:colOff>114300</xdr:colOff>
      <xdr:row>39</xdr:row>
      <xdr:rowOff>53159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73938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53159</xdr:rowOff>
    </xdr:from>
    <xdr:to>
      <xdr:col>45</xdr:col>
      <xdr:colOff>177800</xdr:colOff>
      <xdr:row>39</xdr:row>
      <xdr:rowOff>53811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39709"/>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53811</xdr:rowOff>
    </xdr:from>
    <xdr:to>
      <xdr:col>41</xdr:col>
      <xdr:colOff>50800</xdr:colOff>
      <xdr:row>39</xdr:row>
      <xdr:rowOff>54139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40361"/>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1705</xdr:rowOff>
    </xdr:from>
    <xdr:to>
      <xdr:col>55</xdr:col>
      <xdr:colOff>50800</xdr:colOff>
      <xdr:row>39</xdr:row>
      <xdr:rowOff>103305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88082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0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2032</xdr:rowOff>
    </xdr:from>
    <xdr:to>
      <xdr:col>50</xdr:col>
      <xdr:colOff>165100</xdr:colOff>
      <xdr:row>39</xdr:row>
      <xdr:rowOff>103632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94759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8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2359</xdr:rowOff>
    </xdr:from>
    <xdr:to>
      <xdr:col>46</xdr:col>
      <xdr:colOff>38100</xdr:colOff>
      <xdr:row>39</xdr:row>
      <xdr:rowOff>103959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95086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3011</xdr:rowOff>
    </xdr:from>
    <xdr:to>
      <xdr:col>41</xdr:col>
      <xdr:colOff>101600</xdr:colOff>
      <xdr:row>39</xdr:row>
      <xdr:rowOff>104611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95738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8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3339</xdr:rowOff>
    </xdr:from>
    <xdr:to>
      <xdr:col>36</xdr:col>
      <xdr:colOff>165100</xdr:colOff>
      <xdr:row>39</xdr:row>
      <xdr:rowOff>104939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96066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74523</xdr:rowOff>
    </xdr:from>
    <xdr:to>
      <xdr:col>55</xdr:col>
      <xdr:colOff>0</xdr:colOff>
      <xdr:row>57</xdr:row>
      <xdr:rowOff>136817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47173"/>
          <a:ext cx="8382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121209</xdr:rowOff>
    </xdr:from>
    <xdr:to>
      <xdr:col>50</xdr:col>
      <xdr:colOff>114300</xdr:colOff>
      <xdr:row>57</xdr:row>
      <xdr:rowOff>136817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893859"/>
          <a:ext cx="8890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121209</xdr:rowOff>
    </xdr:from>
    <xdr:to>
      <xdr:col>45</xdr:col>
      <xdr:colOff>177800</xdr:colOff>
      <xdr:row>57</xdr:row>
      <xdr:rowOff>140246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93859"/>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124117</xdr:rowOff>
    </xdr:from>
    <xdr:to>
      <xdr:col>41</xdr:col>
      <xdr:colOff>50800</xdr:colOff>
      <xdr:row>57</xdr:row>
      <xdr:rowOff>140246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9676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23723</xdr:rowOff>
    </xdr:from>
    <xdr:to>
      <xdr:col>55</xdr:col>
      <xdr:colOff>50800</xdr:colOff>
      <xdr:row>57</xdr:row>
      <xdr:rowOff>125323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2150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86017</xdr:rowOff>
    </xdr:from>
    <xdr:to>
      <xdr:col>50</xdr:col>
      <xdr:colOff>165100</xdr:colOff>
      <xdr:row>58</xdr:row>
      <xdr:rowOff>16167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7294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70409</xdr:rowOff>
    </xdr:from>
    <xdr:to>
      <xdr:col>46</xdr:col>
      <xdr:colOff>38100</xdr:colOff>
      <xdr:row>58</xdr:row>
      <xdr:rowOff>559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163136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89446</xdr:rowOff>
    </xdr:from>
    <xdr:to>
      <xdr:col>41</xdr:col>
      <xdr:colOff>101600</xdr:colOff>
      <xdr:row>58</xdr:row>
      <xdr:rowOff>19596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10723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73317</xdr:rowOff>
    </xdr:from>
    <xdr:to>
      <xdr:col>36</xdr:col>
      <xdr:colOff>165100</xdr:colOff>
      <xdr:row>58</xdr:row>
      <xdr:rowOff>3467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166044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73242</xdr:rowOff>
    </xdr:from>
    <xdr:to>
      <xdr:col>55</xdr:col>
      <xdr:colOff>0</xdr:colOff>
      <xdr:row>78</xdr:row>
      <xdr:rowOff>80904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46342"/>
          <a:ext cx="8382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65753</xdr:rowOff>
    </xdr:from>
    <xdr:to>
      <xdr:col>50</xdr:col>
      <xdr:colOff>114300</xdr:colOff>
      <xdr:row>78</xdr:row>
      <xdr:rowOff>80904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38853"/>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34616</xdr:rowOff>
    </xdr:from>
    <xdr:to>
      <xdr:col>45</xdr:col>
      <xdr:colOff>177800</xdr:colOff>
      <xdr:row>78</xdr:row>
      <xdr:rowOff>65753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07716"/>
          <a:ext cx="889000" cy="3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20627</xdr:rowOff>
    </xdr:from>
    <xdr:to>
      <xdr:col>41</xdr:col>
      <xdr:colOff>50800</xdr:colOff>
      <xdr:row>78</xdr:row>
      <xdr:rowOff>34616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93727"/>
          <a:ext cx="889000" cy="1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22442</xdr:rowOff>
    </xdr:from>
    <xdr:to>
      <xdr:col>55</xdr:col>
      <xdr:colOff>50800</xdr:colOff>
      <xdr:row>78</xdr:row>
      <xdr:rowOff>124042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30104</xdr:rowOff>
    </xdr:from>
    <xdr:to>
      <xdr:col>50</xdr:col>
      <xdr:colOff>165100</xdr:colOff>
      <xdr:row>78</xdr:row>
      <xdr:rowOff>131704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122831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14953</xdr:rowOff>
    </xdr:from>
    <xdr:to>
      <xdr:col>46</xdr:col>
      <xdr:colOff>38100</xdr:colOff>
      <xdr:row>78</xdr:row>
      <xdr:rowOff>116553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107680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155266</xdr:rowOff>
    </xdr:from>
    <xdr:to>
      <xdr:col>41</xdr:col>
      <xdr:colOff>101600</xdr:colOff>
      <xdr:row>78</xdr:row>
      <xdr:rowOff>85416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76543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141277</xdr:rowOff>
    </xdr:from>
    <xdr:to>
      <xdr:col>36</xdr:col>
      <xdr:colOff>165100</xdr:colOff>
      <xdr:row>78</xdr:row>
      <xdr:rowOff>71427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62554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13436</xdr:rowOff>
    </xdr:from>
    <xdr:to>
      <xdr:col>55</xdr:col>
      <xdr:colOff>0</xdr:colOff>
      <xdr:row>97</xdr:row>
      <xdr:rowOff>23160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44086"/>
          <a:ext cx="8382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23160</xdr:rowOff>
    </xdr:from>
    <xdr:to>
      <xdr:col>50</xdr:col>
      <xdr:colOff>114300</xdr:colOff>
      <xdr:row>97</xdr:row>
      <xdr:rowOff>50402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381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46371</xdr:rowOff>
    </xdr:from>
    <xdr:to>
      <xdr:col>45</xdr:col>
      <xdr:colOff>177800</xdr:colOff>
      <xdr:row>97</xdr:row>
      <xdr:rowOff>50402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77021"/>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46371</xdr:rowOff>
    </xdr:from>
    <xdr:to>
      <xdr:col>41</xdr:col>
      <xdr:colOff>50800</xdr:colOff>
      <xdr:row>97</xdr:row>
      <xdr:rowOff>99566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77021"/>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134086</xdr:rowOff>
    </xdr:from>
    <xdr:to>
      <xdr:col>55</xdr:col>
      <xdr:colOff>50800</xdr:colOff>
      <xdr:row>97</xdr:row>
      <xdr:rowOff>64236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112513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143810</xdr:rowOff>
    </xdr:from>
    <xdr:to>
      <xdr:col>50</xdr:col>
      <xdr:colOff>165100</xdr:colOff>
      <xdr:row>97</xdr:row>
      <xdr:rowOff>73960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65087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171052</xdr:rowOff>
    </xdr:from>
    <xdr:to>
      <xdr:col>46</xdr:col>
      <xdr:colOff>38100</xdr:colOff>
      <xdr:row>97</xdr:row>
      <xdr:rowOff>101202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92329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167021</xdr:rowOff>
    </xdr:from>
    <xdr:to>
      <xdr:col>41</xdr:col>
      <xdr:colOff>101600</xdr:colOff>
      <xdr:row>97</xdr:row>
      <xdr:rowOff>97171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88298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1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48766</xdr:rowOff>
    </xdr:from>
    <xdr:to>
      <xdr:col>36</xdr:col>
      <xdr:colOff>165100</xdr:colOff>
      <xdr:row>97</xdr:row>
      <xdr:rowOff>150366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141493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7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136614</xdr:rowOff>
    </xdr:from>
    <xdr:to>
      <xdr:col>85</xdr:col>
      <xdr:colOff>127000</xdr:colOff>
      <xdr:row>37</xdr:row>
      <xdr:rowOff>164503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80264"/>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147415</xdr:rowOff>
    </xdr:from>
    <xdr:to>
      <xdr:col>81</xdr:col>
      <xdr:colOff>50800</xdr:colOff>
      <xdr:row>37</xdr:row>
      <xdr:rowOff>164503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91065"/>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147415</xdr:rowOff>
    </xdr:from>
    <xdr:to>
      <xdr:col>76</xdr:col>
      <xdr:colOff>114300</xdr:colOff>
      <xdr:row>37</xdr:row>
      <xdr:rowOff>160545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91065"/>
          <a:ext cx="8890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159388</xdr:rowOff>
    </xdr:from>
    <xdr:to>
      <xdr:col>71</xdr:col>
      <xdr:colOff>177800</xdr:colOff>
      <xdr:row>37</xdr:row>
      <xdr:rowOff>160545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03038"/>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85814</xdr:rowOff>
    </xdr:from>
    <xdr:to>
      <xdr:col>85</xdr:col>
      <xdr:colOff>177800</xdr:colOff>
      <xdr:row>38</xdr:row>
      <xdr:rowOff>15963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9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64241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113703</xdr:rowOff>
    </xdr:from>
    <xdr:to>
      <xdr:col>81</xdr:col>
      <xdr:colOff>101600</xdr:colOff>
      <xdr:row>38</xdr:row>
      <xdr:rowOff>43853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5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34980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5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96615</xdr:rowOff>
    </xdr:from>
    <xdr:to>
      <xdr:col>76</xdr:col>
      <xdr:colOff>165100</xdr:colOff>
      <xdr:row>38</xdr:row>
      <xdr:rowOff>26766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02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17892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109746</xdr:rowOff>
    </xdr:from>
    <xdr:to>
      <xdr:col>72</xdr:col>
      <xdr:colOff>38100</xdr:colOff>
      <xdr:row>38</xdr:row>
      <xdr:rowOff>39895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33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31022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108588</xdr:rowOff>
    </xdr:from>
    <xdr:to>
      <xdr:col>67</xdr:col>
      <xdr:colOff>101600</xdr:colOff>
      <xdr:row>38</xdr:row>
      <xdr:rowOff>38739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22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29865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31587</xdr:rowOff>
    </xdr:from>
    <xdr:to>
      <xdr:col>85</xdr:col>
      <xdr:colOff>127000</xdr:colOff>
      <xdr:row>57</xdr:row>
      <xdr:rowOff>87876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04237"/>
          <a:ext cx="838200" cy="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87876</xdr:rowOff>
    </xdr:from>
    <xdr:to>
      <xdr:col>81</xdr:col>
      <xdr:colOff>50800</xdr:colOff>
      <xdr:row>57</xdr:row>
      <xdr:rowOff>107970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60526"/>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92494</xdr:rowOff>
    </xdr:from>
    <xdr:to>
      <xdr:col>76</xdr:col>
      <xdr:colOff>114300</xdr:colOff>
      <xdr:row>57</xdr:row>
      <xdr:rowOff>107970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65144"/>
          <a:ext cx="8890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78108</xdr:rowOff>
    </xdr:from>
    <xdr:to>
      <xdr:col>71</xdr:col>
      <xdr:colOff>177800</xdr:colOff>
      <xdr:row>57</xdr:row>
      <xdr:rowOff>92494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50758"/>
          <a:ext cx="889000" cy="1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152237</xdr:rowOff>
    </xdr:from>
    <xdr:to>
      <xdr:col>85</xdr:col>
      <xdr:colOff>177800</xdr:colOff>
      <xdr:row>57</xdr:row>
      <xdr:rowOff>82387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5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67164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6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37076</xdr:rowOff>
    </xdr:from>
    <xdr:to>
      <xdr:col>81</xdr:col>
      <xdr:colOff>101600</xdr:colOff>
      <xdr:row>57</xdr:row>
      <xdr:rowOff>138676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129803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57170</xdr:rowOff>
    </xdr:from>
    <xdr:to>
      <xdr:col>76</xdr:col>
      <xdr:colOff>165100</xdr:colOff>
      <xdr:row>57</xdr:row>
      <xdr:rowOff>158770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149897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41694</xdr:rowOff>
    </xdr:from>
    <xdr:to>
      <xdr:col>72</xdr:col>
      <xdr:colOff>38100</xdr:colOff>
      <xdr:row>57</xdr:row>
      <xdr:rowOff>143294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134421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27308</xdr:rowOff>
    </xdr:from>
    <xdr:to>
      <xdr:col>67</xdr:col>
      <xdr:colOff>101600</xdr:colOff>
      <xdr:row>57</xdr:row>
      <xdr:rowOff>128908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120035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82801</xdr:rowOff>
    </xdr:from>
    <xdr:to>
      <xdr:col>85</xdr:col>
      <xdr:colOff>127000</xdr:colOff>
      <xdr:row>79</xdr:row>
      <xdr:rowOff>86430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27351"/>
          <a:ext cx="8382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86430</xdr:rowOff>
    </xdr:from>
    <xdr:to>
      <xdr:col>81</xdr:col>
      <xdr:colOff>50800</xdr:colOff>
      <xdr:row>79</xdr:row>
      <xdr:rowOff>94963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0980"/>
          <a:ext cx="8890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65179</xdr:rowOff>
    </xdr:from>
    <xdr:to>
      <xdr:col>76</xdr:col>
      <xdr:colOff>114300</xdr:colOff>
      <xdr:row>79</xdr:row>
      <xdr:rowOff>94963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9729"/>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47075</xdr:rowOff>
    </xdr:from>
    <xdr:to>
      <xdr:col>71</xdr:col>
      <xdr:colOff>177800</xdr:colOff>
      <xdr:row>79</xdr:row>
      <xdr:rowOff>65179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91625"/>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32001</xdr:rowOff>
    </xdr:from>
    <xdr:to>
      <xdr:col>85</xdr:col>
      <xdr:colOff>177800</xdr:colOff>
      <xdr:row>79</xdr:row>
      <xdr:rowOff>133601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35630</xdr:rowOff>
    </xdr:from>
    <xdr:to>
      <xdr:col>81</xdr:col>
      <xdr:colOff>101600</xdr:colOff>
      <xdr:row>79</xdr:row>
      <xdr:rowOff>137230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128357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44163</xdr:rowOff>
    </xdr:from>
    <xdr:to>
      <xdr:col>76</xdr:col>
      <xdr:colOff>165100</xdr:colOff>
      <xdr:row>79</xdr:row>
      <xdr:rowOff>145763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136890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8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14379</xdr:rowOff>
    </xdr:from>
    <xdr:to>
      <xdr:col>72</xdr:col>
      <xdr:colOff>38100</xdr:colOff>
      <xdr:row>79</xdr:row>
      <xdr:rowOff>115979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132506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3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167725</xdr:rowOff>
    </xdr:from>
    <xdr:to>
      <xdr:col>67</xdr:col>
      <xdr:colOff>101600</xdr:colOff>
      <xdr:row>79</xdr:row>
      <xdr:rowOff>97875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114402</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20506</xdr:rowOff>
    </xdr:from>
    <xdr:to>
      <xdr:col>85</xdr:col>
      <xdr:colOff>127000</xdr:colOff>
      <xdr:row>98</xdr:row>
      <xdr:rowOff>20577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22606"/>
          <a:ext cx="8382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20506</xdr:rowOff>
    </xdr:from>
    <xdr:to>
      <xdr:col>81</xdr:col>
      <xdr:colOff>50800</xdr:colOff>
      <xdr:row>98</xdr:row>
      <xdr:rowOff>22915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22606"/>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22915</xdr:rowOff>
    </xdr:from>
    <xdr:to>
      <xdr:col>76</xdr:col>
      <xdr:colOff>114300</xdr:colOff>
      <xdr:row>98</xdr:row>
      <xdr:rowOff>29158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5015"/>
          <a:ext cx="889000" cy="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24606</xdr:rowOff>
    </xdr:from>
    <xdr:to>
      <xdr:col>71</xdr:col>
      <xdr:colOff>177800</xdr:colOff>
      <xdr:row>98</xdr:row>
      <xdr:rowOff>29158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6706"/>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141227</xdr:rowOff>
    </xdr:from>
    <xdr:to>
      <xdr:col>85</xdr:col>
      <xdr:colOff>177800</xdr:colOff>
      <xdr:row>98</xdr:row>
      <xdr:rowOff>71377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141156</xdr:rowOff>
    </xdr:from>
    <xdr:to>
      <xdr:col>81</xdr:col>
      <xdr:colOff>101600</xdr:colOff>
      <xdr:row>98</xdr:row>
      <xdr:rowOff>71306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62433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143565</xdr:rowOff>
    </xdr:from>
    <xdr:to>
      <xdr:col>76</xdr:col>
      <xdr:colOff>165100</xdr:colOff>
      <xdr:row>98</xdr:row>
      <xdr:rowOff>73715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64842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149808</xdr:rowOff>
    </xdr:from>
    <xdr:to>
      <xdr:col>72</xdr:col>
      <xdr:colOff>38100</xdr:colOff>
      <xdr:row>98</xdr:row>
      <xdr:rowOff>79958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71085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145256</xdr:rowOff>
    </xdr:from>
    <xdr:to>
      <xdr:col>67</xdr:col>
      <xdr:colOff>101600</xdr:colOff>
      <xdr:row>98</xdr:row>
      <xdr:rowOff>75406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66533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200">
              <a:latin typeface="+mn-ea"/>
              <a:ea typeface="+mn-ea"/>
            </a:rPr>
            <a:t>民生費は、住民一人当たり</a:t>
          </a:r>
          <a:r>
            <a:rPr kumimoji="1" lang="en-US" altLang="ja-JP" sz="1200">
              <a:latin typeface="+mn-ea"/>
              <a:ea typeface="+mn-ea"/>
            </a:rPr>
            <a:t>218,508</a:t>
          </a:r>
          <a:r>
            <a:rPr kumimoji="1" lang="ja-JP" altLang="en-US" sz="1200">
              <a:latin typeface="+mn-ea"/>
              <a:ea typeface="+mn-ea"/>
            </a:rPr>
            <a:t>円となっており前年度から比較して</a:t>
          </a:r>
          <a:r>
            <a:rPr kumimoji="1" lang="en-US" altLang="ja-JP" sz="1200">
              <a:latin typeface="+mn-ea"/>
              <a:ea typeface="+mn-ea"/>
            </a:rPr>
            <a:t>13,054</a:t>
          </a:r>
          <a:r>
            <a:rPr kumimoji="1" lang="ja-JP" altLang="en-US" sz="1200">
              <a:latin typeface="+mn-ea"/>
              <a:ea typeface="+mn-ea"/>
            </a:rPr>
            <a:t>円増加している。これは、定額減税調整給付金事業等の実施により経費が増加したことが主な要因である。また、総務費も、住民一人当たり</a:t>
          </a:r>
          <a:r>
            <a:rPr kumimoji="1" lang="en-US" altLang="ja-JP" sz="1200">
              <a:latin typeface="+mn-ea"/>
              <a:ea typeface="+mn-ea"/>
            </a:rPr>
            <a:t>79,237</a:t>
          </a:r>
          <a:r>
            <a:rPr kumimoji="1" lang="ja-JP" altLang="en-US" sz="1200">
              <a:latin typeface="+mn-ea"/>
              <a:ea typeface="+mn-ea"/>
            </a:rPr>
            <a:t>円となっており、前年度から比較して</a:t>
          </a:r>
          <a:r>
            <a:rPr kumimoji="1" lang="en-US" altLang="ja-JP" sz="1200">
              <a:latin typeface="+mn-ea"/>
              <a:ea typeface="+mn-ea"/>
            </a:rPr>
            <a:t>8,224</a:t>
          </a:r>
          <a:r>
            <a:rPr kumimoji="1" lang="ja-JP" altLang="en-US" sz="1200">
              <a:latin typeface="+mn-ea"/>
              <a:ea typeface="+mn-ea"/>
            </a:rPr>
            <a:t>円増加している。人件費等の増が主な要因である。教育費においても、前年度から比較して</a:t>
          </a:r>
          <a:r>
            <a:rPr kumimoji="1" lang="en-US" altLang="ja-JP" sz="1200">
              <a:latin typeface="+mn-ea"/>
              <a:ea typeface="+mn-ea"/>
            </a:rPr>
            <a:t>7,387</a:t>
          </a:r>
          <a:r>
            <a:rPr kumimoji="1" lang="ja-JP" altLang="en-US" sz="1200">
              <a:latin typeface="+mn-ea"/>
              <a:ea typeface="+mn-ea"/>
            </a:rPr>
            <a:t>円増加している。主な要因は、小学校施設の長寿命化改良事業の増加によるものである。一方で、衛生費は住民一人当たり</a:t>
          </a:r>
          <a:r>
            <a:rPr kumimoji="1" lang="en-US" altLang="ja-JP" sz="1200">
              <a:latin typeface="+mn-ea"/>
              <a:ea typeface="+mn-ea"/>
            </a:rPr>
            <a:t>47,263</a:t>
          </a:r>
          <a:r>
            <a:rPr kumimoji="1" lang="ja-JP" altLang="en-US" sz="1200">
              <a:latin typeface="+mn-ea"/>
              <a:ea typeface="+mn-ea"/>
            </a:rPr>
            <a:t>円となっており、前年度から比較して</a:t>
          </a:r>
          <a:r>
            <a:rPr kumimoji="1" lang="en-US" altLang="ja-JP" sz="1200">
              <a:latin typeface="+mn-ea"/>
              <a:ea typeface="+mn-ea"/>
            </a:rPr>
            <a:t>2,843</a:t>
          </a:r>
          <a:r>
            <a:rPr kumimoji="1" lang="ja-JP" altLang="en-US" sz="1200">
              <a:latin typeface="+mn-ea"/>
              <a:ea typeface="+mn-ea"/>
            </a:rPr>
            <a:t>円減少している。これは、前年度に一組の施設改修事業が完了したことが主な要因である。</a:t>
          </a:r>
          <a:endParaRPr kumimoji="1" lang="en-US" altLang="ja-JP" sz="1200">
            <a:latin typeface="+mn-ea"/>
            <a:ea typeface="+mn-ea"/>
          </a:endParaRPr>
        </a:p>
        <a:p>
          <a:r>
            <a:rPr kumimoji="1" lang="ja-JP" altLang="en-US" sz="1200">
              <a:latin typeface="+mn-ea"/>
              <a:ea typeface="+mn-ea"/>
            </a:rPr>
            <a:t>　公債費は、住民一人当たり</a:t>
          </a:r>
          <a:r>
            <a:rPr kumimoji="1" lang="en-US" altLang="ja-JP" sz="1200">
              <a:latin typeface="+mn-ea"/>
              <a:ea typeface="+mn-ea"/>
            </a:rPr>
            <a:t>52,110</a:t>
          </a:r>
          <a:r>
            <a:rPr kumimoji="1" lang="ja-JP" altLang="en-US" sz="1200">
              <a:latin typeface="+mn-ea"/>
              <a:ea typeface="+mn-ea"/>
            </a:rPr>
            <a:t>円となっている。令和</a:t>
          </a:r>
          <a:r>
            <a:rPr kumimoji="1" lang="en-US" altLang="ja-JP" sz="1200">
              <a:latin typeface="+mn-ea"/>
              <a:ea typeface="+mn-ea"/>
            </a:rPr>
            <a:t>3</a:t>
          </a:r>
          <a:r>
            <a:rPr kumimoji="1" lang="ja-JP" altLang="en-US" sz="1200">
              <a:latin typeface="+mn-ea"/>
              <a:ea typeface="+mn-ea"/>
            </a:rPr>
            <a:t>年度から増加傾向となっているが、現時点ではそのピークを令和</a:t>
          </a:r>
          <a:r>
            <a:rPr kumimoji="1" lang="en-US" altLang="ja-JP" sz="1200">
              <a:latin typeface="+mn-ea"/>
              <a:ea typeface="+mn-ea"/>
            </a:rPr>
            <a:t>11</a:t>
          </a:r>
          <a:r>
            <a:rPr kumimoji="1" lang="ja-JP" altLang="en-US" sz="1200">
              <a:latin typeface="+mn-ea"/>
              <a:ea typeface="+mn-ea"/>
            </a:rPr>
            <a:t>年度と見込んでいる。今後は、公共施設施設等総合管理計画に基づき新規整備は行わないことを原則とし、施設の適正配置に努めるとともに、施設の長寿命化や改修などを適正に行うことで、地方債の発行を抑制し、費用の縮減に努める。</a:t>
          </a:r>
          <a:endParaRPr kumimoji="1" lang="en-US" altLang="ja-JP" sz="12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mn-ea"/>
              <a:ea typeface="+mn-ea"/>
            </a:rPr>
            <a:t>財政調整基金残高は、令和</a:t>
          </a:r>
          <a:r>
            <a:rPr kumimoji="1" lang="en-US" altLang="ja-JP" sz="1300">
              <a:latin typeface="+mn-ea"/>
              <a:ea typeface="+mn-ea"/>
            </a:rPr>
            <a:t>6</a:t>
          </a:r>
          <a:r>
            <a:rPr kumimoji="1" lang="ja-JP" altLang="en-US" sz="1300">
              <a:latin typeface="+mn-ea"/>
              <a:ea typeface="+mn-ea"/>
            </a:rPr>
            <a:t>年度取り崩しを行ったことにより、</a:t>
          </a:r>
          <a:r>
            <a:rPr kumimoji="1" lang="en-US" altLang="ja-JP" sz="1300">
              <a:latin typeface="+mn-ea"/>
              <a:ea typeface="+mn-ea"/>
            </a:rPr>
            <a:t>3.3</a:t>
          </a:r>
          <a:r>
            <a:rPr kumimoji="1" lang="ja-JP" altLang="en-US" sz="1300">
              <a:latin typeface="+mn-ea"/>
              <a:ea typeface="+mn-ea"/>
            </a:rPr>
            <a:t>ポイントの低下となったものの標準財政規模の</a:t>
          </a:r>
          <a:r>
            <a:rPr kumimoji="1" lang="en-US" altLang="ja-JP" sz="1300">
              <a:latin typeface="+mn-ea"/>
              <a:ea typeface="+mn-ea"/>
            </a:rPr>
            <a:t>15</a:t>
          </a:r>
          <a:r>
            <a:rPr kumimoji="1" lang="ja-JP" altLang="en-US" sz="1300">
              <a:latin typeface="+mn-ea"/>
              <a:ea typeface="+mn-ea"/>
            </a:rPr>
            <a:t>％を確保することとなった。しかし、実質単年度収支が３年連続で赤字となった。</a:t>
          </a:r>
          <a:endParaRPr kumimoji="1" lang="en-US" altLang="ja-JP" sz="1300">
            <a:latin typeface="+mn-ea"/>
            <a:ea typeface="+mn-ea"/>
          </a:endParaRPr>
        </a:p>
        <a:p>
          <a:r>
            <a:rPr kumimoji="1" lang="ja-JP" altLang="en-US" sz="1300">
              <a:latin typeface="+mn-ea"/>
              <a:ea typeface="+mn-ea"/>
            </a:rPr>
            <a:t>　今後</a:t>
          </a:r>
          <a:r>
            <a:rPr kumimoji="1" lang="ja-JP" altLang="en-US" sz="1300">
              <a:solidFill>
                <a:sysClr val="windowText" lastClr="000000"/>
              </a:solidFill>
              <a:latin typeface="+mn-ea"/>
              <a:ea typeface="+mn-ea"/>
            </a:rPr>
            <a:t>も財政</a:t>
          </a:r>
          <a:r>
            <a:rPr kumimoji="1" lang="ja-JP" altLang="en-US" sz="1300">
              <a:latin typeface="+mn-ea"/>
              <a:ea typeface="+mn-ea"/>
            </a:rPr>
            <a:t>調整基金残高は、標準財政規模の</a:t>
          </a:r>
          <a:r>
            <a:rPr kumimoji="1" lang="en-US" altLang="ja-JP" sz="1300">
              <a:latin typeface="+mn-ea"/>
              <a:ea typeface="+mn-ea"/>
            </a:rPr>
            <a:t>15</a:t>
          </a:r>
          <a:r>
            <a:rPr kumimoji="1" lang="ja-JP" altLang="en-US" sz="1300">
              <a:latin typeface="+mn-ea"/>
              <a:ea typeface="+mn-ea"/>
            </a:rPr>
            <a:t>％を確保しつつ、基金に頼ることのない、強い財政を目指し、「会計年度独立の原則」に立ち返り、歳出削減に努める。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baseline="0">
              <a:solidFill>
                <a:schemeClr val="dk1"/>
              </a:solidFill>
              <a:effectLst/>
              <a:latin typeface="+mn-ea"/>
              <a:ea typeface="+mn-ea"/>
              <a:cs typeface="+mn-cs"/>
            </a:rPr>
            <a:t>水道事業会計においては、</a:t>
          </a:r>
          <a:r>
            <a:rPr kumimoji="1" lang="ja-JP" altLang="en-US" sz="1100" baseline="0">
              <a:solidFill>
                <a:schemeClr val="dk1"/>
              </a:solidFill>
              <a:effectLst/>
              <a:latin typeface="+mn-ea"/>
              <a:ea typeface="+mn-ea"/>
              <a:cs typeface="+mn-cs"/>
            </a:rPr>
            <a:t>令和</a:t>
          </a:r>
          <a:r>
            <a:rPr kumimoji="1" lang="en-US" altLang="ja-JP" sz="1100" baseline="0">
              <a:solidFill>
                <a:schemeClr val="dk1"/>
              </a:solidFill>
              <a:effectLst/>
              <a:latin typeface="+mn-ea"/>
              <a:ea typeface="+mn-ea"/>
              <a:cs typeface="+mn-cs"/>
            </a:rPr>
            <a:t>6</a:t>
          </a:r>
          <a:r>
            <a:rPr kumimoji="1" lang="ja-JP" altLang="en-US" sz="1100" baseline="0">
              <a:solidFill>
                <a:schemeClr val="dk1"/>
              </a:solidFill>
              <a:effectLst/>
              <a:latin typeface="+mn-ea"/>
              <a:ea typeface="+mn-ea"/>
              <a:cs typeface="+mn-cs"/>
            </a:rPr>
            <a:t>年度の経常利益が前年度に比べて減少したものの、安定した</a:t>
          </a:r>
          <a:r>
            <a:rPr kumimoji="1" lang="ja-JP" altLang="en-US" sz="1100" baseline="0">
              <a:solidFill>
                <a:sysClr val="windowText" lastClr="000000"/>
              </a:solidFill>
              <a:effectLst/>
              <a:latin typeface="+mn-ea"/>
              <a:ea typeface="+mn-ea"/>
              <a:cs typeface="+mn-cs"/>
            </a:rPr>
            <a:t>経営を続けてきているが、簡易水道事業は、一般会計の基準外繰入に依存した経営となっている。</a:t>
          </a:r>
          <a:endParaRPr lang="ja-JP" altLang="ja-JP" sz="1100">
            <a:solidFill>
              <a:sysClr val="windowText" lastClr="000000"/>
            </a:solidFill>
            <a:effectLst/>
            <a:latin typeface="+mn-ea"/>
            <a:ea typeface="+mn-ea"/>
          </a:endParaRPr>
        </a:p>
        <a:p>
          <a:r>
            <a:rPr kumimoji="1" lang="ja-JP" altLang="ja-JP" sz="1100" baseline="0">
              <a:solidFill>
                <a:sysClr val="windowText" lastClr="000000"/>
              </a:solidFill>
              <a:effectLst/>
              <a:latin typeface="+mn-ea"/>
              <a:ea typeface="+mn-ea"/>
              <a:cs typeface="+mn-cs"/>
            </a:rPr>
            <a:t>　国民健康保険特別会計（事業勘定）においては、毎年一般会計から赤字補填を行わざるを得ず財政を圧迫している状況が続いている。介護保険特別会計は、</a:t>
          </a:r>
          <a:r>
            <a:rPr kumimoji="1" lang="ja-JP" altLang="en-US" sz="1100" baseline="0">
              <a:solidFill>
                <a:sysClr val="windowText" lastClr="000000"/>
              </a:solidFill>
              <a:effectLst/>
              <a:latin typeface="+mn-ea"/>
              <a:ea typeface="+mn-ea"/>
              <a:cs typeface="+mn-cs"/>
            </a:rPr>
            <a:t>保険給付費の増加により前年度に比べて黒字額が減少している。</a:t>
          </a:r>
          <a:endParaRPr lang="ja-JP" altLang="ja-JP" sz="1100">
            <a:solidFill>
              <a:sysClr val="windowText" lastClr="000000"/>
            </a:solidFill>
            <a:effectLst/>
            <a:latin typeface="+mn-ea"/>
            <a:ea typeface="+mn-ea"/>
          </a:endParaRPr>
        </a:p>
        <a:p>
          <a:r>
            <a:rPr kumimoji="1" lang="ja-JP" altLang="ja-JP" sz="1100" baseline="0">
              <a:solidFill>
                <a:sysClr val="windowText" lastClr="000000"/>
              </a:solidFill>
              <a:effectLst/>
              <a:latin typeface="+mn-ea"/>
              <a:ea typeface="+mn-ea"/>
              <a:cs typeface="+mn-cs"/>
            </a:rPr>
            <a:t>　その他の公営企業会計では、いずれも独立採算制を目標としているものの、一般会計からの繰出により維持されている会計となっている。（伊予港上屋特別会計、国民健康保険特別会計（診療施設勘定）以外の全て）</a:t>
          </a:r>
          <a:endParaRPr lang="ja-JP" altLang="ja-JP" sz="1100">
            <a:solidFill>
              <a:sysClr val="windowText" lastClr="000000"/>
            </a:solidFill>
            <a:effectLst/>
            <a:latin typeface="+mn-ea"/>
            <a:ea typeface="+mn-ea"/>
          </a:endParaRPr>
        </a:p>
        <a:p>
          <a:r>
            <a:rPr kumimoji="1" lang="ja-JP" altLang="ja-JP" sz="1100" baseline="0">
              <a:solidFill>
                <a:sysClr val="windowText" lastClr="000000"/>
              </a:solidFill>
              <a:effectLst/>
              <a:latin typeface="+mn-ea"/>
              <a:ea typeface="+mn-ea"/>
              <a:cs typeface="+mn-cs"/>
            </a:rPr>
            <a:t>　今後も、各会計において独立採算制の原則のもと、財政健全化に向けた取り組みを進めることで市全体として健全な財政を維持していく必要がある。</a:t>
          </a:r>
          <a:endParaRPr lang="ja-JP" altLang="ja-JP" sz="1100">
            <a:solidFill>
              <a:sysClr val="windowText" lastClr="000000"/>
            </a:solidFill>
            <a:effectLst/>
            <a:latin typeface="+mn-ea"/>
            <a:ea typeface="+mn-ea"/>
          </a:endParaRPr>
        </a:p>
        <a:p>
          <a:r>
            <a:rPr kumimoji="1" lang="ja-JP" altLang="ja-JP" sz="1100" baseline="0">
              <a:solidFill>
                <a:sysClr val="windowText" lastClr="000000"/>
              </a:solidFill>
              <a:effectLst/>
              <a:latin typeface="+mn-ea"/>
              <a:ea typeface="+mn-ea"/>
              <a:cs typeface="+mn-cs"/>
            </a:rPr>
            <a:t>　赤字決算に至った会計はないが、一般会計から独立した運営は困難を極めており、</a:t>
          </a:r>
          <a:r>
            <a:rPr kumimoji="1" lang="ja-JP" altLang="en-US" sz="1100" baseline="0">
              <a:solidFill>
                <a:sysClr val="windowText" lastClr="000000"/>
              </a:solidFill>
              <a:effectLst/>
              <a:latin typeface="+mn-ea"/>
              <a:ea typeface="+mn-ea"/>
              <a:cs typeface="+mn-cs"/>
            </a:rPr>
            <a:t>地方</a:t>
          </a:r>
          <a:r>
            <a:rPr kumimoji="1" lang="ja-JP" altLang="ja-JP" sz="1100" baseline="0">
              <a:solidFill>
                <a:sysClr val="windowText" lastClr="000000"/>
              </a:solidFill>
              <a:effectLst/>
              <a:latin typeface="+mn-ea"/>
              <a:ea typeface="+mn-ea"/>
              <a:cs typeface="+mn-cs"/>
            </a:rPr>
            <a:t>公営企業法</a:t>
          </a:r>
          <a:r>
            <a:rPr kumimoji="1" lang="ja-JP" altLang="en-US" sz="1100" baseline="0">
              <a:solidFill>
                <a:sysClr val="windowText" lastClr="000000"/>
              </a:solidFill>
              <a:effectLst/>
              <a:latin typeface="+mn-ea"/>
              <a:ea typeface="+mn-ea"/>
              <a:cs typeface="+mn-cs"/>
            </a:rPr>
            <a:t>の</a:t>
          </a:r>
          <a:r>
            <a:rPr kumimoji="1" lang="ja-JP" altLang="ja-JP" sz="1100" baseline="0">
              <a:solidFill>
                <a:sysClr val="windowText" lastClr="000000"/>
              </a:solidFill>
              <a:effectLst/>
              <a:latin typeface="+mn-ea"/>
              <a:ea typeface="+mn-ea"/>
              <a:cs typeface="+mn-cs"/>
            </a:rPr>
            <a:t>適用を機に、経営戦略に</a:t>
          </a:r>
          <a:r>
            <a:rPr kumimoji="1" lang="ja-JP" altLang="en-US" sz="1100" baseline="0">
              <a:solidFill>
                <a:sysClr val="windowText" lastClr="000000"/>
              </a:solidFill>
              <a:effectLst/>
              <a:latin typeface="+mn-ea"/>
              <a:ea typeface="+mn-ea"/>
              <a:cs typeface="+mn-cs"/>
            </a:rPr>
            <a:t>基づく</a:t>
          </a:r>
          <a:r>
            <a:rPr kumimoji="1" lang="ja-JP" altLang="ja-JP" sz="1100" baseline="0">
              <a:solidFill>
                <a:sysClr val="windowText" lastClr="000000"/>
              </a:solidFill>
              <a:effectLst/>
              <a:latin typeface="+mn-ea"/>
              <a:ea typeface="+mn-ea"/>
              <a:cs typeface="+mn-cs"/>
            </a:rPr>
            <a:t>中長期的な改革が必要である。</a:t>
          </a:r>
          <a:endParaRPr lang="ja-JP" altLang="ja-JP" sz="1100">
            <a:solidFill>
              <a:sysClr val="windowText" lastClr="000000"/>
            </a:solidFill>
            <a:effectLst/>
            <a:latin typeface="+mn-ea"/>
            <a:ea typeface="+mn-ea"/>
          </a:endParaRPr>
        </a:p>
        <a:p>
          <a:r>
            <a:rPr kumimoji="1" lang="ja-JP" altLang="ja-JP" sz="1100" baseline="0">
              <a:solidFill>
                <a:sysClr val="windowText" lastClr="000000"/>
              </a:solidFill>
              <a:effectLst/>
              <a:latin typeface="+mn-ea"/>
              <a:ea typeface="+mn-ea"/>
              <a:cs typeface="+mn-cs"/>
            </a:rPr>
            <a:t>　経営手法としてのＰＦＩ</a:t>
          </a:r>
          <a:r>
            <a:rPr kumimoji="1" lang="ja-JP" altLang="en-US" sz="1100" baseline="0">
              <a:solidFill>
                <a:sysClr val="windowText" lastClr="000000"/>
              </a:solidFill>
              <a:effectLst/>
              <a:latin typeface="+mn-ea"/>
              <a:ea typeface="+mn-ea"/>
              <a:cs typeface="+mn-cs"/>
            </a:rPr>
            <a:t>など</a:t>
          </a:r>
          <a:r>
            <a:rPr kumimoji="1" lang="ja-JP" altLang="ja-JP" sz="1100" baseline="0">
              <a:solidFill>
                <a:sysClr val="windowText" lastClr="000000"/>
              </a:solidFill>
              <a:effectLst/>
              <a:latin typeface="+mn-ea"/>
              <a:ea typeface="+mn-ea"/>
              <a:cs typeface="+mn-cs"/>
            </a:rPr>
            <a:t>検討するものの、実態とそぐわないとの見解もあり、多くは実施には至っていない。</a:t>
          </a:r>
          <a:endParaRPr lang="ja-JP" altLang="ja-JP" sz="1100">
            <a:solidFill>
              <a:sysClr val="windowText" lastClr="000000"/>
            </a:solidFill>
            <a:effectLst/>
            <a:latin typeface="+mn-ea"/>
            <a:ea typeface="+mn-ea"/>
          </a:endParaRPr>
        </a:p>
        <a:p>
          <a:r>
            <a:rPr kumimoji="1" lang="ja-JP" altLang="ja-JP" sz="1100" baseline="0">
              <a:solidFill>
                <a:sysClr val="windowText" lastClr="000000"/>
              </a:solidFill>
              <a:effectLst/>
              <a:latin typeface="+mn-ea"/>
              <a:ea typeface="+mn-ea"/>
              <a:cs typeface="+mn-cs"/>
            </a:rPr>
            <a:t>　今後は、市総合計画に基づいた事業を実施し、予算においては</a:t>
          </a:r>
          <a:r>
            <a:rPr kumimoji="1" lang="ja-JP" altLang="en-US" sz="1100" baseline="0">
              <a:solidFill>
                <a:sysClr val="windowText" lastClr="000000"/>
              </a:solidFill>
              <a:effectLst/>
              <a:latin typeface="+mn-ea"/>
              <a:ea typeface="+mn-ea"/>
              <a:cs typeface="+mn-cs"/>
            </a:rPr>
            <a:t>より一層</a:t>
          </a:r>
          <a:r>
            <a:rPr kumimoji="1" lang="ja-JP" altLang="ja-JP" sz="1100" baseline="0">
              <a:solidFill>
                <a:sysClr val="windowText" lastClr="000000"/>
              </a:solidFill>
              <a:effectLst/>
              <a:latin typeface="+mn-ea"/>
              <a:ea typeface="+mn-ea"/>
              <a:cs typeface="+mn-cs"/>
            </a:rPr>
            <a:t>の</a:t>
          </a:r>
          <a:r>
            <a:rPr kumimoji="1" lang="ja-JP" altLang="en-US" sz="1100" baseline="0">
              <a:solidFill>
                <a:sysClr val="windowText" lastClr="000000"/>
              </a:solidFill>
              <a:effectLst/>
              <a:latin typeface="+mn-ea"/>
              <a:ea typeface="+mn-ea"/>
              <a:cs typeface="+mn-cs"/>
            </a:rPr>
            <a:t>「選択と集中」により、限られた財源の有効活用を図るとともに、</a:t>
          </a:r>
          <a:r>
            <a:rPr kumimoji="1" lang="ja-JP" altLang="ja-JP" sz="1100" baseline="0">
              <a:solidFill>
                <a:sysClr val="windowText" lastClr="000000"/>
              </a:solidFill>
              <a:effectLst/>
              <a:latin typeface="+mn-ea"/>
              <a:ea typeface="+mn-ea"/>
              <a:cs typeface="+mn-cs"/>
            </a:rPr>
            <a:t>一般会計からの繰出金・補助金・出資金を抑制しつつ、黒字の維持に努める。</a:t>
          </a:r>
          <a:endParaRPr lang="ja-JP" altLang="ja-JP" sz="1100">
            <a:solidFill>
              <a:sysClr val="windowText" lastClr="000000"/>
            </a:solidFill>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21181418</v>
      </c>
      <c r="BO4" s="449"/>
      <c r="BP4" s="449"/>
      <c r="BQ4" s="449"/>
      <c r="BR4" s="449"/>
      <c r="BS4" s="449"/>
      <c r="BT4" s="449"/>
      <c r="BU4" s="450"/>
      <c r="BV4" s="448">
        <v>19883781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10.5</v>
      </c>
      <c r="CU4" s="589"/>
      <c r="CV4" s="589"/>
      <c r="CW4" s="589"/>
      <c r="CX4" s="589"/>
      <c r="CY4" s="589"/>
      <c r="CZ4" s="589"/>
      <c r="DA4" s="590"/>
      <c r="DB4" s="588">
        <v>8.1999999999999993</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19888551</v>
      </c>
      <c r="BO5" s="420"/>
      <c r="BP5" s="420"/>
      <c r="BQ5" s="420"/>
      <c r="BR5" s="420"/>
      <c r="BS5" s="420"/>
      <c r="BT5" s="420"/>
      <c r="BU5" s="421"/>
      <c r="BV5" s="419">
        <v>18778874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89.7</v>
      </c>
      <c r="CU5" s="417"/>
      <c r="CV5" s="417"/>
      <c r="CW5" s="417"/>
      <c r="CX5" s="417"/>
      <c r="CY5" s="417"/>
      <c r="CZ5" s="417"/>
      <c r="DA5" s="418"/>
      <c r="DB5" s="416">
        <v>89.4</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1292867</v>
      </c>
      <c r="BO6" s="420"/>
      <c r="BP6" s="420"/>
      <c r="BQ6" s="420"/>
      <c r="BR6" s="420"/>
      <c r="BS6" s="420"/>
      <c r="BT6" s="420"/>
      <c r="BU6" s="421"/>
      <c r="BV6" s="419">
        <v>1104907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v>
      </c>
      <c r="CU6" s="563"/>
      <c r="CV6" s="563"/>
      <c r="CW6" s="563"/>
      <c r="CX6" s="563"/>
      <c r="CY6" s="563"/>
      <c r="CZ6" s="563"/>
      <c r="DA6" s="564"/>
      <c r="DB6" s="562">
        <v>90</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118775</v>
      </c>
      <c r="BO7" s="420"/>
      <c r="BP7" s="420"/>
      <c r="BQ7" s="420"/>
      <c r="BR7" s="420"/>
      <c r="BS7" s="420"/>
      <c r="BT7" s="420"/>
      <c r="BU7" s="421"/>
      <c r="BV7" s="419">
        <v>208082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11185522</v>
      </c>
      <c r="CU7" s="420"/>
      <c r="CV7" s="420"/>
      <c r="CW7" s="420"/>
      <c r="CX7" s="420"/>
      <c r="CY7" s="420"/>
      <c r="CZ7" s="420"/>
      <c r="DA7" s="421"/>
      <c r="DB7" s="419">
        <v>10924535</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1174092</v>
      </c>
      <c r="BO8" s="420"/>
      <c r="BP8" s="420"/>
      <c r="BQ8" s="420"/>
      <c r="BR8" s="420"/>
      <c r="BS8" s="420"/>
      <c r="BT8" s="420"/>
      <c r="BU8" s="421"/>
      <c r="BV8" s="419">
        <v>896825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v>
      </c>
      <c r="DC8" s="523"/>
      <c r="DD8" s="523"/>
      <c r="DE8" s="523"/>
      <c r="DF8" s="523"/>
      <c r="DG8" s="523"/>
      <c r="DH8" s="523"/>
      <c r="DI8" s="524"/>
    </row>
    <row r="9" spans="1:119" ht="18.75" customHeight="1" thickBot="1">
      <c r="A9" s="169"/>
      <c r="B9" s="551" t="s">
        <v>106</v>
      </c>
      <c r="C9" s="552"/>
      <c r="D9" s="552"/>
      <c r="E9" s="552"/>
      <c r="F9" s="552"/>
      <c r="G9" s="552"/>
      <c r="H9" s="552"/>
      <c r="I9" s="552"/>
      <c r="J9" s="552"/>
      <c r="K9" s="470"/>
      <c r="L9" s="553" t="s">
        <v>107</v>
      </c>
      <c r="M9" s="554"/>
      <c r="N9" s="554"/>
      <c r="O9" s="554"/>
      <c r="P9" s="554"/>
      <c r="Q9" s="555"/>
      <c r="R9" s="556">
        <v>35133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277267</v>
      </c>
      <c r="BO9" s="420"/>
      <c r="BP9" s="420"/>
      <c r="BQ9" s="420"/>
      <c r="BR9" s="420"/>
      <c r="BS9" s="420"/>
      <c r="BT9" s="420"/>
      <c r="BU9" s="421"/>
      <c r="BV9" s="419">
        <v>-67443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13.2</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112</v>
      </c>
      <c r="M10" s="376"/>
      <c r="N10" s="376"/>
      <c r="O10" s="376"/>
      <c r="P10" s="376"/>
      <c r="Q10" s="377"/>
      <c r="R10" s="372">
        <v>36827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1406</v>
      </c>
      <c r="BO10" s="420"/>
      <c r="BP10" s="420"/>
      <c r="BQ10" s="420"/>
      <c r="BR10" s="420"/>
      <c r="BS10" s="420"/>
      <c r="BT10" s="420"/>
      <c r="BU10" s="421"/>
      <c r="BV10" s="419">
        <v>300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35173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320000</v>
      </c>
      <c r="BO12" s="420"/>
      <c r="BP12" s="420"/>
      <c r="BQ12" s="420"/>
      <c r="BR12" s="420"/>
      <c r="BS12" s="420"/>
      <c r="BT12" s="420"/>
      <c r="BU12" s="421"/>
      <c r="BV12" s="419">
        <v>100000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34884</v>
      </c>
      <c r="S13" s="507"/>
      <c r="T13" s="507"/>
      <c r="U13" s="507"/>
      <c r="V13" s="508"/>
      <c r="W13" s="509" t="s">
        <v>131</v>
      </c>
      <c r="X13" s="405"/>
      <c r="Y13" s="405"/>
      <c r="Z13" s="405"/>
      <c r="AA13" s="405"/>
      <c r="AB13" s="406"/>
      <c r="AC13" s="372">
        <v>2080</v>
      </c>
      <c r="AD13" s="373"/>
      <c r="AE13" s="373"/>
      <c r="AF13" s="373"/>
      <c r="AG13" s="374"/>
      <c r="AH13" s="372">
        <v>2641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-41327</v>
      </c>
      <c r="BO13" s="420"/>
      <c r="BP13" s="420"/>
      <c r="BQ13" s="420"/>
      <c r="BR13" s="420"/>
      <c r="BS13" s="420"/>
      <c r="BT13" s="420"/>
      <c r="BU13" s="421"/>
      <c r="BV13" s="419">
        <v>-167143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5.0999999999999996</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35518</v>
      </c>
      <c r="S14" s="507"/>
      <c r="T14" s="507"/>
      <c r="U14" s="507"/>
      <c r="V14" s="508"/>
      <c r="W14" s="510"/>
      <c r="X14" s="408"/>
      <c r="Y14" s="408"/>
      <c r="Z14" s="408"/>
      <c r="AA14" s="408"/>
      <c r="AB14" s="409"/>
      <c r="AC14" s="499">
        <v>12.2</v>
      </c>
      <c r="AD14" s="500"/>
      <c r="AE14" s="500"/>
      <c r="AF14" s="500"/>
      <c r="AG14" s="501"/>
      <c r="AH14" s="499">
        <v>14.8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23.6</v>
      </c>
      <c r="CU14" s="517"/>
      <c r="CV14" s="517"/>
      <c r="CW14" s="517"/>
      <c r="CX14" s="517"/>
      <c r="CY14" s="517"/>
      <c r="CZ14" s="517"/>
      <c r="DA14" s="518"/>
      <c r="DB14" s="516">
        <v>15.9</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35244</v>
      </c>
      <c r="S15" s="507"/>
      <c r="T15" s="507"/>
      <c r="U15" s="507"/>
      <c r="V15" s="508"/>
      <c r="W15" s="509" t="s">
        <v>137</v>
      </c>
      <c r="X15" s="405"/>
      <c r="Y15" s="405"/>
      <c r="Z15" s="405"/>
      <c r="AA15" s="405"/>
      <c r="AB15" s="406"/>
      <c r="AC15" s="372">
        <v>4374</v>
      </c>
      <c r="AD15" s="373"/>
      <c r="AE15" s="373"/>
      <c r="AF15" s="373"/>
      <c r="AG15" s="374"/>
      <c r="AH15" s="372">
        <v>4566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4137000</v>
      </c>
      <c r="BO15" s="449"/>
      <c r="BP15" s="449"/>
      <c r="BQ15" s="449"/>
      <c r="BR15" s="449"/>
      <c r="BS15" s="449"/>
      <c r="BT15" s="449"/>
      <c r="BU15" s="450"/>
      <c r="BV15" s="448">
        <v>4067765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25.7</v>
      </c>
      <c r="AD16" s="500"/>
      <c r="AE16" s="500"/>
      <c r="AF16" s="500"/>
      <c r="AG16" s="501"/>
      <c r="AH16" s="499">
        <v>25.6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10125468</v>
      </c>
      <c r="BO16" s="420"/>
      <c r="BP16" s="420"/>
      <c r="BQ16" s="420"/>
      <c r="BR16" s="420"/>
      <c r="BS16" s="420"/>
      <c r="BT16" s="420"/>
      <c r="BU16" s="421"/>
      <c r="BV16" s="419">
        <v>9839690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10578</v>
      </c>
      <c r="AD17" s="373"/>
      <c r="AE17" s="373"/>
      <c r="AF17" s="373"/>
      <c r="AG17" s="374"/>
      <c r="AH17" s="372">
        <v>10613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5168903</v>
      </c>
      <c r="BO17" s="420"/>
      <c r="BP17" s="420"/>
      <c r="BQ17" s="420"/>
      <c r="BR17" s="420"/>
      <c r="BS17" s="420"/>
      <c r="BT17" s="420"/>
      <c r="BU17" s="421"/>
      <c r="BV17" s="419">
        <v>5087934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146</v>
      </c>
      <c r="C18" s="470"/>
      <c r="D18" s="470"/>
      <c r="E18" s="471"/>
      <c r="F18" s="471"/>
      <c r="G18" s="471"/>
      <c r="H18" s="471"/>
      <c r="I18" s="471"/>
      <c r="J18" s="471"/>
      <c r="K18" s="471"/>
      <c r="L18" s="472">
        <v>194.43</v>
      </c>
      <c r="M18" s="472"/>
      <c r="N18" s="472"/>
      <c r="O18" s="472"/>
      <c r="P18" s="472"/>
      <c r="Q18" s="472"/>
      <c r="R18" s="473"/>
      <c r="S18" s="473"/>
      <c r="T18" s="473"/>
      <c r="U18" s="473"/>
      <c r="V18" s="474"/>
      <c r="W18" s="490"/>
      <c r="X18" s="491"/>
      <c r="Y18" s="491"/>
      <c r="Z18" s="491"/>
      <c r="AA18" s="491"/>
      <c r="AB18" s="515"/>
      <c r="AC18" s="389">
        <v>62.1</v>
      </c>
      <c r="AD18" s="390"/>
      <c r="AE18" s="390"/>
      <c r="AF18" s="390"/>
      <c r="AG18" s="475"/>
      <c r="AH18" s="389">
        <v>59.6</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10195120</v>
      </c>
      <c r="BO18" s="420"/>
      <c r="BP18" s="420"/>
      <c r="BQ18" s="420"/>
      <c r="BR18" s="420"/>
      <c r="BS18" s="420"/>
      <c r="BT18" s="420"/>
      <c r="BU18" s="421"/>
      <c r="BV18" s="419">
        <v>9858690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148</v>
      </c>
      <c r="C19" s="470"/>
      <c r="D19" s="470"/>
      <c r="E19" s="471"/>
      <c r="F19" s="471"/>
      <c r="G19" s="471"/>
      <c r="H19" s="471"/>
      <c r="I19" s="471"/>
      <c r="J19" s="471"/>
      <c r="K19" s="471"/>
      <c r="L19" s="479">
        <v>181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14508672</v>
      </c>
      <c r="BO19" s="420"/>
      <c r="BP19" s="420"/>
      <c r="BQ19" s="420"/>
      <c r="BR19" s="420"/>
      <c r="BS19" s="420"/>
      <c r="BT19" s="420"/>
      <c r="BU19" s="421"/>
      <c r="BV19" s="419">
        <v>13944816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150</v>
      </c>
      <c r="C20" s="470"/>
      <c r="D20" s="470"/>
      <c r="E20" s="471"/>
      <c r="F20" s="471"/>
      <c r="G20" s="471"/>
      <c r="H20" s="471"/>
      <c r="I20" s="471"/>
      <c r="J20" s="471"/>
      <c r="K20" s="471"/>
      <c r="L20" s="479">
        <v>14161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22068344</v>
      </c>
      <c r="BO22" s="449"/>
      <c r="BP22" s="449"/>
      <c r="BQ22" s="449"/>
      <c r="BR22" s="449"/>
      <c r="BS22" s="449"/>
      <c r="BT22" s="449"/>
      <c r="BU22" s="450"/>
      <c r="BV22" s="448">
        <v>22115409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19345646</v>
      </c>
      <c r="BO23" s="420"/>
      <c r="BP23" s="420"/>
      <c r="BQ23" s="420"/>
      <c r="BR23" s="420"/>
      <c r="BS23" s="420"/>
      <c r="BT23" s="420"/>
      <c r="BU23" s="421"/>
      <c r="BV23" s="419">
        <v>19168115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160</v>
      </c>
      <c r="F24" s="376"/>
      <c r="G24" s="376"/>
      <c r="H24" s="376"/>
      <c r="I24" s="376"/>
      <c r="J24" s="376"/>
      <c r="K24" s="377"/>
      <c r="L24" s="372">
        <v>1</v>
      </c>
      <c r="M24" s="373"/>
      <c r="N24" s="373"/>
      <c r="O24" s="373"/>
      <c r="P24" s="374"/>
      <c r="Q24" s="372">
        <v>8650</v>
      </c>
      <c r="R24" s="373"/>
      <c r="S24" s="373"/>
      <c r="T24" s="373"/>
      <c r="U24" s="373"/>
      <c r="V24" s="374"/>
      <c r="W24" s="462"/>
      <c r="X24" s="399"/>
      <c r="Y24" s="400"/>
      <c r="Z24" s="375" t="s">
        <v>161</v>
      </c>
      <c r="AA24" s="376"/>
      <c r="AB24" s="376"/>
      <c r="AC24" s="376"/>
      <c r="AD24" s="376"/>
      <c r="AE24" s="376"/>
      <c r="AF24" s="376"/>
      <c r="AG24" s="377"/>
      <c r="AH24" s="372">
        <v>302</v>
      </c>
      <c r="AI24" s="373"/>
      <c r="AJ24" s="373"/>
      <c r="AK24" s="373"/>
      <c r="AL24" s="374"/>
      <c r="AM24" s="372">
        <v>946166</v>
      </c>
      <c r="AN24" s="373"/>
      <c r="AO24" s="373"/>
      <c r="AP24" s="373"/>
      <c r="AQ24" s="373"/>
      <c r="AR24" s="374"/>
      <c r="AS24" s="372">
        <v>3133</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16509281</v>
      </c>
      <c r="BO24" s="420"/>
      <c r="BP24" s="420"/>
      <c r="BQ24" s="420"/>
      <c r="BR24" s="420"/>
      <c r="BS24" s="420"/>
      <c r="BT24" s="420"/>
      <c r="BU24" s="421"/>
      <c r="BV24" s="419">
        <v>15966876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163</v>
      </c>
      <c r="F25" s="376"/>
      <c r="G25" s="376"/>
      <c r="H25" s="376"/>
      <c r="I25" s="376"/>
      <c r="J25" s="376"/>
      <c r="K25" s="377"/>
      <c r="L25" s="372">
        <v>1</v>
      </c>
      <c r="M25" s="373"/>
      <c r="N25" s="373"/>
      <c r="O25" s="373"/>
      <c r="P25" s="374"/>
      <c r="Q25" s="372">
        <v>6710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2333550</v>
      </c>
      <c r="BO25" s="449"/>
      <c r="BP25" s="449"/>
      <c r="BQ25" s="449"/>
      <c r="BR25" s="449"/>
      <c r="BS25" s="449"/>
      <c r="BT25" s="449"/>
      <c r="BU25" s="450"/>
      <c r="BV25" s="448">
        <v>2475372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166</v>
      </c>
      <c r="F26" s="376"/>
      <c r="G26" s="376"/>
      <c r="H26" s="376"/>
      <c r="I26" s="376"/>
      <c r="J26" s="376"/>
      <c r="K26" s="377"/>
      <c r="L26" s="372">
        <v>1</v>
      </c>
      <c r="M26" s="373"/>
      <c r="N26" s="373"/>
      <c r="O26" s="373"/>
      <c r="P26" s="374"/>
      <c r="Q26" s="372">
        <v>5620</v>
      </c>
      <c r="R26" s="373"/>
      <c r="S26" s="373"/>
      <c r="T26" s="373"/>
      <c r="U26" s="373"/>
      <c r="V26" s="374"/>
      <c r="W26" s="462"/>
      <c r="X26" s="399"/>
      <c r="Y26" s="400"/>
      <c r="Z26" s="375" t="s">
        <v>167</v>
      </c>
      <c r="AA26" s="430"/>
      <c r="AB26" s="430"/>
      <c r="AC26" s="430"/>
      <c r="AD26" s="430"/>
      <c r="AE26" s="430"/>
      <c r="AF26" s="430"/>
      <c r="AG26" s="431"/>
      <c r="AH26" s="372">
        <v>6</v>
      </c>
      <c r="AI26" s="373"/>
      <c r="AJ26" s="373"/>
      <c r="AK26" s="373"/>
      <c r="AL26" s="374"/>
      <c r="AM26" s="372">
        <v>15738</v>
      </c>
      <c r="AN26" s="373"/>
      <c r="AO26" s="373"/>
      <c r="AP26" s="373"/>
      <c r="AQ26" s="373"/>
      <c r="AR26" s="374"/>
      <c r="AS26" s="372">
        <v>2623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169</v>
      </c>
      <c r="F27" s="376"/>
      <c r="G27" s="376"/>
      <c r="H27" s="376"/>
      <c r="I27" s="376"/>
      <c r="J27" s="376"/>
      <c r="K27" s="377"/>
      <c r="L27" s="372">
        <v>1</v>
      </c>
      <c r="M27" s="373"/>
      <c r="N27" s="373"/>
      <c r="O27" s="373"/>
      <c r="P27" s="374"/>
      <c r="Q27" s="372">
        <v>4090</v>
      </c>
      <c r="R27" s="373"/>
      <c r="S27" s="373"/>
      <c r="T27" s="373"/>
      <c r="U27" s="373"/>
      <c r="V27" s="374"/>
      <c r="W27" s="462"/>
      <c r="X27" s="399"/>
      <c r="Y27" s="400"/>
      <c r="Z27" s="375" t="s">
        <v>170</v>
      </c>
      <c r="AA27" s="376"/>
      <c r="AB27" s="376"/>
      <c r="AC27" s="376"/>
      <c r="AD27" s="376"/>
      <c r="AE27" s="376"/>
      <c r="AF27" s="376"/>
      <c r="AG27" s="377"/>
      <c r="AH27" s="372">
        <v>7</v>
      </c>
      <c r="AI27" s="373"/>
      <c r="AJ27" s="373"/>
      <c r="AK27" s="373"/>
      <c r="AL27" s="374"/>
      <c r="AM27" s="372">
        <v>23614</v>
      </c>
      <c r="AN27" s="373"/>
      <c r="AO27" s="373"/>
      <c r="AP27" s="373"/>
      <c r="AQ27" s="373"/>
      <c r="AR27" s="374"/>
      <c r="AS27" s="372">
        <v>3373</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172</v>
      </c>
      <c r="F28" s="376"/>
      <c r="G28" s="376"/>
      <c r="H28" s="376"/>
      <c r="I28" s="376"/>
      <c r="J28" s="376"/>
      <c r="K28" s="377"/>
      <c r="L28" s="372">
        <v>1</v>
      </c>
      <c r="M28" s="373"/>
      <c r="N28" s="373"/>
      <c r="O28" s="373"/>
      <c r="P28" s="374"/>
      <c r="Q28" s="372">
        <v>3330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1816580</v>
      </c>
      <c r="BO28" s="449"/>
      <c r="BP28" s="449"/>
      <c r="BQ28" s="449"/>
      <c r="BR28" s="449"/>
      <c r="BS28" s="449"/>
      <c r="BT28" s="449"/>
      <c r="BU28" s="450"/>
      <c r="BV28" s="448">
        <v>2135174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175</v>
      </c>
      <c r="F29" s="376"/>
      <c r="G29" s="376"/>
      <c r="H29" s="376"/>
      <c r="I29" s="376"/>
      <c r="J29" s="376"/>
      <c r="K29" s="377"/>
      <c r="L29" s="372">
        <v>15</v>
      </c>
      <c r="M29" s="373"/>
      <c r="N29" s="373"/>
      <c r="O29" s="373"/>
      <c r="P29" s="374"/>
      <c r="Q29" s="372">
        <v>3050</v>
      </c>
      <c r="R29" s="373"/>
      <c r="S29" s="373"/>
      <c r="T29" s="373"/>
      <c r="U29" s="373"/>
      <c r="V29" s="374"/>
      <c r="W29" s="463"/>
      <c r="X29" s="464"/>
      <c r="Y29" s="465"/>
      <c r="Z29" s="375" t="s">
        <v>176</v>
      </c>
      <c r="AA29" s="376"/>
      <c r="AB29" s="376"/>
      <c r="AC29" s="376"/>
      <c r="AD29" s="376"/>
      <c r="AE29" s="376"/>
      <c r="AF29" s="376"/>
      <c r="AG29" s="377"/>
      <c r="AH29" s="372">
        <v>309</v>
      </c>
      <c r="AI29" s="373"/>
      <c r="AJ29" s="373"/>
      <c r="AK29" s="373"/>
      <c r="AL29" s="374"/>
      <c r="AM29" s="372">
        <v>969780</v>
      </c>
      <c r="AN29" s="373"/>
      <c r="AO29" s="373"/>
      <c r="AP29" s="373"/>
      <c r="AQ29" s="373"/>
      <c r="AR29" s="374"/>
      <c r="AS29" s="372">
        <v>3138</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455966</v>
      </c>
      <c r="BO29" s="420"/>
      <c r="BP29" s="420"/>
      <c r="BQ29" s="420"/>
      <c r="BR29" s="420"/>
      <c r="BS29" s="420"/>
      <c r="BT29" s="420"/>
      <c r="BU29" s="421"/>
      <c r="BV29" s="419">
        <v>418026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95.1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3921740</v>
      </c>
      <c r="BO30" s="454"/>
      <c r="BP30" s="454"/>
      <c r="BQ30" s="454"/>
      <c r="BR30" s="454"/>
      <c r="BS30" s="454"/>
      <c r="BT30" s="454"/>
      <c r="BU30" s="455"/>
      <c r="BV30" s="453">
        <v>3562330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浄化槽整備特別会計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松山養護老人ホーム事務組合（一般会計）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株式会社　プロシーズ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飲料水供給施設特別会計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国民健康保険特別会計（診療施設勘定）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f t="shared" ref="BE35:BE43" si="1">IF(BG35="","",BE34+1)</f>
        <v>10</v>
      </c>
      <c r="BF35" s="367"/>
      <c r="BG35" s="368" t="str">
        <f>IF('各会計、関係団体の財政状況及び健全化判断比率'!B35="","",'各会計、関係団体の財政状況及び健全化判断比率'!B35)</f>
        <v>伊予港上屋特別会計</v>
      </c>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松山養護老人ホーム事務組合（診療所事業特別会計）</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株式会社　まちづくり郡中</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11</v>
      </c>
      <c r="BF36" s="367"/>
      <c r="BG36" s="368" t="str">
        <f>IF('各会計、関係団体の財政状況及び健全化判断比率'!B36="","",'各会計、関係団体の財政状況及び健全化判断比率'!B36)</f>
        <v>都市総合文化施設運営事業特別会計</v>
      </c>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松山広域福祉施設事務組合（一般会計）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松山広域福祉施設事務組合（公営企業会計）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愛媛県市町総合事務組合（退職手当事業分）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愛媛県市町総合事務組合（消防補償事業分）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愛媛県市町総合事務組合（交通災害事業分）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愛媛県市町総合事務組合（自治会館事業分）</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20</v>
      </c>
      <c r="BX42" s="367"/>
      <c r="BY42" s="368" t="str">
        <f>IF('各会計、関係団体の財政状況及び健全化判断比率'!B76="","",'各会計、関係団体の財政状況及び健全化判断比率'!B76)</f>
        <v>愛媛県市町総合事務組合（議員公務災害事業分）</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21</v>
      </c>
      <c r="BX43" s="367"/>
      <c r="BY43" s="368" t="str">
        <f>IF('各会計、関係団体の財政状況及び健全化判断比率'!B77="","",'各会計、関係団体の財政状況及び健全化判断比率'!B77)</f>
        <v>愛媛県市町総合事務組合（共通経費分）</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SojXQbCEzQxQXm6Ulx0eJSQr/pCjf6A1IEL5P9WE+CSPScxZPvXrrrwZEvJnX7DXIGiI450Enu39Pu5qw5j1w==" saltValue="RTSMBb/TckEdCEvpksjX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51" t="s">
        <v>537</v>
      </c>
      <c r="D34" s="1151"/>
      <c r="E34" s="1152"/>
      <c r="F34" s="32">
        <v>7.99</v>
      </c>
      <c r="G34" s="33">
        <v>14.71</v>
      </c>
      <c r="H34" s="33">
        <v>8.8800000000000008</v>
      </c>
      <c r="I34" s="33">
        <v>8.1999999999999993</v>
      </c>
      <c r="J34" s="34">
        <v>10.49</v>
      </c>
      <c r="K34" s="22"/>
      <c r="L34" s="22"/>
      <c r="M34" s="22"/>
      <c r="N34" s="22"/>
      <c r="O34" s="22"/>
      <c r="P34" s="22"/>
    </row>
    <row r="35" spans="1:16" ht="39" customHeight="1">
      <c r="A35" s="22"/>
      <c r="B35" s="35"/>
      <c r="C35" s="1145" t="s">
        <v>538</v>
      </c>
      <c r="D35" s="1146"/>
      <c r="E35" s="1147"/>
      <c r="F35" s="36">
        <v>8.09</v>
      </c>
      <c r="G35" s="37">
        <v>7.58</v>
      </c>
      <c r="H35" s="37">
        <v>7.78</v>
      </c>
      <c r="I35" s="37">
        <v>8.1199999999999992</v>
      </c>
      <c r="J35" s="38">
        <v>7.65</v>
      </c>
      <c r="K35" s="22"/>
      <c r="L35" s="22"/>
      <c r="M35" s="22"/>
      <c r="N35" s="22"/>
      <c r="O35" s="22"/>
      <c r="P35" s="22"/>
    </row>
    <row r="36" spans="1:16" ht="39" customHeight="1">
      <c r="A36" s="22"/>
      <c r="B36" s="35"/>
      <c r="C36" s="1145" t="s">
        <v>539</v>
      </c>
      <c r="D36" s="1146"/>
      <c r="E36" s="1147"/>
      <c r="F36" s="36">
        <v>0.67</v>
      </c>
      <c r="G36" s="37">
        <v>1.43</v>
      </c>
      <c r="H36" s="37">
        <v>1.98</v>
      </c>
      <c r="I36" s="37">
        <v>2.52</v>
      </c>
      <c r="J36" s="38">
        <v>3.43</v>
      </c>
      <c r="K36" s="22"/>
      <c r="L36" s="22"/>
      <c r="M36" s="22"/>
      <c r="N36" s="22"/>
      <c r="O36" s="22"/>
      <c r="P36" s="22"/>
    </row>
    <row r="37" spans="1:16" ht="39" customHeight="1">
      <c r="A37" s="22"/>
      <c r="B37" s="35"/>
      <c r="C37" s="1145" t="s">
        <v>540</v>
      </c>
      <c r="D37" s="1146"/>
      <c r="E37" s="1147"/>
      <c r="F37" s="36">
        <v>1.1200000000000001</v>
      </c>
      <c r="G37" s="37">
        <v>1.18</v>
      </c>
      <c r="H37" s="37">
        <v>1.8</v>
      </c>
      <c r="I37" s="37">
        <v>1.93</v>
      </c>
      <c r="J37" s="38">
        <v>1</v>
      </c>
      <c r="K37" s="22"/>
      <c r="L37" s="22"/>
      <c r="M37" s="22"/>
      <c r="N37" s="22"/>
      <c r="O37" s="22"/>
      <c r="P37" s="22"/>
    </row>
    <row r="38" spans="1:16" ht="39" customHeight="1">
      <c r="A38" s="22"/>
      <c r="B38" s="35"/>
      <c r="C38" s="1145" t="s">
        <v>541</v>
      </c>
      <c r="D38" s="1146"/>
      <c r="E38" s="1147"/>
      <c r="F38" s="36">
        <v>0.85</v>
      </c>
      <c r="G38" s="37">
        <v>0.65</v>
      </c>
      <c r="H38" s="37">
        <v>0.45</v>
      </c>
      <c r="I38" s="37">
        <v>0.28999999999999998</v>
      </c>
      <c r="J38" s="38">
        <v>0.38</v>
      </c>
      <c r="K38" s="22"/>
      <c r="L38" s="22"/>
      <c r="M38" s="22"/>
      <c r="N38" s="22"/>
      <c r="O38" s="22"/>
      <c r="P38" s="22"/>
    </row>
    <row r="39" spans="1:16" ht="39" customHeight="1">
      <c r="A39" s="22"/>
      <c r="B39" s="35"/>
      <c r="C39" s="1145" t="s">
        <v>542</v>
      </c>
      <c r="D39" s="1146"/>
      <c r="E39" s="1147"/>
      <c r="F39" s="36">
        <v>0.16</v>
      </c>
      <c r="G39" s="37">
        <v>0.2</v>
      </c>
      <c r="H39" s="37">
        <v>0.17</v>
      </c>
      <c r="I39" s="37">
        <v>0.2</v>
      </c>
      <c r="J39" s="38">
        <v>0.24</v>
      </c>
      <c r="K39" s="22"/>
      <c r="L39" s="22"/>
      <c r="M39" s="22"/>
      <c r="N39" s="22"/>
      <c r="O39" s="22"/>
      <c r="P39" s="22"/>
    </row>
    <row r="40" spans="1:16" ht="39" customHeight="1">
      <c r="A40" s="22"/>
      <c r="B40" s="35"/>
      <c r="C40" s="1145" t="s">
        <v>543</v>
      </c>
      <c r="D40" s="1146"/>
      <c r="E40" s="1147"/>
      <c r="F40" s="36">
        <v>0.04</v>
      </c>
      <c r="G40" s="37">
        <v>0.13</v>
      </c>
      <c r="H40" s="37">
        <v>0.15</v>
      </c>
      <c r="I40" s="37">
        <v>0.1</v>
      </c>
      <c r="J40" s="38">
        <v>0.08</v>
      </c>
      <c r="K40" s="22"/>
      <c r="L40" s="22"/>
      <c r="M40" s="22"/>
      <c r="N40" s="22"/>
      <c r="O40" s="22"/>
      <c r="P40" s="22"/>
    </row>
    <row r="41" spans="1:16" ht="39" customHeight="1">
      <c r="A41" s="22"/>
      <c r="B41" s="35"/>
      <c r="C41" s="1145" t="s">
        <v>544</v>
      </c>
      <c r="D41" s="1146"/>
      <c r="E41" s="1147"/>
      <c r="F41" s="36">
        <v>0.02</v>
      </c>
      <c r="G41" s="37">
        <v>0.02</v>
      </c>
      <c r="H41" s="37">
        <v>0</v>
      </c>
      <c r="I41" s="37">
        <v>7.0000000000000007E-2</v>
      </c>
      <c r="J41" s="38">
        <v>0.01</v>
      </c>
      <c r="K41" s="22"/>
      <c r="L41" s="22"/>
      <c r="M41" s="22"/>
      <c r="N41" s="22"/>
      <c r="O41" s="22"/>
      <c r="P41" s="22"/>
    </row>
    <row r="42" spans="1:16" ht="39" customHeight="1">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c r="A43" s="22"/>
      <c r="B43" s="40"/>
      <c r="C43" s="1148" t="s">
        <v>546</v>
      </c>
      <c r="D43" s="1149"/>
      <c r="E43" s="1150"/>
      <c r="F43" s="41">
        <v>0</v>
      </c>
      <c r="G43" s="42">
        <v>0</v>
      </c>
      <c r="H43" s="42">
        <v>0</v>
      </c>
      <c r="I43" s="42">
        <v>0.18</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t32xvwRmAAChdhycUFogcS7tgGH8/8gaam+25SZRKNK/p3fJoF5EDB4HBfp8hLxhuY4P9RMpNSSlnoQ44aZLAg==" saltValue="ffFjTifLt0cCuypQHIk1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76" t="s">
        <v>9</v>
      </c>
      <c r="C45" s="1177"/>
      <c r="D45" s="58"/>
      <c r="E45" s="1182" t="s">
        <v>10</v>
      </c>
      <c r="F45" s="1182"/>
      <c r="G45" s="1182"/>
      <c r="H45" s="1182"/>
      <c r="I45" s="1182"/>
      <c r="J45" s="1183"/>
      <c r="K45" s="59">
        <v>1836</v>
      </c>
      <c r="L45" s="60">
        <v>1746</v>
      </c>
      <c r="M45" s="60">
        <v>1829</v>
      </c>
      <c r="N45" s="60">
        <v>1852</v>
      </c>
      <c r="O45" s="61">
        <v>1833</v>
      </c>
      <c r="P45" s="48"/>
      <c r="Q45" s="48"/>
      <c r="R45" s="48"/>
      <c r="S45" s="48"/>
      <c r="T45" s="48"/>
      <c r="U45" s="48"/>
    </row>
    <row r="46" spans="1:21" ht="30.75" customHeight="1">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c r="A48" s="48"/>
      <c r="B48" s="1178"/>
      <c r="C48" s="1179"/>
      <c r="D48" s="62"/>
      <c r="E48" s="1155" t="s">
        <v>13</v>
      </c>
      <c r="F48" s="1155"/>
      <c r="G48" s="1155"/>
      <c r="H48" s="1155"/>
      <c r="I48" s="1155"/>
      <c r="J48" s="1156"/>
      <c r="K48" s="63">
        <v>388</v>
      </c>
      <c r="L48" s="64">
        <v>383</v>
      </c>
      <c r="M48" s="64">
        <v>386</v>
      </c>
      <c r="N48" s="64">
        <v>351</v>
      </c>
      <c r="O48" s="65">
        <v>393</v>
      </c>
      <c r="P48" s="48"/>
      <c r="Q48" s="48"/>
      <c r="R48" s="48"/>
      <c r="S48" s="48"/>
      <c r="T48" s="48"/>
      <c r="U48" s="48"/>
    </row>
    <row r="49" spans="1:21" ht="30.75" customHeight="1">
      <c r="A49" s="48"/>
      <c r="B49" s="1178"/>
      <c r="C49" s="1179"/>
      <c r="D49" s="62"/>
      <c r="E49" s="1155" t="s">
        <v>14</v>
      </c>
      <c r="F49" s="1155"/>
      <c r="G49" s="1155"/>
      <c r="H49" s="1155"/>
      <c r="I49" s="1155"/>
      <c r="J49" s="1156"/>
      <c r="K49" s="63">
        <v>119</v>
      </c>
      <c r="L49" s="64">
        <v>127</v>
      </c>
      <c r="M49" s="64">
        <v>105</v>
      </c>
      <c r="N49" s="64">
        <v>73</v>
      </c>
      <c r="O49" s="65">
        <v>72</v>
      </c>
      <c r="P49" s="48"/>
      <c r="Q49" s="48"/>
      <c r="R49" s="48"/>
      <c r="S49" s="48"/>
      <c r="T49" s="48"/>
      <c r="U49" s="48"/>
    </row>
    <row r="50" spans="1:21" ht="30.75" customHeight="1">
      <c r="A50" s="48"/>
      <c r="B50" s="1178"/>
      <c r="C50" s="1179"/>
      <c r="D50" s="62"/>
      <c r="E50" s="1155" t="s">
        <v>15</v>
      </c>
      <c r="F50" s="1155"/>
      <c r="G50" s="1155"/>
      <c r="H50" s="1155"/>
      <c r="I50" s="1155"/>
      <c r="J50" s="1156"/>
      <c r="K50" s="63">
        <v>3</v>
      </c>
      <c r="L50" s="64">
        <v>6</v>
      </c>
      <c r="M50" s="64">
        <v>5</v>
      </c>
      <c r="N50" s="64">
        <v>8</v>
      </c>
      <c r="O50" s="65">
        <v>11</v>
      </c>
      <c r="P50" s="48"/>
      <c r="Q50" s="48"/>
      <c r="R50" s="48"/>
      <c r="S50" s="48"/>
      <c r="T50" s="48"/>
      <c r="U50" s="48"/>
    </row>
    <row r="51" spans="1:21" ht="30.75" customHeight="1">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c r="A52" s="48"/>
      <c r="B52" s="1153" t="s">
        <v>17</v>
      </c>
      <c r="C52" s="1154"/>
      <c r="D52" s="66"/>
      <c r="E52" s="1155" t="s">
        <v>18</v>
      </c>
      <c r="F52" s="1155"/>
      <c r="G52" s="1155"/>
      <c r="H52" s="1155"/>
      <c r="I52" s="1155"/>
      <c r="J52" s="1156"/>
      <c r="K52" s="63">
        <v>1827</v>
      </c>
      <c r="L52" s="64">
        <v>1850</v>
      </c>
      <c r="M52" s="64">
        <v>1814</v>
      </c>
      <c r="N52" s="64">
        <v>1792</v>
      </c>
      <c r="O52" s="65">
        <v>1752</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519</v>
      </c>
      <c r="L53" s="69">
        <v>412</v>
      </c>
      <c r="M53" s="69">
        <v>511</v>
      </c>
      <c r="N53" s="69">
        <v>492</v>
      </c>
      <c r="O53" s="70">
        <v>557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wGzIjQflxRe7TEHc8uHD7EPGjWDOD1G+qd5XnmILGIxkV58FkUX4I3rJNcvWf/hU2iUSGXoQqcsIusQGaTIpA==" saltValue="5HFx2m7Fb1ZQjVHZcNTs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529</v>
      </c>
      <c r="J40" s="103" t="s">
        <v>530</v>
      </c>
      <c r="K40" s="103" t="s">
        <v>531</v>
      </c>
      <c r="L40" s="103" t="s">
        <v>532</v>
      </c>
      <c r="M40" s="104" t="s">
        <v>533</v>
      </c>
    </row>
    <row r="41" spans="2:13" ht="27.75" customHeight="1">
      <c r="B41" s="1196" t="s">
        <v>30</v>
      </c>
      <c r="C41" s="1197"/>
      <c r="D41" s="105"/>
      <c r="E41" s="1198" t="s">
        <v>31</v>
      </c>
      <c r="F41" s="1198"/>
      <c r="G41" s="1198"/>
      <c r="H41" s="1199"/>
      <c r="I41" s="343">
        <v>23523</v>
      </c>
      <c r="J41" s="344">
        <v>23222</v>
      </c>
      <c r="K41" s="344">
        <v>22500</v>
      </c>
      <c r="L41" s="344">
        <v>22115</v>
      </c>
      <c r="M41" s="345">
        <v>22068</v>
      </c>
    </row>
    <row r="42" spans="2:13" ht="27.75" customHeight="1">
      <c r="B42" s="1186"/>
      <c r="C42" s="1187"/>
      <c r="D42" s="106"/>
      <c r="E42" s="1190" t="s">
        <v>32</v>
      </c>
      <c r="F42" s="1190"/>
      <c r="G42" s="1190"/>
      <c r="H42" s="1191"/>
      <c r="I42" s="346" t="s">
        <v>490</v>
      </c>
      <c r="J42" s="347" t="s">
        <v>490</v>
      </c>
      <c r="K42" s="347" t="s">
        <v>490</v>
      </c>
      <c r="L42" s="347" t="s">
        <v>490</v>
      </c>
      <c r="M42" s="348" t="s">
        <v>490</v>
      </c>
    </row>
    <row r="43" spans="2:13" ht="27.75" customHeight="1">
      <c r="B43" s="1186"/>
      <c r="C43" s="1187"/>
      <c r="D43" s="106"/>
      <c r="E43" s="1190" t="s">
        <v>33</v>
      </c>
      <c r="F43" s="1190"/>
      <c r="G43" s="1190"/>
      <c r="H43" s="1191"/>
      <c r="I43" s="346">
        <v>4501</v>
      </c>
      <c r="J43" s="347">
        <v>3331</v>
      </c>
      <c r="K43" s="347">
        <v>2429</v>
      </c>
      <c r="L43" s="347">
        <v>2180</v>
      </c>
      <c r="M43" s="348">
        <v>2106</v>
      </c>
    </row>
    <row r="44" spans="2:13" ht="27.75" customHeight="1">
      <c r="B44" s="1186"/>
      <c r="C44" s="1187"/>
      <c r="D44" s="106"/>
      <c r="E44" s="1190" t="s">
        <v>34</v>
      </c>
      <c r="F44" s="1190"/>
      <c r="G44" s="1190"/>
      <c r="H44" s="1191"/>
      <c r="I44" s="346">
        <v>670</v>
      </c>
      <c r="J44" s="347">
        <v>547</v>
      </c>
      <c r="K44" s="347">
        <v>473</v>
      </c>
      <c r="L44" s="347">
        <v>598</v>
      </c>
      <c r="M44" s="348">
        <v>897</v>
      </c>
    </row>
    <row r="45" spans="2:13" ht="27.75" customHeight="1">
      <c r="B45" s="1186"/>
      <c r="C45" s="1187"/>
      <c r="D45" s="106"/>
      <c r="E45" s="1190" t="s">
        <v>35</v>
      </c>
      <c r="F45" s="1190"/>
      <c r="G45" s="1190"/>
      <c r="H45" s="1191"/>
      <c r="I45" s="346">
        <v>1641</v>
      </c>
      <c r="J45" s="347">
        <v>1566</v>
      </c>
      <c r="K45" s="347">
        <v>1561</v>
      </c>
      <c r="L45" s="347">
        <v>1574</v>
      </c>
      <c r="M45" s="348">
        <v>1517</v>
      </c>
    </row>
    <row r="46" spans="2:13" ht="27.75" customHeight="1">
      <c r="B46" s="1186"/>
      <c r="C46" s="1187"/>
      <c r="D46" s="107"/>
      <c r="E46" s="1190" t="s">
        <v>36</v>
      </c>
      <c r="F46" s="1190"/>
      <c r="G46" s="1190"/>
      <c r="H46" s="1191"/>
      <c r="I46" s="346" t="s">
        <v>490</v>
      </c>
      <c r="J46" s="347" t="s">
        <v>490</v>
      </c>
      <c r="K46" s="347" t="s">
        <v>490</v>
      </c>
      <c r="L46" s="347" t="s">
        <v>490</v>
      </c>
      <c r="M46" s="348" t="s">
        <v>490</v>
      </c>
    </row>
    <row r="47" spans="2:13" ht="27.75" customHeight="1">
      <c r="B47" s="1186"/>
      <c r="C47" s="1187"/>
      <c r="D47" s="108"/>
      <c r="E47" s="1200" t="s">
        <v>37</v>
      </c>
      <c r="F47" s="1201"/>
      <c r="G47" s="1201"/>
      <c r="H47" s="1202"/>
      <c r="I47" s="346" t="s">
        <v>490</v>
      </c>
      <c r="J47" s="347" t="s">
        <v>490</v>
      </c>
      <c r="K47" s="347" t="s">
        <v>490</v>
      </c>
      <c r="L47" s="347" t="s">
        <v>490</v>
      </c>
      <c r="M47" s="348" t="s">
        <v>490</v>
      </c>
    </row>
    <row r="48" spans="2:13" ht="27.75" customHeight="1">
      <c r="B48" s="1186"/>
      <c r="C48" s="1187"/>
      <c r="D48" s="106"/>
      <c r="E48" s="1190" t="s">
        <v>38</v>
      </c>
      <c r="F48" s="1190"/>
      <c r="G48" s="1190"/>
      <c r="H48" s="1191"/>
      <c r="I48" s="346" t="s">
        <v>490</v>
      </c>
      <c r="J48" s="347" t="s">
        <v>490</v>
      </c>
      <c r="K48" s="347" t="s">
        <v>490</v>
      </c>
      <c r="L48" s="347" t="s">
        <v>490</v>
      </c>
      <c r="M48" s="348" t="s">
        <v>490</v>
      </c>
    </row>
    <row r="49" spans="2:13" ht="27.75" customHeight="1">
      <c r="B49" s="1188"/>
      <c r="C49" s="1189"/>
      <c r="D49" s="106"/>
      <c r="E49" s="1190" t="s">
        <v>39</v>
      </c>
      <c r="F49" s="1190"/>
      <c r="G49" s="1190"/>
      <c r="H49" s="1191"/>
      <c r="I49" s="346" t="s">
        <v>490</v>
      </c>
      <c r="J49" s="347" t="s">
        <v>490</v>
      </c>
      <c r="K49" s="347" t="s">
        <v>490</v>
      </c>
      <c r="L49" s="347" t="s">
        <v>490</v>
      </c>
      <c r="M49" s="348" t="s">
        <v>490</v>
      </c>
    </row>
    <row r="50" spans="2:13" ht="27.75" customHeight="1">
      <c r="B50" s="1184" t="s">
        <v>40</v>
      </c>
      <c r="C50" s="1185"/>
      <c r="D50" s="109"/>
      <c r="E50" s="1190" t="s">
        <v>41</v>
      </c>
      <c r="F50" s="1190"/>
      <c r="G50" s="1190"/>
      <c r="H50" s="1191"/>
      <c r="I50" s="346">
        <v>4208</v>
      </c>
      <c r="J50" s="347">
        <v>4880</v>
      </c>
      <c r="K50" s="347">
        <v>5652</v>
      </c>
      <c r="L50" s="347">
        <v>5558</v>
      </c>
      <c r="M50" s="348">
        <v>5350</v>
      </c>
    </row>
    <row r="51" spans="2:13" ht="27.75" customHeight="1">
      <c r="B51" s="1186"/>
      <c r="C51" s="1187"/>
      <c r="D51" s="106"/>
      <c r="E51" s="1190" t="s">
        <v>42</v>
      </c>
      <c r="F51" s="1190"/>
      <c r="G51" s="1190"/>
      <c r="H51" s="1191"/>
      <c r="I51" s="346">
        <v>89</v>
      </c>
      <c r="J51" s="347">
        <v>82</v>
      </c>
      <c r="K51" s="347">
        <v>56</v>
      </c>
      <c r="L51" s="347">
        <v>55</v>
      </c>
      <c r="M51" s="348">
        <v>43</v>
      </c>
    </row>
    <row r="52" spans="2:13" ht="27.75" customHeight="1">
      <c r="B52" s="1188"/>
      <c r="C52" s="1189"/>
      <c r="D52" s="106"/>
      <c r="E52" s="1190" t="s">
        <v>43</v>
      </c>
      <c r="F52" s="1190"/>
      <c r="G52" s="1190"/>
      <c r="H52" s="1191"/>
      <c r="I52" s="346">
        <v>21647</v>
      </c>
      <c r="J52" s="347">
        <v>20808</v>
      </c>
      <c r="K52" s="347">
        <v>20150</v>
      </c>
      <c r="L52" s="347">
        <v>19392</v>
      </c>
      <c r="M52" s="348">
        <v>18966</v>
      </c>
    </row>
    <row r="53" spans="2:13" ht="27.75" customHeight="1" thickBot="1">
      <c r="B53" s="1192" t="s">
        <v>19</v>
      </c>
      <c r="C53" s="1193"/>
      <c r="D53" s="110"/>
      <c r="E53" s="1194" t="s">
        <v>44</v>
      </c>
      <c r="F53" s="1194"/>
      <c r="G53" s="1194"/>
      <c r="H53" s="1195"/>
      <c r="I53" s="349">
        <v>4390</v>
      </c>
      <c r="J53" s="350">
        <v>2897</v>
      </c>
      <c r="K53" s="350">
        <v>1106</v>
      </c>
      <c r="L53" s="350">
        <v>1462</v>
      </c>
      <c r="M53" s="351">
        <v>2230</v>
      </c>
    </row>
    <row r="54" spans="2:13" ht="27.75" customHeight="1">
      <c r="B54" s="111"/>
      <c r="C54" s="112"/>
      <c r="D54" s="112"/>
      <c r="E54" s="113"/>
      <c r="F54" s="113"/>
      <c r="G54" s="113"/>
      <c r="H54" s="113"/>
      <c r="I54" s="114"/>
      <c r="J54" s="114"/>
      <c r="K54" s="114"/>
      <c r="L54" s="114"/>
      <c r="M54" s="114"/>
    </row>
    <row r="55" spans="2:13"/>
  </sheetData>
  <sheetProtection algorithmName="SHA-512" hashValue="Rx9Xgojrs2GOzERByBq+WmkZvEqhC6DlO6pxsTla00wYV/OI12ywC/sjvvTHUxNfQ17NLof0jY4VPxfxi6k86A==" saltValue="Chbo45jBqBpOya05USI7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531</v>
      </c>
      <c r="G54" s="119" t="s">
        <v>532</v>
      </c>
      <c r="H54" s="120" t="s">
        <v>533</v>
      </c>
    </row>
    <row r="55" spans="2:8" ht="52.5" customHeight="1">
      <c r="B55" s="121"/>
      <c r="C55" s="1211" t="s">
        <v>46</v>
      </c>
      <c r="D55" s="1211"/>
      <c r="E55" s="1212"/>
      <c r="F55" s="352">
        <v>2235</v>
      </c>
      <c r="G55" s="352">
        <v>2135</v>
      </c>
      <c r="H55" s="353">
        <v>1817</v>
      </c>
    </row>
    <row r="56" spans="2:8" ht="52.5" customHeight="1">
      <c r="B56" s="122"/>
      <c r="C56" s="1213" t="s">
        <v>47</v>
      </c>
      <c r="D56" s="1213"/>
      <c r="E56" s="1214"/>
      <c r="F56" s="354">
        <v>370</v>
      </c>
      <c r="G56" s="354">
        <v>418</v>
      </c>
      <c r="H56" s="355">
        <v>456</v>
      </c>
    </row>
    <row r="57" spans="2:8" ht="53.25" customHeight="1">
      <c r="B57" s="122"/>
      <c r="C57" s="1215" t="s">
        <v>48</v>
      </c>
      <c r="D57" s="1215"/>
      <c r="E57" s="1216"/>
      <c r="F57" s="356">
        <v>3281</v>
      </c>
      <c r="G57" s="356">
        <v>3562</v>
      </c>
      <c r="H57" s="357">
        <v>3922</v>
      </c>
    </row>
    <row r="58" spans="2:8" ht="45.75" customHeight="1">
      <c r="B58" s="123"/>
      <c r="C58" s="1203" t="s">
        <v>556</v>
      </c>
      <c r="D58" s="1204"/>
      <c r="E58" s="1205"/>
      <c r="F58" s="358">
        <v>632</v>
      </c>
      <c r="G58" s="358">
        <v>948</v>
      </c>
      <c r="H58" s="359">
        <v>1372</v>
      </c>
    </row>
    <row r="59" spans="2:8" ht="45.75" customHeight="1">
      <c r="B59" s="123"/>
      <c r="C59" s="1203" t="s">
        <v>557</v>
      </c>
      <c r="D59" s="1204"/>
      <c r="E59" s="1205"/>
      <c r="F59" s="358">
        <v>801</v>
      </c>
      <c r="G59" s="358">
        <v>808</v>
      </c>
      <c r="H59" s="359">
        <v>790</v>
      </c>
    </row>
    <row r="60" spans="2:8" ht="45.75" customHeight="1">
      <c r="B60" s="123"/>
      <c r="C60" s="1203" t="s">
        <v>558</v>
      </c>
      <c r="D60" s="1204"/>
      <c r="E60" s="1205"/>
      <c r="F60" s="358">
        <v>643</v>
      </c>
      <c r="G60" s="358">
        <v>643</v>
      </c>
      <c r="H60" s="359">
        <v>643</v>
      </c>
    </row>
    <row r="61" spans="2:8" ht="45.75" customHeight="1">
      <c r="B61" s="123"/>
      <c r="C61" s="1203" t="s">
        <v>559</v>
      </c>
      <c r="D61" s="1204"/>
      <c r="E61" s="1205"/>
      <c r="F61" s="358">
        <v>348</v>
      </c>
      <c r="G61" s="358">
        <v>348</v>
      </c>
      <c r="H61" s="359">
        <v>349</v>
      </c>
    </row>
    <row r="62" spans="2:8" ht="45.75" customHeight="1" thickBot="1">
      <c r="B62" s="124"/>
      <c r="C62" s="1206" t="s">
        <v>560</v>
      </c>
      <c r="D62" s="1207"/>
      <c r="E62" s="1208"/>
      <c r="F62" s="360">
        <v>339</v>
      </c>
      <c r="G62" s="360">
        <v>339</v>
      </c>
      <c r="H62" s="361">
        <v>339</v>
      </c>
    </row>
    <row r="63" spans="2:8" ht="52.5" customHeight="1" thickBot="1">
      <c r="B63" s="125"/>
      <c r="C63" s="1209" t="s">
        <v>49</v>
      </c>
      <c r="D63" s="1209"/>
      <c r="E63" s="1210"/>
      <c r="F63" s="362">
        <v>5885</v>
      </c>
      <c r="G63" s="362">
        <v>6116</v>
      </c>
      <c r="H63" s="363">
        <v>6194</v>
      </c>
    </row>
    <row r="64" spans="2:8"/>
  </sheetData>
  <sheetProtection algorithmName="SHA-512" hashValue="0bXD0FWlR/I8SfpBLDyC/FsvURl6UF8WJMWkP9bMLPfwAFNs4kAqRWYMwJ4MPUiv7Ky2nS6KK4w9ujJOf4wu3g==" saltValue="vTvAk/O9fOfVoivkfxUm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528</v>
      </c>
      <c r="G2" s="139"/>
      <c r="H2" s="140"/>
    </row>
    <row r="3" spans="1:8">
      <c r="A3" s="136" t="s">
        <v>521</v>
      </c>
      <c r="B3" s="141"/>
      <c r="C3" s="142"/>
      <c r="D3" s="143">
        <v>33110</v>
      </c>
      <c r="E3" s="144"/>
      <c r="F3" s="145">
        <v>92632</v>
      </c>
      <c r="G3" s="146"/>
      <c r="H3" s="147"/>
    </row>
    <row r="4" spans="1:8">
      <c r="A4" s="148"/>
      <c r="B4" s="149"/>
      <c r="C4" s="150"/>
      <c r="D4" s="151">
        <v>26454</v>
      </c>
      <c r="E4" s="152"/>
      <c r="F4" s="153">
        <v>47978</v>
      </c>
      <c r="G4" s="154"/>
      <c r="H4" s="155"/>
    </row>
    <row r="5" spans="1:8">
      <c r="A5" s="136" t="s">
        <v>523</v>
      </c>
      <c r="B5" s="141"/>
      <c r="C5" s="142"/>
      <c r="D5" s="143">
        <v>23117</v>
      </c>
      <c r="E5" s="144"/>
      <c r="F5" s="145">
        <v>96469</v>
      </c>
      <c r="G5" s="146"/>
      <c r="H5" s="147"/>
    </row>
    <row r="6" spans="1:8">
      <c r="A6" s="148"/>
      <c r="B6" s="149"/>
      <c r="C6" s="150"/>
      <c r="D6" s="151">
        <v>10089</v>
      </c>
      <c r="E6" s="152"/>
      <c r="F6" s="153">
        <v>49775</v>
      </c>
      <c r="G6" s="154"/>
      <c r="H6" s="155"/>
    </row>
    <row r="7" spans="1:8">
      <c r="A7" s="136" t="s">
        <v>524</v>
      </c>
      <c r="B7" s="141"/>
      <c r="C7" s="142"/>
      <c r="D7" s="143">
        <v>22013</v>
      </c>
      <c r="E7" s="144"/>
      <c r="F7" s="145">
        <v>85743</v>
      </c>
      <c r="G7" s="146"/>
      <c r="H7" s="147"/>
    </row>
    <row r="8" spans="1:8">
      <c r="A8" s="148"/>
      <c r="B8" s="149"/>
      <c r="C8" s="150"/>
      <c r="D8" s="151">
        <v>15361</v>
      </c>
      <c r="E8" s="152"/>
      <c r="F8" s="153">
        <v>45231</v>
      </c>
      <c r="G8" s="154"/>
      <c r="H8" s="155"/>
    </row>
    <row r="9" spans="1:8">
      <c r="A9" s="136" t="s">
        <v>525</v>
      </c>
      <c r="B9" s="141"/>
      <c r="C9" s="142"/>
      <c r="D9" s="143">
        <v>31304</v>
      </c>
      <c r="E9" s="144"/>
      <c r="F9" s="145">
        <v>92509</v>
      </c>
      <c r="G9" s="146"/>
      <c r="H9" s="147"/>
    </row>
    <row r="10" spans="1:8">
      <c r="A10" s="148"/>
      <c r="B10" s="149"/>
      <c r="C10" s="150"/>
      <c r="D10" s="151">
        <v>16503</v>
      </c>
      <c r="E10" s="152"/>
      <c r="F10" s="153">
        <v>52274</v>
      </c>
      <c r="G10" s="154"/>
      <c r="H10" s="155"/>
    </row>
    <row r="11" spans="1:8">
      <c r="A11" s="136" t="s">
        <v>526</v>
      </c>
      <c r="B11" s="141"/>
      <c r="C11" s="142"/>
      <c r="D11" s="143">
        <v>44173</v>
      </c>
      <c r="E11" s="144"/>
      <c r="F11" s="145">
        <v>98544</v>
      </c>
      <c r="G11" s="146"/>
      <c r="H11" s="147"/>
    </row>
    <row r="12" spans="1:8">
      <c r="A12" s="148"/>
      <c r="B12" s="149"/>
      <c r="C12" s="156"/>
      <c r="D12" s="151">
        <v>17995</v>
      </c>
      <c r="E12" s="152"/>
      <c r="F12" s="153">
        <v>55816</v>
      </c>
      <c r="G12" s="154"/>
      <c r="H12" s="155"/>
    </row>
    <row r="13" spans="1:8">
      <c r="A13" s="136"/>
      <c r="B13" s="141"/>
      <c r="C13" s="157"/>
      <c r="D13" s="158">
        <v>30743</v>
      </c>
      <c r="E13" s="159"/>
      <c r="F13" s="160">
        <v>93179</v>
      </c>
      <c r="G13" s="161"/>
      <c r="H13" s="147"/>
    </row>
    <row r="14" spans="1:8">
      <c r="A14" s="148"/>
      <c r="B14" s="149"/>
      <c r="C14" s="150"/>
      <c r="D14" s="151">
        <v>17280</v>
      </c>
      <c r="E14" s="152"/>
      <c r="F14" s="153">
        <v>50215</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7.99</v>
      </c>
      <c r="C19" s="162">
        <f>ROUND(VALUE(SUBSTITUTE(実質収支比率等に係る経年分析!G$48,"▲","-")),2)</f>
        <v>14.72</v>
      </c>
      <c r="D19" s="162">
        <f>ROUND(VALUE(SUBSTITUTE(実質収支比率等に係る経年分析!H$48,"▲","-")),2)</f>
        <v>8.89</v>
      </c>
      <c r="E19" s="162">
        <f>ROUND(VALUE(SUBSTITUTE(実質収支比率等に係る経年分析!I$48,"▲","-")),2)</f>
        <v>8.2100000000000009</v>
      </c>
      <c r="F19" s="162">
        <f>ROUND(VALUE(SUBSTITUTE(実質収支比率等に係る経年分析!J$48,"▲","-")),2)</f>
        <v>10.5</v>
      </c>
    </row>
    <row r="20" spans="1:11">
      <c r="A20" s="162" t="s">
        <v>53</v>
      </c>
      <c r="B20" s="162">
        <f>ROUND(VALUE(SUBSTITUTE(実質収支比率等に係る経年分析!F$47,"▲","-")),2)</f>
        <v>19.37</v>
      </c>
      <c r="C20" s="162">
        <f>ROUND(VALUE(SUBSTITUTE(実質収支比率等に係る経年分析!G$47,"▲","-")),2)</f>
        <v>18.59</v>
      </c>
      <c r="D20" s="162">
        <f>ROUND(VALUE(SUBSTITUTE(実質収支比率等に係る経年分析!H$47,"▲","-")),2)</f>
        <v>20.59</v>
      </c>
      <c r="E20" s="162">
        <f>ROUND(VALUE(SUBSTITUTE(実質収支比率等に係る経年分析!I$47,"▲","-")),2)</f>
        <v>19.54</v>
      </c>
      <c r="F20" s="162">
        <f>ROUND(VALUE(SUBSTITUTE(実質収支比率等に係る経年分析!J$47,"▲","-")),2)</f>
        <v>16.239999999999998</v>
      </c>
    </row>
    <row r="21" spans="1:11">
      <c r="A21" s="162" t="s">
        <v>54</v>
      </c>
      <c r="B21" s="162">
        <f>IF(ISNUMBER(VALUE(SUBSTITUTE(実質収支比率等に係る経年分析!F$49,"▲","-"))),ROUND(VALUE(SUBSTITUTE(実質収支比率等に係る経年分析!F$49,"▲","-")),2),NA())</f>
        <v>3.95</v>
      </c>
      <c r="C21" s="162">
        <f>IF(ISNUMBER(VALUE(SUBSTITUTE(実質収支比率等に係る経年分析!G$49,"▲","-"))),ROUND(VALUE(SUBSTITUTE(実質収支比率等に係る経年分析!G$49,"▲","-")),2),NA())</f>
        <v>7.05</v>
      </c>
      <c r="D21" s="162">
        <f>IF(ISNUMBER(VALUE(SUBSTITUTE(実質収支比率等に係る経年分析!H$49,"▲","-"))),ROUND(VALUE(SUBSTITUTE(実質収支比率等に係る経年分析!H$49,"▲","-")),2),NA())</f>
        <v>-4.7300000000000004</v>
      </c>
      <c r="E21" s="162">
        <f>IF(ISNUMBER(VALUE(SUBSTITUTE(実質収支比率等に係る経年分析!I$49,"▲","-"))),ROUND(VALUE(SUBSTITUTE(実質収支比率等に係る経年分析!I$49,"▲","-")),2),NA())</f>
        <v>-1.53</v>
      </c>
      <c r="F21" s="162">
        <f>IF(ISNUMBER(VALUE(SUBSTITUTE(実質収支比率等に係る経年分析!J$49,"▲","-"))),ROUND(VALUE(SUBSTITUTE(実質収支比率等に係る経年分析!J$49,"▲","-")),2),NA())</f>
        <v>-0.37</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伊予港上屋特別会計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7.0000000000000007E-2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c r="A30" s="163" t="str">
        <f>IF(連結実質赤字比率に係る赤字・黒字の構成分析!C$40="",NA(),連結実質赤字比率に係る赤字・黒字の構成分析!C$40)</f>
        <v>国民健康保険特別会計（診療施設勘定）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0.28999999999999998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1.1200000000000001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v>
      </c>
    </row>
    <row r="34" spans="1:16">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3.43</v>
      </c>
    </row>
    <row r="35" spans="1:16">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8.1199999999999992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7.65</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8.8800000000000008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8.1999999999999993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10.49</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1827</v>
      </c>
      <c r="E42" s="164"/>
      <c r="F42" s="164"/>
      <c r="G42" s="164">
        <f>'実質公債費比率（分子）の構造'!L$52</f>
        <v>1850</v>
      </c>
      <c r="H42" s="164"/>
      <c r="I42" s="164"/>
      <c r="J42" s="164">
        <f>'実質公債費比率（分子）の構造'!M$52</f>
        <v>1814</v>
      </c>
      <c r="K42" s="164"/>
      <c r="L42" s="164"/>
      <c r="M42" s="164">
        <f>'実質公債費比率（分子）の構造'!N$52</f>
        <v>1792</v>
      </c>
      <c r="N42" s="164"/>
      <c r="O42" s="164"/>
      <c r="P42" s="164">
        <f>'実質公債費比率（分子）の構造'!O$52</f>
        <v>1752</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3</v>
      </c>
      <c r="C44" s="164"/>
      <c r="D44" s="164"/>
      <c r="E44" s="164">
        <f>'実質公債費比率（分子）の構造'!L$50</f>
        <v>6</v>
      </c>
      <c r="F44" s="164"/>
      <c r="G44" s="164"/>
      <c r="H44" s="164">
        <f>'実質公債費比率（分子）の構造'!M$50</f>
        <v>5</v>
      </c>
      <c r="I44" s="164"/>
      <c r="J44" s="164"/>
      <c r="K44" s="164">
        <f>'実質公債費比率（分子）の構造'!N$50</f>
        <v>8</v>
      </c>
      <c r="L44" s="164"/>
      <c r="M44" s="164"/>
      <c r="N44" s="164">
        <f>'実質公債費比率（分子）の構造'!O$50</f>
        <v>11</v>
      </c>
      <c r="O44" s="164"/>
      <c r="P44" s="164"/>
    </row>
    <row r="45" spans="1:16">
      <c r="A45" s="164" t="s">
        <v>63</v>
      </c>
      <c r="B45" s="164">
        <f>'実質公債費比率（分子）の構造'!K$49</f>
        <v>119</v>
      </c>
      <c r="C45" s="164"/>
      <c r="D45" s="164"/>
      <c r="E45" s="164">
        <f>'実質公債費比率（分子）の構造'!L$49</f>
        <v>127</v>
      </c>
      <c r="F45" s="164"/>
      <c r="G45" s="164"/>
      <c r="H45" s="164">
        <f>'実質公債費比率（分子）の構造'!M$49</f>
        <v>105</v>
      </c>
      <c r="I45" s="164"/>
      <c r="J45" s="164"/>
      <c r="K45" s="164">
        <f>'実質公債費比率（分子）の構造'!N$49</f>
        <v>73</v>
      </c>
      <c r="L45" s="164"/>
      <c r="M45" s="164"/>
      <c r="N45" s="164">
        <f>'実質公債費比率（分子）の構造'!O$49</f>
        <v>72</v>
      </c>
      <c r="O45" s="164"/>
      <c r="P45" s="164"/>
    </row>
    <row r="46" spans="1:16">
      <c r="A46" s="164" t="s">
        <v>64</v>
      </c>
      <c r="B46" s="164">
        <f>'実質公債費比率（分子）の構造'!K$48</f>
        <v>388</v>
      </c>
      <c r="C46" s="164"/>
      <c r="D46" s="164"/>
      <c r="E46" s="164">
        <f>'実質公債費比率（分子）の構造'!L$48</f>
        <v>383</v>
      </c>
      <c r="F46" s="164"/>
      <c r="G46" s="164"/>
      <c r="H46" s="164">
        <f>'実質公債費比率（分子）の構造'!M$48</f>
        <v>386</v>
      </c>
      <c r="I46" s="164"/>
      <c r="J46" s="164"/>
      <c r="K46" s="164">
        <f>'実質公債費比率（分子）の構造'!N$48</f>
        <v>351</v>
      </c>
      <c r="L46" s="164"/>
      <c r="M46" s="164"/>
      <c r="N46" s="164">
        <f>'実質公債費比率（分子）の構造'!O$48</f>
        <v>393</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1836</v>
      </c>
      <c r="C49" s="164"/>
      <c r="D49" s="164"/>
      <c r="E49" s="164">
        <f>'実質公債費比率（分子）の構造'!L$45</f>
        <v>1746</v>
      </c>
      <c r="F49" s="164"/>
      <c r="G49" s="164"/>
      <c r="H49" s="164">
        <f>'実質公債費比率（分子）の構造'!M$45</f>
        <v>1829</v>
      </c>
      <c r="I49" s="164"/>
      <c r="J49" s="164"/>
      <c r="K49" s="164">
        <f>'実質公債費比率（分子）の構造'!N$45</f>
        <v>1852</v>
      </c>
      <c r="L49" s="164"/>
      <c r="M49" s="164"/>
      <c r="N49" s="164">
        <f>'実質公債費比率（分子）の構造'!O$45</f>
        <v>1833</v>
      </c>
      <c r="O49" s="164"/>
      <c r="P49" s="164"/>
    </row>
    <row r="50" spans="1:16">
      <c r="A50" s="164" t="s">
        <v>67</v>
      </c>
      <c r="B50" s="164" t="e">
        <f>NA()</f>
        <v>#N/A</v>
      </c>
      <c r="C50" s="164">
        <f>IF(ISNUMBER('実質公債費比率（分子）の構造'!K$53),'実質公債費比率（分子）の構造'!K$53,NA())</f>
        <v>519</v>
      </c>
      <c r="D50" s="164" t="e">
        <f>NA()</f>
        <v>#N/A</v>
      </c>
      <c r="E50" s="164" t="e">
        <f>NA()</f>
        <v>#N/A</v>
      </c>
      <c r="F50" s="164">
        <f>IF(ISNUMBER('実質公債費比率（分子）の構造'!L$53),'実質公債費比率（分子）の構造'!L$53,NA())</f>
        <v>412</v>
      </c>
      <c r="G50" s="164" t="e">
        <f>NA()</f>
        <v>#N/A</v>
      </c>
      <c r="H50" s="164" t="e">
        <f>NA()</f>
        <v>#N/A</v>
      </c>
      <c r="I50" s="164">
        <f>IF(ISNUMBER('実質公債費比率（分子）の構造'!M$53),'実質公債費比率（分子）の構造'!M$53,NA())</f>
        <v>511</v>
      </c>
      <c r="J50" s="164" t="e">
        <f>NA()</f>
        <v>#N/A</v>
      </c>
      <c r="K50" s="164" t="e">
        <f>NA()</f>
        <v>#N/A</v>
      </c>
      <c r="L50" s="164">
        <f>IF(ISNUMBER('実質公債費比率（分子）の構造'!N$53),'実質公債費比率（分子）の構造'!N$53,NA())</f>
        <v>492</v>
      </c>
      <c r="M50" s="164" t="e">
        <f>NA()</f>
        <v>#N/A</v>
      </c>
      <c r="N50" s="164" t="e">
        <f>NA()</f>
        <v>#N/A</v>
      </c>
      <c r="O50" s="164">
        <f>IF(ISNUMBER('実質公債費比率（分子）の構造'!O$53),'実質公債費比率（分子）の構造'!O$53,NA())</f>
        <v>557</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21647</v>
      </c>
      <c r="E56" s="163"/>
      <c r="F56" s="163"/>
      <c r="G56" s="163">
        <f>'将来負担比率（分子）の構造'!J$52</f>
        <v>20808</v>
      </c>
      <c r="H56" s="163"/>
      <c r="I56" s="163"/>
      <c r="J56" s="163">
        <f>'将来負担比率（分子）の構造'!K$52</f>
        <v>20150</v>
      </c>
      <c r="K56" s="163"/>
      <c r="L56" s="163"/>
      <c r="M56" s="163">
        <f>'将来負担比率（分子）の構造'!L$52</f>
        <v>19392</v>
      </c>
      <c r="N56" s="163"/>
      <c r="O56" s="163"/>
      <c r="P56" s="163">
        <f>'将来負担比率（分子）の構造'!M$52</f>
        <v>18966</v>
      </c>
    </row>
    <row r="57" spans="1:16">
      <c r="A57" s="163" t="s">
        <v>42</v>
      </c>
      <c r="B57" s="163"/>
      <c r="C57" s="163"/>
      <c r="D57" s="163">
        <f>'将来負担比率（分子）の構造'!I$51</f>
        <v>89</v>
      </c>
      <c r="E57" s="163"/>
      <c r="F57" s="163"/>
      <c r="G57" s="163">
        <f>'将来負担比率（分子）の構造'!J$51</f>
        <v>82</v>
      </c>
      <c r="H57" s="163"/>
      <c r="I57" s="163"/>
      <c r="J57" s="163">
        <f>'将来負担比率（分子）の構造'!K$51</f>
        <v>56</v>
      </c>
      <c r="K57" s="163"/>
      <c r="L57" s="163"/>
      <c r="M57" s="163">
        <f>'将来負担比率（分子）の構造'!L$51</f>
        <v>55</v>
      </c>
      <c r="N57" s="163"/>
      <c r="O57" s="163"/>
      <c r="P57" s="163">
        <f>'将来負担比率（分子）の構造'!M$51</f>
        <v>43</v>
      </c>
    </row>
    <row r="58" spans="1:16">
      <c r="A58" s="163" t="s">
        <v>41</v>
      </c>
      <c r="B58" s="163"/>
      <c r="C58" s="163"/>
      <c r="D58" s="163">
        <f>'将来負担比率（分子）の構造'!I$50</f>
        <v>4208</v>
      </c>
      <c r="E58" s="163"/>
      <c r="F58" s="163"/>
      <c r="G58" s="163">
        <f>'将来負担比率（分子）の構造'!J$50</f>
        <v>4880</v>
      </c>
      <c r="H58" s="163"/>
      <c r="I58" s="163"/>
      <c r="J58" s="163">
        <f>'将来負担比率（分子）の構造'!K$50</f>
        <v>5652</v>
      </c>
      <c r="K58" s="163"/>
      <c r="L58" s="163"/>
      <c r="M58" s="163">
        <f>'将来負担比率（分子）の構造'!L$50</f>
        <v>5558</v>
      </c>
      <c r="N58" s="163"/>
      <c r="O58" s="163"/>
      <c r="P58" s="163">
        <f>'将来負担比率（分子）の構造'!M$50</f>
        <v>5350</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1641</v>
      </c>
      <c r="C62" s="163"/>
      <c r="D62" s="163"/>
      <c r="E62" s="163">
        <f>'将来負担比率（分子）の構造'!J$45</f>
        <v>1566</v>
      </c>
      <c r="F62" s="163"/>
      <c r="G62" s="163"/>
      <c r="H62" s="163">
        <f>'将来負担比率（分子）の構造'!K$45</f>
        <v>1561</v>
      </c>
      <c r="I62" s="163"/>
      <c r="J62" s="163"/>
      <c r="K62" s="163">
        <f>'将来負担比率（分子）の構造'!L$45</f>
        <v>1574</v>
      </c>
      <c r="L62" s="163"/>
      <c r="M62" s="163"/>
      <c r="N62" s="163">
        <f>'将来負担比率（分子）の構造'!M$45</f>
        <v>1517</v>
      </c>
      <c r="O62" s="163"/>
      <c r="P62" s="163"/>
    </row>
    <row r="63" spans="1:16">
      <c r="A63" s="163" t="s">
        <v>34</v>
      </c>
      <c r="B63" s="163">
        <f>'将来負担比率（分子）の構造'!I$44</f>
        <v>670</v>
      </c>
      <c r="C63" s="163"/>
      <c r="D63" s="163"/>
      <c r="E63" s="163">
        <f>'将来負担比率（分子）の構造'!J$44</f>
        <v>547</v>
      </c>
      <c r="F63" s="163"/>
      <c r="G63" s="163"/>
      <c r="H63" s="163">
        <f>'将来負担比率（分子）の構造'!K$44</f>
        <v>473</v>
      </c>
      <c r="I63" s="163"/>
      <c r="J63" s="163"/>
      <c r="K63" s="163">
        <f>'将来負担比率（分子）の構造'!L$44</f>
        <v>598</v>
      </c>
      <c r="L63" s="163"/>
      <c r="M63" s="163"/>
      <c r="N63" s="163">
        <f>'将来負担比率（分子）の構造'!M$44</f>
        <v>897</v>
      </c>
      <c r="O63" s="163"/>
      <c r="P63" s="163"/>
    </row>
    <row r="64" spans="1:16">
      <c r="A64" s="163" t="s">
        <v>33</v>
      </c>
      <c r="B64" s="163">
        <f>'将来負担比率（分子）の構造'!I$43</f>
        <v>4501</v>
      </c>
      <c r="C64" s="163"/>
      <c r="D64" s="163"/>
      <c r="E64" s="163">
        <f>'将来負担比率（分子）の構造'!J$43</f>
        <v>3331</v>
      </c>
      <c r="F64" s="163"/>
      <c r="G64" s="163"/>
      <c r="H64" s="163">
        <f>'将来負担比率（分子）の構造'!K$43</f>
        <v>2429</v>
      </c>
      <c r="I64" s="163"/>
      <c r="J64" s="163"/>
      <c r="K64" s="163">
        <f>'将来負担比率（分子）の構造'!L$43</f>
        <v>2180</v>
      </c>
      <c r="L64" s="163"/>
      <c r="M64" s="163"/>
      <c r="N64" s="163">
        <f>'将来負担比率（分子）の構造'!M$43</f>
        <v>2106</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23523</v>
      </c>
      <c r="C66" s="163"/>
      <c r="D66" s="163"/>
      <c r="E66" s="163">
        <f>'将来負担比率（分子）の構造'!J$41</f>
        <v>23222</v>
      </c>
      <c r="F66" s="163"/>
      <c r="G66" s="163"/>
      <c r="H66" s="163">
        <f>'将来負担比率（分子）の構造'!K$41</f>
        <v>22500</v>
      </c>
      <c r="I66" s="163"/>
      <c r="J66" s="163"/>
      <c r="K66" s="163">
        <f>'将来負担比率（分子）の構造'!L$41</f>
        <v>22115</v>
      </c>
      <c r="L66" s="163"/>
      <c r="M66" s="163"/>
      <c r="N66" s="163">
        <f>'将来負担比率（分子）の構造'!M$41</f>
        <v>22068</v>
      </c>
      <c r="O66" s="163"/>
      <c r="P66" s="163"/>
    </row>
    <row r="67" spans="1:16">
      <c r="A67" s="163" t="s">
        <v>71</v>
      </c>
      <c r="B67" s="163" t="e">
        <f>NA()</f>
        <v>#N/A</v>
      </c>
      <c r="C67" s="163">
        <f>IF(ISNUMBER('将来負担比率（分子）の構造'!I$53), IF('将来負担比率（分子）の構造'!I$53 &lt; 0, 0, '将来負担比率（分子）の構造'!I$53), NA())</f>
        <v>4390</v>
      </c>
      <c r="D67" s="163" t="e">
        <f>NA()</f>
        <v>#N/A</v>
      </c>
      <c r="E67" s="163" t="e">
        <f>NA()</f>
        <v>#N/A</v>
      </c>
      <c r="F67" s="163">
        <f>IF(ISNUMBER('将来負担比率（分子）の構造'!J$53), IF('将来負担比率（分子）の構造'!J$53 &lt; 0, 0, '将来負担比率（分子）の構造'!J$53), NA())</f>
        <v>2897</v>
      </c>
      <c r="G67" s="163" t="e">
        <f>NA()</f>
        <v>#N/A</v>
      </c>
      <c r="H67" s="163" t="e">
        <f>NA()</f>
        <v>#N/A</v>
      </c>
      <c r="I67" s="163">
        <f>IF(ISNUMBER('将来負担比率（分子）の構造'!K$53), IF('将来負担比率（分子）の構造'!K$53 &lt; 0, 0, '将来負担比率（分子）の構造'!K$53), NA())</f>
        <v>1106</v>
      </c>
      <c r="J67" s="163" t="e">
        <f>NA()</f>
        <v>#N/A</v>
      </c>
      <c r="K67" s="163" t="e">
        <f>NA()</f>
        <v>#N/A</v>
      </c>
      <c r="L67" s="163">
        <f>IF(ISNUMBER('将来負担比率（分子）の構造'!L$53), IF('将来負担比率（分子）の構造'!L$53 &lt; 0, 0, '将来負担比率（分子）の構造'!L$53), NA())</f>
        <v>1462</v>
      </c>
      <c r="M67" s="163" t="e">
        <f>NA()</f>
        <v>#N/A</v>
      </c>
      <c r="N67" s="163" t="e">
        <f>NA()</f>
        <v>#N/A</v>
      </c>
      <c r="O67" s="163">
        <f>IF(ISNUMBER('将来負担比率（分子）の構造'!M$53), IF('将来負担比率（分子）の構造'!M$53 &lt; 0, 0, '将来負担比率（分子）の構造'!M$53), NA())</f>
        <v>2230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2235</v>
      </c>
      <c r="C72" s="167">
        <f>基金残高に係る経年分析!G55</f>
        <v>2135</v>
      </c>
      <c r="D72" s="167">
        <f>基金残高に係る経年分析!H55</f>
        <v>1817</v>
      </c>
    </row>
    <row r="73" spans="1:16">
      <c r="A73" s="166" t="s">
        <v>74</v>
      </c>
      <c r="B73" s="167">
        <f>基金残高に係る経年分析!F56</f>
        <v>370</v>
      </c>
      <c r="C73" s="167">
        <f>基金残高に係る経年分析!G56</f>
        <v>418</v>
      </c>
      <c r="D73" s="167">
        <f>基金残高に係る経年分析!H56</f>
        <v>456</v>
      </c>
    </row>
    <row r="74" spans="1:16">
      <c r="A74" s="166" t="s">
        <v>75</v>
      </c>
      <c r="B74" s="167">
        <f>基金残高に係る経年分析!F57</f>
        <v>3281</v>
      </c>
      <c r="C74" s="167">
        <f>基金残高に係る経年分析!G57</f>
        <v>3562</v>
      </c>
      <c r="D74" s="167">
        <f>基金残高に係る経年分析!H57</f>
        <v>3922</v>
      </c>
    </row>
  </sheetData>
  <sheetProtection algorithmName="SHA-512" hashValue="QWuQBMIvVyT0NEGSunzctUEl7Z/HZ3nth2L7RkotkSfgWIRTIR3hS9VoFPuUzXu557fOiIfU0Oo7gQrzq7mReA==" saltValue="hnZqk2c2jtOF0gPt6/IFc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214</v>
      </c>
      <c r="C5" s="680"/>
      <c r="D5" s="680"/>
      <c r="E5" s="680"/>
      <c r="F5" s="680"/>
      <c r="G5" s="680"/>
      <c r="H5" s="680"/>
      <c r="I5" s="680"/>
      <c r="J5" s="680"/>
      <c r="K5" s="680"/>
      <c r="L5" s="680"/>
      <c r="M5" s="680"/>
      <c r="N5" s="680"/>
      <c r="O5" s="680"/>
      <c r="P5" s="680"/>
      <c r="Q5" s="681"/>
      <c r="R5" s="676">
        <v>3843215</v>
      </c>
      <c r="S5" s="677"/>
      <c r="T5" s="677"/>
      <c r="U5" s="677"/>
      <c r="V5" s="677"/>
      <c r="W5" s="677"/>
      <c r="X5" s="677"/>
      <c r="Y5" s="702"/>
      <c r="Z5" s="715">
        <v>18.100000000000001</v>
      </c>
      <c r="AA5" s="715"/>
      <c r="AB5" s="715"/>
      <c r="AC5" s="715"/>
      <c r="AD5" s="716">
        <v>3843215</v>
      </c>
      <c r="AE5" s="716"/>
      <c r="AF5" s="716"/>
      <c r="AG5" s="716"/>
      <c r="AH5" s="716"/>
      <c r="AI5" s="716"/>
      <c r="AJ5" s="716"/>
      <c r="AK5" s="716"/>
      <c r="AL5" s="703">
        <v>33.9</v>
      </c>
      <c r="AM5" s="685"/>
      <c r="AN5" s="685"/>
      <c r="AO5" s="704"/>
      <c r="AP5" s="679" t="s">
        <v>215</v>
      </c>
      <c r="AQ5" s="680"/>
      <c r="AR5" s="680"/>
      <c r="AS5" s="680"/>
      <c r="AT5" s="680"/>
      <c r="AU5" s="680"/>
      <c r="AV5" s="680"/>
      <c r="AW5" s="680"/>
      <c r="AX5" s="680"/>
      <c r="AY5" s="680"/>
      <c r="AZ5" s="680"/>
      <c r="BA5" s="680"/>
      <c r="BB5" s="680"/>
      <c r="BC5" s="680"/>
      <c r="BD5" s="680"/>
      <c r="BE5" s="680"/>
      <c r="BF5" s="681"/>
      <c r="BG5" s="621">
        <v>3843215</v>
      </c>
      <c r="BH5" s="622"/>
      <c r="BI5" s="622"/>
      <c r="BJ5" s="622"/>
      <c r="BK5" s="622"/>
      <c r="BL5" s="622"/>
      <c r="BM5" s="622"/>
      <c r="BN5" s="623"/>
      <c r="BO5" s="659">
        <v>100</v>
      </c>
      <c r="BP5" s="659"/>
      <c r="BQ5" s="659"/>
      <c r="BR5" s="659"/>
      <c r="BS5" s="660">
        <v>57507</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c r="B6" s="618" t="s">
        <v>219</v>
      </c>
      <c r="C6" s="619"/>
      <c r="D6" s="619"/>
      <c r="E6" s="619"/>
      <c r="F6" s="619"/>
      <c r="G6" s="619"/>
      <c r="H6" s="619"/>
      <c r="I6" s="619"/>
      <c r="J6" s="619"/>
      <c r="K6" s="619"/>
      <c r="L6" s="619"/>
      <c r="M6" s="619"/>
      <c r="N6" s="619"/>
      <c r="O6" s="619"/>
      <c r="P6" s="619"/>
      <c r="Q6" s="620"/>
      <c r="R6" s="621">
        <v>200143</v>
      </c>
      <c r="S6" s="622"/>
      <c r="T6" s="622"/>
      <c r="U6" s="622"/>
      <c r="V6" s="622"/>
      <c r="W6" s="622"/>
      <c r="X6" s="622"/>
      <c r="Y6" s="623"/>
      <c r="Z6" s="659">
        <v>0.9</v>
      </c>
      <c r="AA6" s="659"/>
      <c r="AB6" s="659"/>
      <c r="AC6" s="659"/>
      <c r="AD6" s="660">
        <v>200143</v>
      </c>
      <c r="AE6" s="660"/>
      <c r="AF6" s="660"/>
      <c r="AG6" s="660"/>
      <c r="AH6" s="660"/>
      <c r="AI6" s="660"/>
      <c r="AJ6" s="660"/>
      <c r="AK6" s="660"/>
      <c r="AL6" s="624">
        <v>1.8</v>
      </c>
      <c r="AM6" s="625"/>
      <c r="AN6" s="625"/>
      <c r="AO6" s="661"/>
      <c r="AP6" s="618" t="s">
        <v>220</v>
      </c>
      <c r="AQ6" s="619"/>
      <c r="AR6" s="619"/>
      <c r="AS6" s="619"/>
      <c r="AT6" s="619"/>
      <c r="AU6" s="619"/>
      <c r="AV6" s="619"/>
      <c r="AW6" s="619"/>
      <c r="AX6" s="619"/>
      <c r="AY6" s="619"/>
      <c r="AZ6" s="619"/>
      <c r="BA6" s="619"/>
      <c r="BB6" s="619"/>
      <c r="BC6" s="619"/>
      <c r="BD6" s="619"/>
      <c r="BE6" s="619"/>
      <c r="BF6" s="620"/>
      <c r="BG6" s="621">
        <v>3843215</v>
      </c>
      <c r="BH6" s="622"/>
      <c r="BI6" s="622"/>
      <c r="BJ6" s="622"/>
      <c r="BK6" s="622"/>
      <c r="BL6" s="622"/>
      <c r="BM6" s="622"/>
      <c r="BN6" s="623"/>
      <c r="BO6" s="659">
        <v>100</v>
      </c>
      <c r="BP6" s="659"/>
      <c r="BQ6" s="659"/>
      <c r="BR6" s="659"/>
      <c r="BS6" s="660">
        <v>57507</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145060</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144708</v>
      </c>
      <c r="DR6" s="622"/>
      <c r="DS6" s="622"/>
      <c r="DT6" s="622"/>
      <c r="DU6" s="622"/>
      <c r="DV6" s="622"/>
      <c r="DW6" s="622"/>
      <c r="DX6" s="622"/>
      <c r="DY6" s="622"/>
      <c r="DZ6" s="622"/>
      <c r="EA6" s="622"/>
      <c r="EB6" s="622"/>
      <c r="EC6" s="658"/>
    </row>
    <row r="7" spans="2:143" ht="11.25" customHeight="1">
      <c r="B7" s="618" t="s">
        <v>222</v>
      </c>
      <c r="C7" s="619"/>
      <c r="D7" s="619"/>
      <c r="E7" s="619"/>
      <c r="F7" s="619"/>
      <c r="G7" s="619"/>
      <c r="H7" s="619"/>
      <c r="I7" s="619"/>
      <c r="J7" s="619"/>
      <c r="K7" s="619"/>
      <c r="L7" s="619"/>
      <c r="M7" s="619"/>
      <c r="N7" s="619"/>
      <c r="O7" s="619"/>
      <c r="P7" s="619"/>
      <c r="Q7" s="620"/>
      <c r="R7" s="621">
        <v>3190</v>
      </c>
      <c r="S7" s="622"/>
      <c r="T7" s="622"/>
      <c r="U7" s="622"/>
      <c r="V7" s="622"/>
      <c r="W7" s="622"/>
      <c r="X7" s="622"/>
      <c r="Y7" s="623"/>
      <c r="Z7" s="659">
        <v>0</v>
      </c>
      <c r="AA7" s="659"/>
      <c r="AB7" s="659"/>
      <c r="AC7" s="659"/>
      <c r="AD7" s="660">
        <v>3190</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1530993</v>
      </c>
      <c r="BH7" s="622"/>
      <c r="BI7" s="622"/>
      <c r="BJ7" s="622"/>
      <c r="BK7" s="622"/>
      <c r="BL7" s="622"/>
      <c r="BM7" s="622"/>
      <c r="BN7" s="623"/>
      <c r="BO7" s="659">
        <v>39.799999999999997</v>
      </c>
      <c r="BP7" s="659"/>
      <c r="BQ7" s="659"/>
      <c r="BR7" s="659"/>
      <c r="BS7" s="660">
        <v>57507</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2786989</v>
      </c>
      <c r="CS7" s="622"/>
      <c r="CT7" s="622"/>
      <c r="CU7" s="622"/>
      <c r="CV7" s="622"/>
      <c r="CW7" s="622"/>
      <c r="CX7" s="622"/>
      <c r="CY7" s="623"/>
      <c r="CZ7" s="659">
        <v>14</v>
      </c>
      <c r="DA7" s="659"/>
      <c r="DB7" s="659"/>
      <c r="DC7" s="659"/>
      <c r="DD7" s="627">
        <v>24390</v>
      </c>
      <c r="DE7" s="622"/>
      <c r="DF7" s="622"/>
      <c r="DG7" s="622"/>
      <c r="DH7" s="622"/>
      <c r="DI7" s="622"/>
      <c r="DJ7" s="622"/>
      <c r="DK7" s="622"/>
      <c r="DL7" s="622"/>
      <c r="DM7" s="622"/>
      <c r="DN7" s="622"/>
      <c r="DO7" s="622"/>
      <c r="DP7" s="623"/>
      <c r="DQ7" s="627">
        <v>1962270</v>
      </c>
      <c r="DR7" s="622"/>
      <c r="DS7" s="622"/>
      <c r="DT7" s="622"/>
      <c r="DU7" s="622"/>
      <c r="DV7" s="622"/>
      <c r="DW7" s="622"/>
      <c r="DX7" s="622"/>
      <c r="DY7" s="622"/>
      <c r="DZ7" s="622"/>
      <c r="EA7" s="622"/>
      <c r="EB7" s="622"/>
      <c r="EC7" s="658"/>
    </row>
    <row r="8" spans="2:143" ht="11.25" customHeight="1">
      <c r="B8" s="618" t="s">
        <v>225</v>
      </c>
      <c r="C8" s="619"/>
      <c r="D8" s="619"/>
      <c r="E8" s="619"/>
      <c r="F8" s="619"/>
      <c r="G8" s="619"/>
      <c r="H8" s="619"/>
      <c r="I8" s="619"/>
      <c r="J8" s="619"/>
      <c r="K8" s="619"/>
      <c r="L8" s="619"/>
      <c r="M8" s="619"/>
      <c r="N8" s="619"/>
      <c r="O8" s="619"/>
      <c r="P8" s="619"/>
      <c r="Q8" s="620"/>
      <c r="R8" s="621">
        <v>30435</v>
      </c>
      <c r="S8" s="622"/>
      <c r="T8" s="622"/>
      <c r="U8" s="622"/>
      <c r="V8" s="622"/>
      <c r="W8" s="622"/>
      <c r="X8" s="622"/>
      <c r="Y8" s="623"/>
      <c r="Z8" s="659">
        <v>0.1</v>
      </c>
      <c r="AA8" s="659"/>
      <c r="AB8" s="659"/>
      <c r="AC8" s="659"/>
      <c r="AD8" s="660">
        <v>30435</v>
      </c>
      <c r="AE8" s="660"/>
      <c r="AF8" s="660"/>
      <c r="AG8" s="660"/>
      <c r="AH8" s="660"/>
      <c r="AI8" s="660"/>
      <c r="AJ8" s="660"/>
      <c r="AK8" s="660"/>
      <c r="AL8" s="624">
        <v>0.3</v>
      </c>
      <c r="AM8" s="625"/>
      <c r="AN8" s="625"/>
      <c r="AO8" s="661"/>
      <c r="AP8" s="618" t="s">
        <v>226</v>
      </c>
      <c r="AQ8" s="619"/>
      <c r="AR8" s="619"/>
      <c r="AS8" s="619"/>
      <c r="AT8" s="619"/>
      <c r="AU8" s="619"/>
      <c r="AV8" s="619"/>
      <c r="AW8" s="619"/>
      <c r="AX8" s="619"/>
      <c r="AY8" s="619"/>
      <c r="AZ8" s="619"/>
      <c r="BA8" s="619"/>
      <c r="BB8" s="619"/>
      <c r="BC8" s="619"/>
      <c r="BD8" s="619"/>
      <c r="BE8" s="619"/>
      <c r="BF8" s="620"/>
      <c r="BG8" s="621">
        <v>52077</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7685582</v>
      </c>
      <c r="CS8" s="622"/>
      <c r="CT8" s="622"/>
      <c r="CU8" s="622"/>
      <c r="CV8" s="622"/>
      <c r="CW8" s="622"/>
      <c r="CX8" s="622"/>
      <c r="CY8" s="623"/>
      <c r="CZ8" s="659">
        <v>38.6</v>
      </c>
      <c r="DA8" s="659"/>
      <c r="DB8" s="659"/>
      <c r="DC8" s="659"/>
      <c r="DD8" s="627">
        <v>49739</v>
      </c>
      <c r="DE8" s="622"/>
      <c r="DF8" s="622"/>
      <c r="DG8" s="622"/>
      <c r="DH8" s="622"/>
      <c r="DI8" s="622"/>
      <c r="DJ8" s="622"/>
      <c r="DK8" s="622"/>
      <c r="DL8" s="622"/>
      <c r="DM8" s="622"/>
      <c r="DN8" s="622"/>
      <c r="DO8" s="622"/>
      <c r="DP8" s="623"/>
      <c r="DQ8" s="627">
        <v>3968628</v>
      </c>
      <c r="DR8" s="622"/>
      <c r="DS8" s="622"/>
      <c r="DT8" s="622"/>
      <c r="DU8" s="622"/>
      <c r="DV8" s="622"/>
      <c r="DW8" s="622"/>
      <c r="DX8" s="622"/>
      <c r="DY8" s="622"/>
      <c r="DZ8" s="622"/>
      <c r="EA8" s="622"/>
      <c r="EB8" s="622"/>
      <c r="EC8" s="658"/>
    </row>
    <row r="9" spans="2:143" ht="11.25" customHeight="1">
      <c r="B9" s="618" t="s">
        <v>228</v>
      </c>
      <c r="C9" s="619"/>
      <c r="D9" s="619"/>
      <c r="E9" s="619"/>
      <c r="F9" s="619"/>
      <c r="G9" s="619"/>
      <c r="H9" s="619"/>
      <c r="I9" s="619"/>
      <c r="J9" s="619"/>
      <c r="K9" s="619"/>
      <c r="L9" s="619"/>
      <c r="M9" s="619"/>
      <c r="N9" s="619"/>
      <c r="O9" s="619"/>
      <c r="P9" s="619"/>
      <c r="Q9" s="620"/>
      <c r="R9" s="621">
        <v>45231</v>
      </c>
      <c r="S9" s="622"/>
      <c r="T9" s="622"/>
      <c r="U9" s="622"/>
      <c r="V9" s="622"/>
      <c r="W9" s="622"/>
      <c r="X9" s="622"/>
      <c r="Y9" s="623"/>
      <c r="Z9" s="659">
        <v>0.2</v>
      </c>
      <c r="AA9" s="659"/>
      <c r="AB9" s="659"/>
      <c r="AC9" s="659"/>
      <c r="AD9" s="660">
        <v>45231</v>
      </c>
      <c r="AE9" s="660"/>
      <c r="AF9" s="660"/>
      <c r="AG9" s="660"/>
      <c r="AH9" s="660"/>
      <c r="AI9" s="660"/>
      <c r="AJ9" s="660"/>
      <c r="AK9" s="660"/>
      <c r="AL9" s="624">
        <v>0.4</v>
      </c>
      <c r="AM9" s="625"/>
      <c r="AN9" s="625"/>
      <c r="AO9" s="661"/>
      <c r="AP9" s="618" t="s">
        <v>229</v>
      </c>
      <c r="AQ9" s="619"/>
      <c r="AR9" s="619"/>
      <c r="AS9" s="619"/>
      <c r="AT9" s="619"/>
      <c r="AU9" s="619"/>
      <c r="AV9" s="619"/>
      <c r="AW9" s="619"/>
      <c r="AX9" s="619"/>
      <c r="AY9" s="619"/>
      <c r="AZ9" s="619"/>
      <c r="BA9" s="619"/>
      <c r="BB9" s="619"/>
      <c r="BC9" s="619"/>
      <c r="BD9" s="619"/>
      <c r="BE9" s="619"/>
      <c r="BF9" s="620"/>
      <c r="BG9" s="621">
        <v>1235234</v>
      </c>
      <c r="BH9" s="622"/>
      <c r="BI9" s="622"/>
      <c r="BJ9" s="622"/>
      <c r="BK9" s="622"/>
      <c r="BL9" s="622"/>
      <c r="BM9" s="622"/>
      <c r="BN9" s="623"/>
      <c r="BO9" s="659">
        <v>32.1</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1662380</v>
      </c>
      <c r="CS9" s="622"/>
      <c r="CT9" s="622"/>
      <c r="CU9" s="622"/>
      <c r="CV9" s="622"/>
      <c r="CW9" s="622"/>
      <c r="CX9" s="622"/>
      <c r="CY9" s="623"/>
      <c r="CZ9" s="659">
        <v>8.4</v>
      </c>
      <c r="DA9" s="659"/>
      <c r="DB9" s="659"/>
      <c r="DC9" s="659"/>
      <c r="DD9" s="627">
        <v>20364</v>
      </c>
      <c r="DE9" s="622"/>
      <c r="DF9" s="622"/>
      <c r="DG9" s="622"/>
      <c r="DH9" s="622"/>
      <c r="DI9" s="622"/>
      <c r="DJ9" s="622"/>
      <c r="DK9" s="622"/>
      <c r="DL9" s="622"/>
      <c r="DM9" s="622"/>
      <c r="DN9" s="622"/>
      <c r="DO9" s="622"/>
      <c r="DP9" s="623"/>
      <c r="DQ9" s="627">
        <v>1320789</v>
      </c>
      <c r="DR9" s="622"/>
      <c r="DS9" s="622"/>
      <c r="DT9" s="622"/>
      <c r="DU9" s="622"/>
      <c r="DV9" s="622"/>
      <c r="DW9" s="622"/>
      <c r="DX9" s="622"/>
      <c r="DY9" s="622"/>
      <c r="DZ9" s="622"/>
      <c r="EA9" s="622"/>
      <c r="EB9" s="622"/>
      <c r="EC9" s="658"/>
    </row>
    <row r="10" spans="2:143" ht="11.25" customHeight="1">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101743</v>
      </c>
      <c r="BH10" s="622"/>
      <c r="BI10" s="622"/>
      <c r="BJ10" s="622"/>
      <c r="BK10" s="622"/>
      <c r="BL10" s="622"/>
      <c r="BM10" s="622"/>
      <c r="BN10" s="623"/>
      <c r="BO10" s="659">
        <v>2.6</v>
      </c>
      <c r="BP10" s="659"/>
      <c r="BQ10" s="659"/>
      <c r="BR10" s="659"/>
      <c r="BS10" s="660">
        <v>16956</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5000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c r="B11" s="618" t="s">
        <v>234</v>
      </c>
      <c r="C11" s="619"/>
      <c r="D11" s="619"/>
      <c r="E11" s="619"/>
      <c r="F11" s="619"/>
      <c r="G11" s="619"/>
      <c r="H11" s="619"/>
      <c r="I11" s="619"/>
      <c r="J11" s="619"/>
      <c r="K11" s="619"/>
      <c r="L11" s="619"/>
      <c r="M11" s="619"/>
      <c r="N11" s="619"/>
      <c r="O11" s="619"/>
      <c r="P11" s="619"/>
      <c r="Q11" s="620"/>
      <c r="R11" s="621">
        <v>915054</v>
      </c>
      <c r="S11" s="622"/>
      <c r="T11" s="622"/>
      <c r="U11" s="622"/>
      <c r="V11" s="622"/>
      <c r="W11" s="622"/>
      <c r="X11" s="622"/>
      <c r="Y11" s="623"/>
      <c r="Z11" s="624">
        <v>4.3</v>
      </c>
      <c r="AA11" s="625"/>
      <c r="AB11" s="625"/>
      <c r="AC11" s="626"/>
      <c r="AD11" s="627">
        <v>915054</v>
      </c>
      <c r="AE11" s="622"/>
      <c r="AF11" s="622"/>
      <c r="AG11" s="622"/>
      <c r="AH11" s="622"/>
      <c r="AI11" s="622"/>
      <c r="AJ11" s="622"/>
      <c r="AK11" s="623"/>
      <c r="AL11" s="624">
        <v>8.1</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141939</v>
      </c>
      <c r="BH11" s="622"/>
      <c r="BI11" s="622"/>
      <c r="BJ11" s="622"/>
      <c r="BK11" s="622"/>
      <c r="BL11" s="622"/>
      <c r="BM11" s="622"/>
      <c r="BN11" s="623"/>
      <c r="BO11" s="659">
        <v>3.7</v>
      </c>
      <c r="BP11" s="659"/>
      <c r="BQ11" s="659"/>
      <c r="BR11" s="659"/>
      <c r="BS11" s="660">
        <v>40551</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866377</v>
      </c>
      <c r="CS11" s="622"/>
      <c r="CT11" s="622"/>
      <c r="CU11" s="622"/>
      <c r="CV11" s="622"/>
      <c r="CW11" s="622"/>
      <c r="CX11" s="622"/>
      <c r="CY11" s="623"/>
      <c r="CZ11" s="659">
        <v>4.4000000000000004</v>
      </c>
      <c r="DA11" s="659"/>
      <c r="DB11" s="659"/>
      <c r="DC11" s="659"/>
      <c r="DD11" s="627">
        <v>217167</v>
      </c>
      <c r="DE11" s="622"/>
      <c r="DF11" s="622"/>
      <c r="DG11" s="622"/>
      <c r="DH11" s="622"/>
      <c r="DI11" s="622"/>
      <c r="DJ11" s="622"/>
      <c r="DK11" s="622"/>
      <c r="DL11" s="622"/>
      <c r="DM11" s="622"/>
      <c r="DN11" s="622"/>
      <c r="DO11" s="622"/>
      <c r="DP11" s="623"/>
      <c r="DQ11" s="627">
        <v>465830</v>
      </c>
      <c r="DR11" s="622"/>
      <c r="DS11" s="622"/>
      <c r="DT11" s="622"/>
      <c r="DU11" s="622"/>
      <c r="DV11" s="622"/>
      <c r="DW11" s="622"/>
      <c r="DX11" s="622"/>
      <c r="DY11" s="622"/>
      <c r="DZ11" s="622"/>
      <c r="EA11" s="622"/>
      <c r="EB11" s="622"/>
      <c r="EC11" s="658"/>
    </row>
    <row r="12" spans="2:143" ht="11.25" customHeight="1">
      <c r="B12" s="618" t="s">
        <v>237</v>
      </c>
      <c r="C12" s="619"/>
      <c r="D12" s="619"/>
      <c r="E12" s="619"/>
      <c r="F12" s="619"/>
      <c r="G12" s="619"/>
      <c r="H12" s="619"/>
      <c r="I12" s="619"/>
      <c r="J12" s="619"/>
      <c r="K12" s="619"/>
      <c r="L12" s="619"/>
      <c r="M12" s="619"/>
      <c r="N12" s="619"/>
      <c r="O12" s="619"/>
      <c r="P12" s="619"/>
      <c r="Q12" s="620"/>
      <c r="R12" s="621">
        <v>9030</v>
      </c>
      <c r="S12" s="622"/>
      <c r="T12" s="622"/>
      <c r="U12" s="622"/>
      <c r="V12" s="622"/>
      <c r="W12" s="622"/>
      <c r="X12" s="622"/>
      <c r="Y12" s="623"/>
      <c r="Z12" s="659">
        <v>0</v>
      </c>
      <c r="AA12" s="659"/>
      <c r="AB12" s="659"/>
      <c r="AC12" s="659"/>
      <c r="AD12" s="660">
        <v>9030</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1942732</v>
      </c>
      <c r="BH12" s="622"/>
      <c r="BI12" s="622"/>
      <c r="BJ12" s="622"/>
      <c r="BK12" s="622"/>
      <c r="BL12" s="622"/>
      <c r="BM12" s="622"/>
      <c r="BN12" s="623"/>
      <c r="BO12" s="659">
        <v>50.5</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511282</v>
      </c>
      <c r="CS12" s="622"/>
      <c r="CT12" s="622"/>
      <c r="CU12" s="622"/>
      <c r="CV12" s="622"/>
      <c r="CW12" s="622"/>
      <c r="CX12" s="622"/>
      <c r="CY12" s="623"/>
      <c r="CZ12" s="659">
        <v>2.6</v>
      </c>
      <c r="DA12" s="659"/>
      <c r="DB12" s="659"/>
      <c r="DC12" s="659"/>
      <c r="DD12" s="627">
        <v>135743</v>
      </c>
      <c r="DE12" s="622"/>
      <c r="DF12" s="622"/>
      <c r="DG12" s="622"/>
      <c r="DH12" s="622"/>
      <c r="DI12" s="622"/>
      <c r="DJ12" s="622"/>
      <c r="DK12" s="622"/>
      <c r="DL12" s="622"/>
      <c r="DM12" s="622"/>
      <c r="DN12" s="622"/>
      <c r="DO12" s="622"/>
      <c r="DP12" s="623"/>
      <c r="DQ12" s="627">
        <v>321932</v>
      </c>
      <c r="DR12" s="622"/>
      <c r="DS12" s="622"/>
      <c r="DT12" s="622"/>
      <c r="DU12" s="622"/>
      <c r="DV12" s="622"/>
      <c r="DW12" s="622"/>
      <c r="DX12" s="622"/>
      <c r="DY12" s="622"/>
      <c r="DZ12" s="622"/>
      <c r="EA12" s="622"/>
      <c r="EB12" s="622"/>
      <c r="EC12" s="658"/>
    </row>
    <row r="13" spans="2:143" ht="11.25" customHeight="1">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1937008</v>
      </c>
      <c r="BH13" s="622"/>
      <c r="BI13" s="622"/>
      <c r="BJ13" s="622"/>
      <c r="BK13" s="622"/>
      <c r="BL13" s="622"/>
      <c r="BM13" s="622"/>
      <c r="BN13" s="623"/>
      <c r="BO13" s="659">
        <v>50.4</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1725950</v>
      </c>
      <c r="CS13" s="622"/>
      <c r="CT13" s="622"/>
      <c r="CU13" s="622"/>
      <c r="CV13" s="622"/>
      <c r="CW13" s="622"/>
      <c r="CX13" s="622"/>
      <c r="CY13" s="623"/>
      <c r="CZ13" s="659">
        <v>8.6999999999999993</v>
      </c>
      <c r="DA13" s="659"/>
      <c r="DB13" s="659"/>
      <c r="DC13" s="659"/>
      <c r="DD13" s="627">
        <v>711880</v>
      </c>
      <c r="DE13" s="622"/>
      <c r="DF13" s="622"/>
      <c r="DG13" s="622"/>
      <c r="DH13" s="622"/>
      <c r="DI13" s="622"/>
      <c r="DJ13" s="622"/>
      <c r="DK13" s="622"/>
      <c r="DL13" s="622"/>
      <c r="DM13" s="622"/>
      <c r="DN13" s="622"/>
      <c r="DO13" s="622"/>
      <c r="DP13" s="623"/>
      <c r="DQ13" s="627">
        <v>1081666</v>
      </c>
      <c r="DR13" s="622"/>
      <c r="DS13" s="622"/>
      <c r="DT13" s="622"/>
      <c r="DU13" s="622"/>
      <c r="DV13" s="622"/>
      <c r="DW13" s="622"/>
      <c r="DX13" s="622"/>
      <c r="DY13" s="622"/>
      <c r="DZ13" s="622"/>
      <c r="EA13" s="622"/>
      <c r="EB13" s="622"/>
      <c r="EC13" s="658"/>
    </row>
    <row r="14" spans="2:143" ht="11.25" customHeight="1">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157837</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851756</v>
      </c>
      <c r="CS14" s="622"/>
      <c r="CT14" s="622"/>
      <c r="CU14" s="622"/>
      <c r="CV14" s="622"/>
      <c r="CW14" s="622"/>
      <c r="CX14" s="622"/>
      <c r="CY14" s="623"/>
      <c r="CZ14" s="659">
        <v>4.3</v>
      </c>
      <c r="DA14" s="659"/>
      <c r="DB14" s="659"/>
      <c r="DC14" s="659"/>
      <c r="DD14" s="627">
        <v>63414</v>
      </c>
      <c r="DE14" s="622"/>
      <c r="DF14" s="622"/>
      <c r="DG14" s="622"/>
      <c r="DH14" s="622"/>
      <c r="DI14" s="622"/>
      <c r="DJ14" s="622"/>
      <c r="DK14" s="622"/>
      <c r="DL14" s="622"/>
      <c r="DM14" s="622"/>
      <c r="DN14" s="622"/>
      <c r="DO14" s="622"/>
      <c r="DP14" s="623"/>
      <c r="DQ14" s="627">
        <v>791942</v>
      </c>
      <c r="DR14" s="622"/>
      <c r="DS14" s="622"/>
      <c r="DT14" s="622"/>
      <c r="DU14" s="622"/>
      <c r="DV14" s="622"/>
      <c r="DW14" s="622"/>
      <c r="DX14" s="622"/>
      <c r="DY14" s="622"/>
      <c r="DZ14" s="622"/>
      <c r="EA14" s="622"/>
      <c r="EB14" s="622"/>
      <c r="EC14" s="658"/>
    </row>
    <row r="15" spans="2:143" ht="11.25" customHeight="1">
      <c r="B15" s="618" t="s">
        <v>246</v>
      </c>
      <c r="C15" s="619"/>
      <c r="D15" s="619"/>
      <c r="E15" s="619"/>
      <c r="F15" s="619"/>
      <c r="G15" s="619"/>
      <c r="H15" s="619"/>
      <c r="I15" s="619"/>
      <c r="J15" s="619"/>
      <c r="K15" s="619"/>
      <c r="L15" s="619"/>
      <c r="M15" s="619"/>
      <c r="N15" s="619"/>
      <c r="O15" s="619"/>
      <c r="P15" s="619"/>
      <c r="Q15" s="620"/>
      <c r="R15" s="621">
        <v>20339</v>
      </c>
      <c r="S15" s="622"/>
      <c r="T15" s="622"/>
      <c r="U15" s="622"/>
      <c r="V15" s="622"/>
      <c r="W15" s="622"/>
      <c r="X15" s="622"/>
      <c r="Y15" s="623"/>
      <c r="Z15" s="659">
        <v>0.1</v>
      </c>
      <c r="AA15" s="659"/>
      <c r="AB15" s="659"/>
      <c r="AC15" s="659"/>
      <c r="AD15" s="660">
        <v>20339</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211653</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1642167</v>
      </c>
      <c r="CS15" s="622"/>
      <c r="CT15" s="622"/>
      <c r="CU15" s="622"/>
      <c r="CV15" s="622"/>
      <c r="CW15" s="622"/>
      <c r="CX15" s="622"/>
      <c r="CY15" s="623"/>
      <c r="CZ15" s="659">
        <v>8.3000000000000007</v>
      </c>
      <c r="DA15" s="659"/>
      <c r="DB15" s="659"/>
      <c r="DC15" s="659"/>
      <c r="DD15" s="627">
        <v>331001</v>
      </c>
      <c r="DE15" s="622"/>
      <c r="DF15" s="622"/>
      <c r="DG15" s="622"/>
      <c r="DH15" s="622"/>
      <c r="DI15" s="622"/>
      <c r="DJ15" s="622"/>
      <c r="DK15" s="622"/>
      <c r="DL15" s="622"/>
      <c r="DM15" s="622"/>
      <c r="DN15" s="622"/>
      <c r="DO15" s="622"/>
      <c r="DP15" s="623"/>
      <c r="DQ15" s="627">
        <v>1280777</v>
      </c>
      <c r="DR15" s="622"/>
      <c r="DS15" s="622"/>
      <c r="DT15" s="622"/>
      <c r="DU15" s="622"/>
      <c r="DV15" s="622"/>
      <c r="DW15" s="622"/>
      <c r="DX15" s="622"/>
      <c r="DY15" s="622"/>
      <c r="DZ15" s="622"/>
      <c r="EA15" s="622"/>
      <c r="EB15" s="622"/>
      <c r="EC15" s="658"/>
    </row>
    <row r="16" spans="2:143" ht="11.25" customHeight="1">
      <c r="B16" s="618" t="s">
        <v>249</v>
      </c>
      <c r="C16" s="619"/>
      <c r="D16" s="619"/>
      <c r="E16" s="619"/>
      <c r="F16" s="619"/>
      <c r="G16" s="619"/>
      <c r="H16" s="619"/>
      <c r="I16" s="619"/>
      <c r="J16" s="619"/>
      <c r="K16" s="619"/>
      <c r="L16" s="619"/>
      <c r="M16" s="619"/>
      <c r="N16" s="619"/>
      <c r="O16" s="619"/>
      <c r="P16" s="619"/>
      <c r="Q16" s="620"/>
      <c r="R16" s="621">
        <v>81749</v>
      </c>
      <c r="S16" s="622"/>
      <c r="T16" s="622"/>
      <c r="U16" s="622"/>
      <c r="V16" s="622"/>
      <c r="W16" s="622"/>
      <c r="X16" s="622"/>
      <c r="Y16" s="623"/>
      <c r="Z16" s="659">
        <v>0.4</v>
      </c>
      <c r="AA16" s="659"/>
      <c r="AB16" s="659"/>
      <c r="AC16" s="659"/>
      <c r="AD16" s="660">
        <v>81749</v>
      </c>
      <c r="AE16" s="660"/>
      <c r="AF16" s="660"/>
      <c r="AG16" s="660"/>
      <c r="AH16" s="660"/>
      <c r="AI16" s="660"/>
      <c r="AJ16" s="660"/>
      <c r="AK16" s="660"/>
      <c r="AL16" s="624">
        <v>0.7</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173159</v>
      </c>
      <c r="CS16" s="622"/>
      <c r="CT16" s="622"/>
      <c r="CU16" s="622"/>
      <c r="CV16" s="622"/>
      <c r="CW16" s="622"/>
      <c r="CX16" s="622"/>
      <c r="CY16" s="623"/>
      <c r="CZ16" s="659">
        <v>0.9</v>
      </c>
      <c r="DA16" s="659"/>
      <c r="DB16" s="659"/>
      <c r="DC16" s="659"/>
      <c r="DD16" s="627" t="s">
        <v>122</v>
      </c>
      <c r="DE16" s="622"/>
      <c r="DF16" s="622"/>
      <c r="DG16" s="622"/>
      <c r="DH16" s="622"/>
      <c r="DI16" s="622"/>
      <c r="DJ16" s="622"/>
      <c r="DK16" s="622"/>
      <c r="DL16" s="622"/>
      <c r="DM16" s="622"/>
      <c r="DN16" s="622"/>
      <c r="DO16" s="622"/>
      <c r="DP16" s="623"/>
      <c r="DQ16" s="627">
        <v>49449</v>
      </c>
      <c r="DR16" s="622"/>
      <c r="DS16" s="622"/>
      <c r="DT16" s="622"/>
      <c r="DU16" s="622"/>
      <c r="DV16" s="622"/>
      <c r="DW16" s="622"/>
      <c r="DX16" s="622"/>
      <c r="DY16" s="622"/>
      <c r="DZ16" s="622"/>
      <c r="EA16" s="622"/>
      <c r="EB16" s="622"/>
      <c r="EC16" s="658"/>
    </row>
    <row r="17" spans="2:133" ht="11.25" customHeight="1">
      <c r="B17" s="618" t="s">
        <v>252</v>
      </c>
      <c r="C17" s="619"/>
      <c r="D17" s="619"/>
      <c r="E17" s="619"/>
      <c r="F17" s="619"/>
      <c r="G17" s="619"/>
      <c r="H17" s="619"/>
      <c r="I17" s="619"/>
      <c r="J17" s="619"/>
      <c r="K17" s="619"/>
      <c r="L17" s="619"/>
      <c r="M17" s="619"/>
      <c r="N17" s="619"/>
      <c r="O17" s="619"/>
      <c r="P17" s="619"/>
      <c r="Q17" s="620"/>
      <c r="R17" s="621">
        <v>192992</v>
      </c>
      <c r="S17" s="622"/>
      <c r="T17" s="622"/>
      <c r="U17" s="622"/>
      <c r="V17" s="622"/>
      <c r="W17" s="622"/>
      <c r="X17" s="622"/>
      <c r="Y17" s="623"/>
      <c r="Z17" s="659">
        <v>0.9</v>
      </c>
      <c r="AA17" s="659"/>
      <c r="AB17" s="659"/>
      <c r="AC17" s="659"/>
      <c r="AD17" s="660">
        <v>192992</v>
      </c>
      <c r="AE17" s="660"/>
      <c r="AF17" s="660"/>
      <c r="AG17" s="660"/>
      <c r="AH17" s="660"/>
      <c r="AI17" s="660"/>
      <c r="AJ17" s="660"/>
      <c r="AK17" s="660"/>
      <c r="AL17" s="624">
        <v>1.7</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1832849</v>
      </c>
      <c r="CS17" s="622"/>
      <c r="CT17" s="622"/>
      <c r="CU17" s="622"/>
      <c r="CV17" s="622"/>
      <c r="CW17" s="622"/>
      <c r="CX17" s="622"/>
      <c r="CY17" s="623"/>
      <c r="CZ17" s="659">
        <v>9.1999999999999993</v>
      </c>
      <c r="DA17" s="659"/>
      <c r="DB17" s="659"/>
      <c r="DC17" s="659"/>
      <c r="DD17" s="627" t="s">
        <v>122</v>
      </c>
      <c r="DE17" s="622"/>
      <c r="DF17" s="622"/>
      <c r="DG17" s="622"/>
      <c r="DH17" s="622"/>
      <c r="DI17" s="622"/>
      <c r="DJ17" s="622"/>
      <c r="DK17" s="622"/>
      <c r="DL17" s="622"/>
      <c r="DM17" s="622"/>
      <c r="DN17" s="622"/>
      <c r="DO17" s="622"/>
      <c r="DP17" s="623"/>
      <c r="DQ17" s="627">
        <v>1827814</v>
      </c>
      <c r="DR17" s="622"/>
      <c r="DS17" s="622"/>
      <c r="DT17" s="622"/>
      <c r="DU17" s="622"/>
      <c r="DV17" s="622"/>
      <c r="DW17" s="622"/>
      <c r="DX17" s="622"/>
      <c r="DY17" s="622"/>
      <c r="DZ17" s="622"/>
      <c r="EA17" s="622"/>
      <c r="EB17" s="622"/>
      <c r="EC17" s="658"/>
    </row>
    <row r="18" spans="2:133" ht="11.25" customHeight="1">
      <c r="B18" s="618" t="s">
        <v>255</v>
      </c>
      <c r="C18" s="619"/>
      <c r="D18" s="619"/>
      <c r="E18" s="619"/>
      <c r="F18" s="619"/>
      <c r="G18" s="619"/>
      <c r="H18" s="619"/>
      <c r="I18" s="619"/>
      <c r="J18" s="619"/>
      <c r="K18" s="619"/>
      <c r="L18" s="619"/>
      <c r="M18" s="619"/>
      <c r="N18" s="619"/>
      <c r="O18" s="619"/>
      <c r="P18" s="619"/>
      <c r="Q18" s="620"/>
      <c r="R18" s="621">
        <v>45773</v>
      </c>
      <c r="S18" s="622"/>
      <c r="T18" s="622"/>
      <c r="U18" s="622"/>
      <c r="V18" s="622"/>
      <c r="W18" s="622"/>
      <c r="X18" s="622"/>
      <c r="Y18" s="623"/>
      <c r="Z18" s="659">
        <v>0.2</v>
      </c>
      <c r="AA18" s="659"/>
      <c r="AB18" s="659"/>
      <c r="AC18" s="659"/>
      <c r="AD18" s="660">
        <v>45773</v>
      </c>
      <c r="AE18" s="660"/>
      <c r="AF18" s="660"/>
      <c r="AG18" s="660"/>
      <c r="AH18" s="660"/>
      <c r="AI18" s="660"/>
      <c r="AJ18" s="660"/>
      <c r="AK18" s="660"/>
      <c r="AL18" s="624">
        <v>0.4</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258</v>
      </c>
      <c r="C19" s="619"/>
      <c r="D19" s="619"/>
      <c r="E19" s="619"/>
      <c r="F19" s="619"/>
      <c r="G19" s="619"/>
      <c r="H19" s="619"/>
      <c r="I19" s="619"/>
      <c r="J19" s="619"/>
      <c r="K19" s="619"/>
      <c r="L19" s="619"/>
      <c r="M19" s="619"/>
      <c r="N19" s="619"/>
      <c r="O19" s="619"/>
      <c r="P19" s="619"/>
      <c r="Q19" s="620"/>
      <c r="R19" s="621">
        <v>143351</v>
      </c>
      <c r="S19" s="622"/>
      <c r="T19" s="622"/>
      <c r="U19" s="622"/>
      <c r="V19" s="622"/>
      <c r="W19" s="622"/>
      <c r="X19" s="622"/>
      <c r="Y19" s="623"/>
      <c r="Z19" s="659">
        <v>0.7</v>
      </c>
      <c r="AA19" s="659"/>
      <c r="AB19" s="659"/>
      <c r="AC19" s="659"/>
      <c r="AD19" s="660">
        <v>143351</v>
      </c>
      <c r="AE19" s="660"/>
      <c r="AF19" s="660"/>
      <c r="AG19" s="660"/>
      <c r="AH19" s="660"/>
      <c r="AI19" s="660"/>
      <c r="AJ19" s="660"/>
      <c r="AK19" s="660"/>
      <c r="AL19" s="624">
        <v>1.3</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261</v>
      </c>
      <c r="C20" s="689"/>
      <c r="D20" s="689"/>
      <c r="E20" s="689"/>
      <c r="F20" s="689"/>
      <c r="G20" s="689"/>
      <c r="H20" s="689"/>
      <c r="I20" s="689"/>
      <c r="J20" s="689"/>
      <c r="K20" s="689"/>
      <c r="L20" s="689"/>
      <c r="M20" s="689"/>
      <c r="N20" s="689"/>
      <c r="O20" s="689"/>
      <c r="P20" s="689"/>
      <c r="Q20" s="690"/>
      <c r="R20" s="621">
        <v>3868</v>
      </c>
      <c r="S20" s="622"/>
      <c r="T20" s="622"/>
      <c r="U20" s="622"/>
      <c r="V20" s="622"/>
      <c r="W20" s="622"/>
      <c r="X20" s="622"/>
      <c r="Y20" s="623"/>
      <c r="Z20" s="659">
        <v>0</v>
      </c>
      <c r="AA20" s="659"/>
      <c r="AB20" s="659"/>
      <c r="AC20" s="659"/>
      <c r="AD20" s="660">
        <v>3868</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19888551</v>
      </c>
      <c r="CS20" s="622"/>
      <c r="CT20" s="622"/>
      <c r="CU20" s="622"/>
      <c r="CV20" s="622"/>
      <c r="CW20" s="622"/>
      <c r="CX20" s="622"/>
      <c r="CY20" s="623"/>
      <c r="CZ20" s="659">
        <v>100</v>
      </c>
      <c r="DA20" s="659"/>
      <c r="DB20" s="659"/>
      <c r="DC20" s="659"/>
      <c r="DD20" s="627">
        <v>1553698</v>
      </c>
      <c r="DE20" s="622"/>
      <c r="DF20" s="622"/>
      <c r="DG20" s="622"/>
      <c r="DH20" s="622"/>
      <c r="DI20" s="622"/>
      <c r="DJ20" s="622"/>
      <c r="DK20" s="622"/>
      <c r="DL20" s="622"/>
      <c r="DM20" s="622"/>
      <c r="DN20" s="622"/>
      <c r="DO20" s="622"/>
      <c r="DP20" s="623"/>
      <c r="DQ20" s="627">
        <v>13215805</v>
      </c>
      <c r="DR20" s="622"/>
      <c r="DS20" s="622"/>
      <c r="DT20" s="622"/>
      <c r="DU20" s="622"/>
      <c r="DV20" s="622"/>
      <c r="DW20" s="622"/>
      <c r="DX20" s="622"/>
      <c r="DY20" s="622"/>
      <c r="DZ20" s="622"/>
      <c r="EA20" s="622"/>
      <c r="EB20" s="622"/>
      <c r="EC20" s="658"/>
    </row>
    <row r="21" spans="2:133" ht="11.25" customHeight="1">
      <c r="B21" s="618" t="s">
        <v>264</v>
      </c>
      <c r="C21" s="619"/>
      <c r="D21" s="619"/>
      <c r="E21" s="619"/>
      <c r="F21" s="619"/>
      <c r="G21" s="619"/>
      <c r="H21" s="619"/>
      <c r="I21" s="619"/>
      <c r="J21" s="619"/>
      <c r="K21" s="619"/>
      <c r="L21" s="619"/>
      <c r="M21" s="619"/>
      <c r="N21" s="619"/>
      <c r="O21" s="619"/>
      <c r="P21" s="619"/>
      <c r="Q21" s="620"/>
      <c r="R21" s="621">
        <v>6721179</v>
      </c>
      <c r="S21" s="622"/>
      <c r="T21" s="622"/>
      <c r="U21" s="622"/>
      <c r="V21" s="622"/>
      <c r="W21" s="622"/>
      <c r="X21" s="622"/>
      <c r="Y21" s="623"/>
      <c r="Z21" s="659">
        <v>31.7</v>
      </c>
      <c r="AA21" s="659"/>
      <c r="AB21" s="659"/>
      <c r="AC21" s="659"/>
      <c r="AD21" s="660">
        <v>5985680</v>
      </c>
      <c r="AE21" s="660"/>
      <c r="AF21" s="660"/>
      <c r="AG21" s="660"/>
      <c r="AH21" s="660"/>
      <c r="AI21" s="660"/>
      <c r="AJ21" s="660"/>
      <c r="AK21" s="660"/>
      <c r="AL21" s="624">
        <v>52.8</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266</v>
      </c>
      <c r="C22" s="619"/>
      <c r="D22" s="619"/>
      <c r="E22" s="619"/>
      <c r="F22" s="619"/>
      <c r="G22" s="619"/>
      <c r="H22" s="619"/>
      <c r="I22" s="619"/>
      <c r="J22" s="619"/>
      <c r="K22" s="619"/>
      <c r="L22" s="619"/>
      <c r="M22" s="619"/>
      <c r="N22" s="619"/>
      <c r="O22" s="619"/>
      <c r="P22" s="619"/>
      <c r="Q22" s="620"/>
      <c r="R22" s="621">
        <v>5985680</v>
      </c>
      <c r="S22" s="622"/>
      <c r="T22" s="622"/>
      <c r="U22" s="622"/>
      <c r="V22" s="622"/>
      <c r="W22" s="622"/>
      <c r="X22" s="622"/>
      <c r="Y22" s="623"/>
      <c r="Z22" s="659">
        <v>28.3</v>
      </c>
      <c r="AA22" s="659"/>
      <c r="AB22" s="659"/>
      <c r="AC22" s="659"/>
      <c r="AD22" s="660">
        <v>5985680</v>
      </c>
      <c r="AE22" s="660"/>
      <c r="AF22" s="660"/>
      <c r="AG22" s="660"/>
      <c r="AH22" s="660"/>
      <c r="AI22" s="660"/>
      <c r="AJ22" s="660"/>
      <c r="AK22" s="660"/>
      <c r="AL22" s="624">
        <v>52.8</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269</v>
      </c>
      <c r="C23" s="619"/>
      <c r="D23" s="619"/>
      <c r="E23" s="619"/>
      <c r="F23" s="619"/>
      <c r="G23" s="619"/>
      <c r="H23" s="619"/>
      <c r="I23" s="619"/>
      <c r="J23" s="619"/>
      <c r="K23" s="619"/>
      <c r="L23" s="619"/>
      <c r="M23" s="619"/>
      <c r="N23" s="619"/>
      <c r="O23" s="619"/>
      <c r="P23" s="619"/>
      <c r="Q23" s="620"/>
      <c r="R23" s="621">
        <v>735499</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9341259</v>
      </c>
      <c r="CS24" s="677"/>
      <c r="CT24" s="677"/>
      <c r="CU24" s="677"/>
      <c r="CV24" s="677"/>
      <c r="CW24" s="677"/>
      <c r="CX24" s="677"/>
      <c r="CY24" s="702"/>
      <c r="CZ24" s="703">
        <v>47</v>
      </c>
      <c r="DA24" s="685"/>
      <c r="DB24" s="685"/>
      <c r="DC24" s="705"/>
      <c r="DD24" s="701">
        <v>6273861</v>
      </c>
      <c r="DE24" s="677"/>
      <c r="DF24" s="677"/>
      <c r="DG24" s="677"/>
      <c r="DH24" s="677"/>
      <c r="DI24" s="677"/>
      <c r="DJ24" s="677"/>
      <c r="DK24" s="702"/>
      <c r="DL24" s="701">
        <v>5703958</v>
      </c>
      <c r="DM24" s="677"/>
      <c r="DN24" s="677"/>
      <c r="DO24" s="677"/>
      <c r="DP24" s="677"/>
      <c r="DQ24" s="677"/>
      <c r="DR24" s="677"/>
      <c r="DS24" s="677"/>
      <c r="DT24" s="677"/>
      <c r="DU24" s="677"/>
      <c r="DV24" s="702"/>
      <c r="DW24" s="703">
        <v>50.2</v>
      </c>
      <c r="DX24" s="685"/>
      <c r="DY24" s="685"/>
      <c r="DZ24" s="685"/>
      <c r="EA24" s="685"/>
      <c r="EB24" s="685"/>
      <c r="EC24" s="704"/>
    </row>
    <row r="25" spans="2:133" ht="11.25" customHeight="1">
      <c r="B25" s="618" t="s">
        <v>279</v>
      </c>
      <c r="C25" s="619"/>
      <c r="D25" s="619"/>
      <c r="E25" s="619"/>
      <c r="F25" s="619"/>
      <c r="G25" s="619"/>
      <c r="H25" s="619"/>
      <c r="I25" s="619"/>
      <c r="J25" s="619"/>
      <c r="K25" s="619"/>
      <c r="L25" s="619"/>
      <c r="M25" s="619"/>
      <c r="N25" s="619"/>
      <c r="O25" s="619"/>
      <c r="P25" s="619"/>
      <c r="Q25" s="620"/>
      <c r="R25" s="621">
        <v>12062557</v>
      </c>
      <c r="S25" s="622"/>
      <c r="T25" s="622"/>
      <c r="U25" s="622"/>
      <c r="V25" s="622"/>
      <c r="W25" s="622"/>
      <c r="X25" s="622"/>
      <c r="Y25" s="623"/>
      <c r="Z25" s="659">
        <v>56.9</v>
      </c>
      <c r="AA25" s="659"/>
      <c r="AB25" s="659"/>
      <c r="AC25" s="659"/>
      <c r="AD25" s="660">
        <v>11327058</v>
      </c>
      <c r="AE25" s="660"/>
      <c r="AF25" s="660"/>
      <c r="AG25" s="660"/>
      <c r="AH25" s="660"/>
      <c r="AI25" s="660"/>
      <c r="AJ25" s="660"/>
      <c r="AK25" s="660"/>
      <c r="AL25" s="624">
        <v>100</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3158076</v>
      </c>
      <c r="CS25" s="634"/>
      <c r="CT25" s="634"/>
      <c r="CU25" s="634"/>
      <c r="CV25" s="634"/>
      <c r="CW25" s="634"/>
      <c r="CX25" s="634"/>
      <c r="CY25" s="635"/>
      <c r="CZ25" s="624">
        <v>15.9</v>
      </c>
      <c r="DA25" s="636"/>
      <c r="DB25" s="636"/>
      <c r="DC25" s="637"/>
      <c r="DD25" s="627">
        <v>2908048</v>
      </c>
      <c r="DE25" s="634"/>
      <c r="DF25" s="634"/>
      <c r="DG25" s="634"/>
      <c r="DH25" s="634"/>
      <c r="DI25" s="634"/>
      <c r="DJ25" s="634"/>
      <c r="DK25" s="635"/>
      <c r="DL25" s="627">
        <v>2892370</v>
      </c>
      <c r="DM25" s="634"/>
      <c r="DN25" s="634"/>
      <c r="DO25" s="634"/>
      <c r="DP25" s="634"/>
      <c r="DQ25" s="634"/>
      <c r="DR25" s="634"/>
      <c r="DS25" s="634"/>
      <c r="DT25" s="634"/>
      <c r="DU25" s="634"/>
      <c r="DV25" s="635"/>
      <c r="DW25" s="624">
        <v>25.5</v>
      </c>
      <c r="DX25" s="636"/>
      <c r="DY25" s="636"/>
      <c r="DZ25" s="636"/>
      <c r="EA25" s="636"/>
      <c r="EB25" s="636"/>
      <c r="EC25" s="648"/>
    </row>
    <row r="26" spans="2:133" ht="11.25" customHeight="1">
      <c r="B26" s="618" t="s">
        <v>282</v>
      </c>
      <c r="C26" s="619"/>
      <c r="D26" s="619"/>
      <c r="E26" s="619"/>
      <c r="F26" s="619"/>
      <c r="G26" s="619"/>
      <c r="H26" s="619"/>
      <c r="I26" s="619"/>
      <c r="J26" s="619"/>
      <c r="K26" s="619"/>
      <c r="L26" s="619"/>
      <c r="M26" s="619"/>
      <c r="N26" s="619"/>
      <c r="O26" s="619"/>
      <c r="P26" s="619"/>
      <c r="Q26" s="620"/>
      <c r="R26" s="621">
        <v>3374</v>
      </c>
      <c r="S26" s="622"/>
      <c r="T26" s="622"/>
      <c r="U26" s="622"/>
      <c r="V26" s="622"/>
      <c r="W26" s="622"/>
      <c r="X26" s="622"/>
      <c r="Y26" s="623"/>
      <c r="Z26" s="659">
        <v>0</v>
      </c>
      <c r="AA26" s="659"/>
      <c r="AB26" s="659"/>
      <c r="AC26" s="659"/>
      <c r="AD26" s="660">
        <v>3374</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1911611</v>
      </c>
      <c r="CS26" s="622"/>
      <c r="CT26" s="622"/>
      <c r="CU26" s="622"/>
      <c r="CV26" s="622"/>
      <c r="CW26" s="622"/>
      <c r="CX26" s="622"/>
      <c r="CY26" s="623"/>
      <c r="CZ26" s="624">
        <v>9.6</v>
      </c>
      <c r="DA26" s="636"/>
      <c r="DB26" s="636"/>
      <c r="DC26" s="637"/>
      <c r="DD26" s="627">
        <v>1774289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285</v>
      </c>
      <c r="C27" s="619"/>
      <c r="D27" s="619"/>
      <c r="E27" s="619"/>
      <c r="F27" s="619"/>
      <c r="G27" s="619"/>
      <c r="H27" s="619"/>
      <c r="I27" s="619"/>
      <c r="J27" s="619"/>
      <c r="K27" s="619"/>
      <c r="L27" s="619"/>
      <c r="M27" s="619"/>
      <c r="N27" s="619"/>
      <c r="O27" s="619"/>
      <c r="P27" s="619"/>
      <c r="Q27" s="620"/>
      <c r="R27" s="621">
        <v>38058</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3843215</v>
      </c>
      <c r="BH27" s="622"/>
      <c r="BI27" s="622"/>
      <c r="BJ27" s="622"/>
      <c r="BK27" s="622"/>
      <c r="BL27" s="622"/>
      <c r="BM27" s="622"/>
      <c r="BN27" s="623"/>
      <c r="BO27" s="659">
        <v>100</v>
      </c>
      <c r="BP27" s="659"/>
      <c r="BQ27" s="659"/>
      <c r="BR27" s="659"/>
      <c r="BS27" s="660">
        <v>57507</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4350334</v>
      </c>
      <c r="CS27" s="634"/>
      <c r="CT27" s="634"/>
      <c r="CU27" s="634"/>
      <c r="CV27" s="634"/>
      <c r="CW27" s="634"/>
      <c r="CX27" s="634"/>
      <c r="CY27" s="635"/>
      <c r="CZ27" s="624">
        <v>21.9</v>
      </c>
      <c r="DA27" s="636"/>
      <c r="DB27" s="636"/>
      <c r="DC27" s="637"/>
      <c r="DD27" s="627">
        <v>1537999</v>
      </c>
      <c r="DE27" s="634"/>
      <c r="DF27" s="634"/>
      <c r="DG27" s="634"/>
      <c r="DH27" s="634"/>
      <c r="DI27" s="634"/>
      <c r="DJ27" s="634"/>
      <c r="DK27" s="635"/>
      <c r="DL27" s="627">
        <v>983774</v>
      </c>
      <c r="DM27" s="634"/>
      <c r="DN27" s="634"/>
      <c r="DO27" s="634"/>
      <c r="DP27" s="634"/>
      <c r="DQ27" s="634"/>
      <c r="DR27" s="634"/>
      <c r="DS27" s="634"/>
      <c r="DT27" s="634"/>
      <c r="DU27" s="634"/>
      <c r="DV27" s="635"/>
      <c r="DW27" s="624">
        <v>8.6999999999999993</v>
      </c>
      <c r="DX27" s="636"/>
      <c r="DY27" s="636"/>
      <c r="DZ27" s="636"/>
      <c r="EA27" s="636"/>
      <c r="EB27" s="636"/>
      <c r="EC27" s="648"/>
    </row>
    <row r="28" spans="2:133" ht="11.25" customHeight="1">
      <c r="B28" s="618" t="s">
        <v>288</v>
      </c>
      <c r="C28" s="619"/>
      <c r="D28" s="619"/>
      <c r="E28" s="619"/>
      <c r="F28" s="619"/>
      <c r="G28" s="619"/>
      <c r="H28" s="619"/>
      <c r="I28" s="619"/>
      <c r="J28" s="619"/>
      <c r="K28" s="619"/>
      <c r="L28" s="619"/>
      <c r="M28" s="619"/>
      <c r="N28" s="619"/>
      <c r="O28" s="619"/>
      <c r="P28" s="619"/>
      <c r="Q28" s="620"/>
      <c r="R28" s="621">
        <v>142460</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1832849</v>
      </c>
      <c r="CS28" s="622"/>
      <c r="CT28" s="622"/>
      <c r="CU28" s="622"/>
      <c r="CV28" s="622"/>
      <c r="CW28" s="622"/>
      <c r="CX28" s="622"/>
      <c r="CY28" s="623"/>
      <c r="CZ28" s="624">
        <v>9.1999999999999993</v>
      </c>
      <c r="DA28" s="636"/>
      <c r="DB28" s="636"/>
      <c r="DC28" s="637"/>
      <c r="DD28" s="627">
        <v>1827814</v>
      </c>
      <c r="DE28" s="622"/>
      <c r="DF28" s="622"/>
      <c r="DG28" s="622"/>
      <c r="DH28" s="622"/>
      <c r="DI28" s="622"/>
      <c r="DJ28" s="622"/>
      <c r="DK28" s="623"/>
      <c r="DL28" s="627">
        <v>1827814</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c r="B29" s="618" t="s">
        <v>290</v>
      </c>
      <c r="C29" s="619"/>
      <c r="D29" s="619"/>
      <c r="E29" s="619"/>
      <c r="F29" s="619"/>
      <c r="G29" s="619"/>
      <c r="H29" s="619"/>
      <c r="I29" s="619"/>
      <c r="J29" s="619"/>
      <c r="K29" s="619"/>
      <c r="L29" s="619"/>
      <c r="M29" s="619"/>
      <c r="N29" s="619"/>
      <c r="O29" s="619"/>
      <c r="P29" s="619"/>
      <c r="Q29" s="620"/>
      <c r="R29" s="621">
        <v>59899</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1832574</v>
      </c>
      <c r="CS29" s="634"/>
      <c r="CT29" s="634"/>
      <c r="CU29" s="634"/>
      <c r="CV29" s="634"/>
      <c r="CW29" s="634"/>
      <c r="CX29" s="634"/>
      <c r="CY29" s="635"/>
      <c r="CZ29" s="624">
        <v>9.1999999999999993</v>
      </c>
      <c r="DA29" s="636"/>
      <c r="DB29" s="636"/>
      <c r="DC29" s="637"/>
      <c r="DD29" s="627">
        <v>1827539</v>
      </c>
      <c r="DE29" s="634"/>
      <c r="DF29" s="634"/>
      <c r="DG29" s="634"/>
      <c r="DH29" s="634"/>
      <c r="DI29" s="634"/>
      <c r="DJ29" s="634"/>
      <c r="DK29" s="635"/>
      <c r="DL29" s="627">
        <v>1827539</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c r="B30" s="618" t="s">
        <v>292</v>
      </c>
      <c r="C30" s="619"/>
      <c r="D30" s="619"/>
      <c r="E30" s="619"/>
      <c r="F30" s="619"/>
      <c r="G30" s="619"/>
      <c r="H30" s="619"/>
      <c r="I30" s="619"/>
      <c r="J30" s="619"/>
      <c r="K30" s="619"/>
      <c r="L30" s="619"/>
      <c r="M30" s="619"/>
      <c r="N30" s="619"/>
      <c r="O30" s="619"/>
      <c r="P30" s="619"/>
      <c r="Q30" s="620"/>
      <c r="R30" s="621">
        <v>3467210</v>
      </c>
      <c r="S30" s="622"/>
      <c r="T30" s="622"/>
      <c r="U30" s="622"/>
      <c r="V30" s="622"/>
      <c r="W30" s="622"/>
      <c r="X30" s="622"/>
      <c r="Y30" s="623"/>
      <c r="Z30" s="659">
        <v>16.399999999999999</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1716565</v>
      </c>
      <c r="CS30" s="622"/>
      <c r="CT30" s="622"/>
      <c r="CU30" s="622"/>
      <c r="CV30" s="622"/>
      <c r="CW30" s="622"/>
      <c r="CX30" s="622"/>
      <c r="CY30" s="623"/>
      <c r="CZ30" s="624">
        <v>8.6</v>
      </c>
      <c r="DA30" s="636"/>
      <c r="DB30" s="636"/>
      <c r="DC30" s="637"/>
      <c r="DD30" s="627">
        <v>1711530</v>
      </c>
      <c r="DE30" s="622"/>
      <c r="DF30" s="622"/>
      <c r="DG30" s="622"/>
      <c r="DH30" s="622"/>
      <c r="DI30" s="622"/>
      <c r="DJ30" s="622"/>
      <c r="DK30" s="623"/>
      <c r="DL30" s="627">
        <v>1711530</v>
      </c>
      <c r="DM30" s="622"/>
      <c r="DN30" s="622"/>
      <c r="DO30" s="622"/>
      <c r="DP30" s="622"/>
      <c r="DQ30" s="622"/>
      <c r="DR30" s="622"/>
      <c r="DS30" s="622"/>
      <c r="DT30" s="622"/>
      <c r="DU30" s="622"/>
      <c r="DV30" s="623"/>
      <c r="DW30" s="624">
        <v>15.1</v>
      </c>
      <c r="DX30" s="636"/>
      <c r="DY30" s="636"/>
      <c r="DZ30" s="636"/>
      <c r="EA30" s="636"/>
      <c r="EB30" s="636"/>
      <c r="EC30" s="648"/>
    </row>
    <row r="31" spans="2:133" ht="11.25" customHeight="1">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99.3</v>
      </c>
      <c r="BH31" s="684"/>
      <c r="BI31" s="684"/>
      <c r="BJ31" s="684"/>
      <c r="BK31" s="684"/>
      <c r="BL31" s="684"/>
      <c r="BM31" s="685">
        <v>98.2</v>
      </c>
      <c r="BN31" s="684"/>
      <c r="BO31" s="684"/>
      <c r="BP31" s="684"/>
      <c r="BQ31" s="686"/>
      <c r="BR31" s="683">
        <v>99.3</v>
      </c>
      <c r="BS31" s="684"/>
      <c r="BT31" s="684"/>
      <c r="BU31" s="684"/>
      <c r="BV31" s="684"/>
      <c r="BW31" s="684"/>
      <c r="BX31" s="685">
        <v>98.4</v>
      </c>
      <c r="BY31" s="684"/>
      <c r="BZ31" s="684"/>
      <c r="CA31" s="684"/>
      <c r="CB31" s="686"/>
      <c r="CD31" s="642"/>
      <c r="CE31" s="643"/>
      <c r="CF31" s="618" t="s">
        <v>299</v>
      </c>
      <c r="CG31" s="619"/>
      <c r="CH31" s="619"/>
      <c r="CI31" s="619"/>
      <c r="CJ31" s="619"/>
      <c r="CK31" s="619"/>
      <c r="CL31" s="619"/>
      <c r="CM31" s="619"/>
      <c r="CN31" s="619"/>
      <c r="CO31" s="619"/>
      <c r="CP31" s="619"/>
      <c r="CQ31" s="620"/>
      <c r="CR31" s="621">
        <v>116009</v>
      </c>
      <c r="CS31" s="634"/>
      <c r="CT31" s="634"/>
      <c r="CU31" s="634"/>
      <c r="CV31" s="634"/>
      <c r="CW31" s="634"/>
      <c r="CX31" s="634"/>
      <c r="CY31" s="635"/>
      <c r="CZ31" s="624">
        <v>0.6</v>
      </c>
      <c r="DA31" s="636"/>
      <c r="DB31" s="636"/>
      <c r="DC31" s="637"/>
      <c r="DD31" s="627">
        <v>116009</v>
      </c>
      <c r="DE31" s="634"/>
      <c r="DF31" s="634"/>
      <c r="DG31" s="634"/>
      <c r="DH31" s="634"/>
      <c r="DI31" s="634"/>
      <c r="DJ31" s="634"/>
      <c r="DK31" s="635"/>
      <c r="DL31" s="627">
        <v>116009</v>
      </c>
      <c r="DM31" s="634"/>
      <c r="DN31" s="634"/>
      <c r="DO31" s="634"/>
      <c r="DP31" s="634"/>
      <c r="DQ31" s="634"/>
      <c r="DR31" s="634"/>
      <c r="DS31" s="634"/>
      <c r="DT31" s="634"/>
      <c r="DU31" s="634"/>
      <c r="DV31" s="635"/>
      <c r="DW31" s="624">
        <v>1</v>
      </c>
      <c r="DX31" s="636"/>
      <c r="DY31" s="636"/>
      <c r="DZ31" s="636"/>
      <c r="EA31" s="636"/>
      <c r="EB31" s="636"/>
      <c r="EC31" s="648"/>
    </row>
    <row r="32" spans="2:133" ht="11.25" customHeight="1">
      <c r="B32" s="618" t="s">
        <v>300</v>
      </c>
      <c r="C32" s="619"/>
      <c r="D32" s="619"/>
      <c r="E32" s="619"/>
      <c r="F32" s="619"/>
      <c r="G32" s="619"/>
      <c r="H32" s="619"/>
      <c r="I32" s="619"/>
      <c r="J32" s="619"/>
      <c r="K32" s="619"/>
      <c r="L32" s="619"/>
      <c r="M32" s="619"/>
      <c r="N32" s="619"/>
      <c r="O32" s="619"/>
      <c r="P32" s="619"/>
      <c r="Q32" s="620"/>
      <c r="R32" s="621">
        <v>1621863</v>
      </c>
      <c r="S32" s="622"/>
      <c r="T32" s="622"/>
      <c r="U32" s="622"/>
      <c r="V32" s="622"/>
      <c r="W32" s="622"/>
      <c r="X32" s="622"/>
      <c r="Y32" s="623"/>
      <c r="Z32" s="659">
        <v>7.7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301</v>
      </c>
      <c r="AX32" s="618" t="s">
        <v>302</v>
      </c>
      <c r="AY32" s="619"/>
      <c r="AZ32" s="619"/>
      <c r="BA32" s="619"/>
      <c r="BB32" s="619"/>
      <c r="BC32" s="619"/>
      <c r="BD32" s="619"/>
      <c r="BE32" s="619"/>
      <c r="BF32" s="620"/>
      <c r="BG32" s="687">
        <v>99.3</v>
      </c>
      <c r="BH32" s="634"/>
      <c r="BI32" s="634"/>
      <c r="BJ32" s="634"/>
      <c r="BK32" s="634"/>
      <c r="BL32" s="634"/>
      <c r="BM32" s="625">
        <v>98.6</v>
      </c>
      <c r="BN32" s="634"/>
      <c r="BO32" s="634"/>
      <c r="BP32" s="634"/>
      <c r="BQ32" s="657"/>
      <c r="BR32" s="687">
        <v>99.3</v>
      </c>
      <c r="BS32" s="634"/>
      <c r="BT32" s="634"/>
      <c r="BU32" s="634"/>
      <c r="BV32" s="634"/>
      <c r="BW32" s="634"/>
      <c r="BX32" s="625">
        <v>98.8</v>
      </c>
      <c r="BY32" s="634"/>
      <c r="BZ32" s="634"/>
      <c r="CA32" s="634"/>
      <c r="CB32" s="657"/>
      <c r="CD32" s="644"/>
      <c r="CE32" s="645"/>
      <c r="CF32" s="618" t="s">
        <v>303</v>
      </c>
      <c r="CG32" s="619"/>
      <c r="CH32" s="619"/>
      <c r="CI32" s="619"/>
      <c r="CJ32" s="619"/>
      <c r="CK32" s="619"/>
      <c r="CL32" s="619"/>
      <c r="CM32" s="619"/>
      <c r="CN32" s="619"/>
      <c r="CO32" s="619"/>
      <c r="CP32" s="619"/>
      <c r="CQ32" s="620"/>
      <c r="CR32" s="621">
        <v>275</v>
      </c>
      <c r="CS32" s="622"/>
      <c r="CT32" s="622"/>
      <c r="CU32" s="622"/>
      <c r="CV32" s="622"/>
      <c r="CW32" s="622"/>
      <c r="CX32" s="622"/>
      <c r="CY32" s="623"/>
      <c r="CZ32" s="624">
        <v>0</v>
      </c>
      <c r="DA32" s="636"/>
      <c r="DB32" s="636"/>
      <c r="DC32" s="637"/>
      <c r="DD32" s="627">
        <v>275</v>
      </c>
      <c r="DE32" s="622"/>
      <c r="DF32" s="622"/>
      <c r="DG32" s="622"/>
      <c r="DH32" s="622"/>
      <c r="DI32" s="622"/>
      <c r="DJ32" s="622"/>
      <c r="DK32" s="623"/>
      <c r="DL32" s="627">
        <v>275</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304</v>
      </c>
      <c r="C33" s="619"/>
      <c r="D33" s="619"/>
      <c r="E33" s="619"/>
      <c r="F33" s="619"/>
      <c r="G33" s="619"/>
      <c r="H33" s="619"/>
      <c r="I33" s="619"/>
      <c r="J33" s="619"/>
      <c r="K33" s="619"/>
      <c r="L33" s="619"/>
      <c r="M33" s="619"/>
      <c r="N33" s="619"/>
      <c r="O33" s="619"/>
      <c r="P33" s="619"/>
      <c r="Q33" s="620"/>
      <c r="R33" s="621">
        <v>39725</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99.2</v>
      </c>
      <c r="BH33" s="606"/>
      <c r="BI33" s="606"/>
      <c r="BJ33" s="606"/>
      <c r="BK33" s="606"/>
      <c r="BL33" s="606"/>
      <c r="BM33" s="652">
        <v>97.8</v>
      </c>
      <c r="BN33" s="606"/>
      <c r="BO33" s="606"/>
      <c r="BP33" s="606"/>
      <c r="BQ33" s="669"/>
      <c r="BR33" s="682">
        <v>99.3</v>
      </c>
      <c r="BS33" s="606"/>
      <c r="BT33" s="606"/>
      <c r="BU33" s="606"/>
      <c r="BV33" s="606"/>
      <c r="BW33" s="606"/>
      <c r="BX33" s="652">
        <v>98</v>
      </c>
      <c r="BY33" s="606"/>
      <c r="BZ33" s="606"/>
      <c r="CA33" s="606"/>
      <c r="CB33" s="669"/>
      <c r="CD33" s="618" t="s">
        <v>306</v>
      </c>
      <c r="CE33" s="619"/>
      <c r="CF33" s="619"/>
      <c r="CG33" s="619"/>
      <c r="CH33" s="619"/>
      <c r="CI33" s="619"/>
      <c r="CJ33" s="619"/>
      <c r="CK33" s="619"/>
      <c r="CL33" s="619"/>
      <c r="CM33" s="619"/>
      <c r="CN33" s="619"/>
      <c r="CO33" s="619"/>
      <c r="CP33" s="619"/>
      <c r="CQ33" s="620"/>
      <c r="CR33" s="621">
        <v>8820435</v>
      </c>
      <c r="CS33" s="634"/>
      <c r="CT33" s="634"/>
      <c r="CU33" s="634"/>
      <c r="CV33" s="634"/>
      <c r="CW33" s="634"/>
      <c r="CX33" s="634"/>
      <c r="CY33" s="635"/>
      <c r="CZ33" s="624">
        <v>44.3</v>
      </c>
      <c r="DA33" s="636"/>
      <c r="DB33" s="636"/>
      <c r="DC33" s="637"/>
      <c r="DD33" s="627">
        <v>6592739</v>
      </c>
      <c r="DE33" s="634"/>
      <c r="DF33" s="634"/>
      <c r="DG33" s="634"/>
      <c r="DH33" s="634"/>
      <c r="DI33" s="634"/>
      <c r="DJ33" s="634"/>
      <c r="DK33" s="635"/>
      <c r="DL33" s="627">
        <v>4491162</v>
      </c>
      <c r="DM33" s="634"/>
      <c r="DN33" s="634"/>
      <c r="DO33" s="634"/>
      <c r="DP33" s="634"/>
      <c r="DQ33" s="634"/>
      <c r="DR33" s="634"/>
      <c r="DS33" s="634"/>
      <c r="DT33" s="634"/>
      <c r="DU33" s="634"/>
      <c r="DV33" s="635"/>
      <c r="DW33" s="624">
        <v>39.5</v>
      </c>
      <c r="DX33" s="636"/>
      <c r="DY33" s="636"/>
      <c r="DZ33" s="636"/>
      <c r="EA33" s="636"/>
      <c r="EB33" s="636"/>
      <c r="EC33" s="648"/>
    </row>
    <row r="34" spans="2:133" ht="11.25" customHeight="1">
      <c r="B34" s="618" t="s">
        <v>307</v>
      </c>
      <c r="C34" s="619"/>
      <c r="D34" s="619"/>
      <c r="E34" s="619"/>
      <c r="F34" s="619"/>
      <c r="G34" s="619"/>
      <c r="H34" s="619"/>
      <c r="I34" s="619"/>
      <c r="J34" s="619"/>
      <c r="K34" s="619"/>
      <c r="L34" s="619"/>
      <c r="M34" s="619"/>
      <c r="N34" s="619"/>
      <c r="O34" s="619"/>
      <c r="P34" s="619"/>
      <c r="Q34" s="620"/>
      <c r="R34" s="621">
        <v>281254</v>
      </c>
      <c r="S34" s="622"/>
      <c r="T34" s="622"/>
      <c r="U34" s="622"/>
      <c r="V34" s="622"/>
      <c r="W34" s="622"/>
      <c r="X34" s="622"/>
      <c r="Y34" s="623"/>
      <c r="Z34" s="659">
        <v>1.3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2959926</v>
      </c>
      <c r="CS34" s="622"/>
      <c r="CT34" s="622"/>
      <c r="CU34" s="622"/>
      <c r="CV34" s="622"/>
      <c r="CW34" s="622"/>
      <c r="CX34" s="622"/>
      <c r="CY34" s="623"/>
      <c r="CZ34" s="624">
        <v>14.9</v>
      </c>
      <c r="DA34" s="636"/>
      <c r="DB34" s="636"/>
      <c r="DC34" s="637"/>
      <c r="DD34" s="627">
        <v>2238969</v>
      </c>
      <c r="DE34" s="622"/>
      <c r="DF34" s="622"/>
      <c r="DG34" s="622"/>
      <c r="DH34" s="622"/>
      <c r="DI34" s="622"/>
      <c r="DJ34" s="622"/>
      <c r="DK34" s="623"/>
      <c r="DL34" s="627">
        <v>1731740</v>
      </c>
      <c r="DM34" s="622"/>
      <c r="DN34" s="622"/>
      <c r="DO34" s="622"/>
      <c r="DP34" s="622"/>
      <c r="DQ34" s="622"/>
      <c r="DR34" s="622"/>
      <c r="DS34" s="622"/>
      <c r="DT34" s="622"/>
      <c r="DU34" s="622"/>
      <c r="DV34" s="623"/>
      <c r="DW34" s="624">
        <v>15.2</v>
      </c>
      <c r="DX34" s="636"/>
      <c r="DY34" s="636"/>
      <c r="DZ34" s="636"/>
      <c r="EA34" s="636"/>
      <c r="EB34" s="636"/>
      <c r="EC34" s="648"/>
    </row>
    <row r="35" spans="2:133" ht="11.25" customHeight="1">
      <c r="B35" s="618" t="s">
        <v>309</v>
      </c>
      <c r="C35" s="619"/>
      <c r="D35" s="619"/>
      <c r="E35" s="619"/>
      <c r="F35" s="619"/>
      <c r="G35" s="619"/>
      <c r="H35" s="619"/>
      <c r="I35" s="619"/>
      <c r="J35" s="619"/>
      <c r="K35" s="619"/>
      <c r="L35" s="619"/>
      <c r="M35" s="619"/>
      <c r="N35" s="619"/>
      <c r="O35" s="619"/>
      <c r="P35" s="619"/>
      <c r="Q35" s="620"/>
      <c r="R35" s="621">
        <v>473846</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92791</v>
      </c>
      <c r="CS35" s="634"/>
      <c r="CT35" s="634"/>
      <c r="CU35" s="634"/>
      <c r="CV35" s="634"/>
      <c r="CW35" s="634"/>
      <c r="CX35" s="634"/>
      <c r="CY35" s="635"/>
      <c r="CZ35" s="624">
        <v>0.5</v>
      </c>
      <c r="DA35" s="636"/>
      <c r="DB35" s="636"/>
      <c r="DC35" s="637"/>
      <c r="DD35" s="627">
        <v>54144</v>
      </c>
      <c r="DE35" s="634"/>
      <c r="DF35" s="634"/>
      <c r="DG35" s="634"/>
      <c r="DH35" s="634"/>
      <c r="DI35" s="634"/>
      <c r="DJ35" s="634"/>
      <c r="DK35" s="635"/>
      <c r="DL35" s="627">
        <v>52846</v>
      </c>
      <c r="DM35" s="634"/>
      <c r="DN35" s="634"/>
      <c r="DO35" s="634"/>
      <c r="DP35" s="634"/>
      <c r="DQ35" s="634"/>
      <c r="DR35" s="634"/>
      <c r="DS35" s="634"/>
      <c r="DT35" s="634"/>
      <c r="DU35" s="634"/>
      <c r="DV35" s="635"/>
      <c r="DW35" s="624">
        <v>0.5</v>
      </c>
      <c r="DX35" s="636"/>
      <c r="DY35" s="636"/>
      <c r="DZ35" s="636"/>
      <c r="EA35" s="636"/>
      <c r="EB35" s="636"/>
      <c r="EC35" s="648"/>
    </row>
    <row r="36" spans="2:133" ht="11.25" customHeight="1">
      <c r="B36" s="618" t="s">
        <v>313</v>
      </c>
      <c r="C36" s="619"/>
      <c r="D36" s="619"/>
      <c r="E36" s="619"/>
      <c r="F36" s="619"/>
      <c r="G36" s="619"/>
      <c r="H36" s="619"/>
      <c r="I36" s="619"/>
      <c r="J36" s="619"/>
      <c r="K36" s="619"/>
      <c r="L36" s="619"/>
      <c r="M36" s="619"/>
      <c r="N36" s="619"/>
      <c r="O36" s="619"/>
      <c r="P36" s="619"/>
      <c r="Q36" s="620"/>
      <c r="R36" s="621">
        <v>1104907</v>
      </c>
      <c r="S36" s="622"/>
      <c r="T36" s="622"/>
      <c r="U36" s="622"/>
      <c r="V36" s="622"/>
      <c r="W36" s="622"/>
      <c r="X36" s="622"/>
      <c r="Y36" s="623"/>
      <c r="Z36" s="659">
        <v>5.2</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2127683</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43082</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3542217</v>
      </c>
      <c r="CS36" s="622"/>
      <c r="CT36" s="622"/>
      <c r="CU36" s="622"/>
      <c r="CV36" s="622"/>
      <c r="CW36" s="622"/>
      <c r="CX36" s="622"/>
      <c r="CY36" s="623"/>
      <c r="CZ36" s="624">
        <v>17.8</v>
      </c>
      <c r="DA36" s="636"/>
      <c r="DB36" s="636"/>
      <c r="DC36" s="637"/>
      <c r="DD36" s="627">
        <v>2807311</v>
      </c>
      <c r="DE36" s="622"/>
      <c r="DF36" s="622"/>
      <c r="DG36" s="622"/>
      <c r="DH36" s="622"/>
      <c r="DI36" s="622"/>
      <c r="DJ36" s="622"/>
      <c r="DK36" s="623"/>
      <c r="DL36" s="627">
        <v>1671097</v>
      </c>
      <c r="DM36" s="622"/>
      <c r="DN36" s="622"/>
      <c r="DO36" s="622"/>
      <c r="DP36" s="622"/>
      <c r="DQ36" s="622"/>
      <c r="DR36" s="622"/>
      <c r="DS36" s="622"/>
      <c r="DT36" s="622"/>
      <c r="DU36" s="622"/>
      <c r="DV36" s="623"/>
      <c r="DW36" s="624">
        <v>14.7</v>
      </c>
      <c r="DX36" s="636"/>
      <c r="DY36" s="636"/>
      <c r="DZ36" s="636"/>
      <c r="EA36" s="636"/>
      <c r="EB36" s="636"/>
      <c r="EC36" s="648"/>
    </row>
    <row r="37" spans="2:133" ht="11.25" customHeight="1">
      <c r="B37" s="618" t="s">
        <v>317</v>
      </c>
      <c r="C37" s="619"/>
      <c r="D37" s="619"/>
      <c r="E37" s="619"/>
      <c r="F37" s="619"/>
      <c r="G37" s="619"/>
      <c r="H37" s="619"/>
      <c r="I37" s="619"/>
      <c r="J37" s="619"/>
      <c r="K37" s="619"/>
      <c r="L37" s="619"/>
      <c r="M37" s="619"/>
      <c r="N37" s="619"/>
      <c r="O37" s="619"/>
      <c r="P37" s="619"/>
      <c r="Q37" s="620"/>
      <c r="R37" s="621">
        <v>216765</v>
      </c>
      <c r="S37" s="622"/>
      <c r="T37" s="622"/>
      <c r="U37" s="622"/>
      <c r="V37" s="622"/>
      <c r="W37" s="622"/>
      <c r="X37" s="622"/>
      <c r="Y37" s="623"/>
      <c r="Z37" s="659">
        <v>1</v>
      </c>
      <c r="AA37" s="659"/>
      <c r="AB37" s="659"/>
      <c r="AC37" s="659"/>
      <c r="AD37" s="660">
        <v>1156</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695641</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43082</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1248046</v>
      </c>
      <c r="CS37" s="634"/>
      <c r="CT37" s="634"/>
      <c r="CU37" s="634"/>
      <c r="CV37" s="634"/>
      <c r="CW37" s="634"/>
      <c r="CX37" s="634"/>
      <c r="CY37" s="635"/>
      <c r="CZ37" s="624">
        <v>6.3</v>
      </c>
      <c r="DA37" s="636"/>
      <c r="DB37" s="636"/>
      <c r="DC37" s="637"/>
      <c r="DD37" s="627">
        <v>1120279</v>
      </c>
      <c r="DE37" s="634"/>
      <c r="DF37" s="634"/>
      <c r="DG37" s="634"/>
      <c r="DH37" s="634"/>
      <c r="DI37" s="634"/>
      <c r="DJ37" s="634"/>
      <c r="DK37" s="635"/>
      <c r="DL37" s="627">
        <v>1120084</v>
      </c>
      <c r="DM37" s="634"/>
      <c r="DN37" s="634"/>
      <c r="DO37" s="634"/>
      <c r="DP37" s="634"/>
      <c r="DQ37" s="634"/>
      <c r="DR37" s="634"/>
      <c r="DS37" s="634"/>
      <c r="DT37" s="634"/>
      <c r="DU37" s="634"/>
      <c r="DV37" s="635"/>
      <c r="DW37" s="624">
        <v>9.9</v>
      </c>
      <c r="DX37" s="636"/>
      <c r="DY37" s="636"/>
      <c r="DZ37" s="636"/>
      <c r="EA37" s="636"/>
      <c r="EB37" s="636"/>
      <c r="EC37" s="648"/>
    </row>
    <row r="38" spans="2:133" ht="11.25" customHeight="1">
      <c r="B38" s="618" t="s">
        <v>321</v>
      </c>
      <c r="C38" s="619"/>
      <c r="D38" s="619"/>
      <c r="E38" s="619"/>
      <c r="F38" s="619"/>
      <c r="G38" s="619"/>
      <c r="H38" s="619"/>
      <c r="I38" s="619"/>
      <c r="J38" s="619"/>
      <c r="K38" s="619"/>
      <c r="L38" s="619"/>
      <c r="M38" s="619"/>
      <c r="N38" s="619"/>
      <c r="O38" s="619"/>
      <c r="P38" s="619"/>
      <c r="Q38" s="620"/>
      <c r="R38" s="621">
        <v>1669500</v>
      </c>
      <c r="S38" s="622"/>
      <c r="T38" s="622"/>
      <c r="U38" s="622"/>
      <c r="V38" s="622"/>
      <c r="W38" s="622"/>
      <c r="X38" s="622"/>
      <c r="Y38" s="623"/>
      <c r="Z38" s="659">
        <v>7.9</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174505</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4768</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1269414</v>
      </c>
      <c r="CS38" s="622"/>
      <c r="CT38" s="622"/>
      <c r="CU38" s="622"/>
      <c r="CV38" s="622"/>
      <c r="CW38" s="622"/>
      <c r="CX38" s="622"/>
      <c r="CY38" s="623"/>
      <c r="CZ38" s="624">
        <v>6.4</v>
      </c>
      <c r="DA38" s="636"/>
      <c r="DB38" s="636"/>
      <c r="DC38" s="637"/>
      <c r="DD38" s="627">
        <v>1035479</v>
      </c>
      <c r="DE38" s="622"/>
      <c r="DF38" s="622"/>
      <c r="DG38" s="622"/>
      <c r="DH38" s="622"/>
      <c r="DI38" s="622"/>
      <c r="DJ38" s="622"/>
      <c r="DK38" s="623"/>
      <c r="DL38" s="627">
        <v>1035479</v>
      </c>
      <c r="DM38" s="622"/>
      <c r="DN38" s="622"/>
      <c r="DO38" s="622"/>
      <c r="DP38" s="622"/>
      <c r="DQ38" s="622"/>
      <c r="DR38" s="622"/>
      <c r="DS38" s="622"/>
      <c r="DT38" s="622"/>
      <c r="DU38" s="622"/>
      <c r="DV38" s="623"/>
      <c r="DW38" s="624">
        <v>9.1</v>
      </c>
      <c r="DX38" s="636"/>
      <c r="DY38" s="636"/>
      <c r="DZ38" s="636"/>
      <c r="EA38" s="636"/>
      <c r="EB38" s="636"/>
      <c r="EC38" s="648"/>
    </row>
    <row r="39" spans="2:133" ht="11.25" customHeight="1">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14132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7149</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547754</v>
      </c>
      <c r="CS39" s="634"/>
      <c r="CT39" s="634"/>
      <c r="CU39" s="634"/>
      <c r="CV39" s="634"/>
      <c r="CW39" s="634"/>
      <c r="CX39" s="634"/>
      <c r="CY39" s="635"/>
      <c r="CZ39" s="624">
        <v>2.8</v>
      </c>
      <c r="DA39" s="636"/>
      <c r="DB39" s="636"/>
      <c r="DC39" s="637"/>
      <c r="DD39" s="627">
        <v>137803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329</v>
      </c>
      <c r="C40" s="619"/>
      <c r="D40" s="619"/>
      <c r="E40" s="619"/>
      <c r="F40" s="619"/>
      <c r="G40" s="619"/>
      <c r="H40" s="619"/>
      <c r="I40" s="619"/>
      <c r="J40" s="619"/>
      <c r="K40" s="619"/>
      <c r="L40" s="619"/>
      <c r="M40" s="619"/>
      <c r="N40" s="619"/>
      <c r="O40" s="619"/>
      <c r="P40" s="619"/>
      <c r="Q40" s="620"/>
      <c r="R40" s="621">
        <v>30900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99</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408333</v>
      </c>
      <c r="CS40" s="622"/>
      <c r="CT40" s="622"/>
      <c r="CU40" s="622"/>
      <c r="CV40" s="622"/>
      <c r="CW40" s="622"/>
      <c r="CX40" s="622"/>
      <c r="CY40" s="623"/>
      <c r="CZ40" s="624">
        <v>2.1</v>
      </c>
      <c r="DA40" s="636"/>
      <c r="DB40" s="636"/>
      <c r="DC40" s="637"/>
      <c r="DD40" s="627">
        <v>319033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334</v>
      </c>
      <c r="C41" s="603"/>
      <c r="D41" s="603"/>
      <c r="E41" s="603"/>
      <c r="F41" s="603"/>
      <c r="G41" s="603"/>
      <c r="H41" s="603"/>
      <c r="I41" s="603"/>
      <c r="J41" s="603"/>
      <c r="K41" s="603"/>
      <c r="L41" s="603"/>
      <c r="M41" s="603"/>
      <c r="N41" s="603"/>
      <c r="O41" s="603"/>
      <c r="P41" s="603"/>
      <c r="Q41" s="604"/>
      <c r="R41" s="605">
        <v>21181418</v>
      </c>
      <c r="S41" s="646"/>
      <c r="T41" s="646"/>
      <c r="U41" s="646"/>
      <c r="V41" s="646"/>
      <c r="W41" s="646"/>
      <c r="X41" s="646"/>
      <c r="Y41" s="649"/>
      <c r="Z41" s="650">
        <v>100</v>
      </c>
      <c r="AA41" s="650"/>
      <c r="AB41" s="650"/>
      <c r="AC41" s="650"/>
      <c r="AD41" s="651">
        <v>11331588</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384358</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338</v>
      </c>
      <c r="AR42" s="667"/>
      <c r="AS42" s="667"/>
      <c r="AT42" s="667"/>
      <c r="AU42" s="667"/>
      <c r="AV42" s="667"/>
      <c r="AW42" s="667"/>
      <c r="AX42" s="667"/>
      <c r="AY42" s="668"/>
      <c r="AZ42" s="605">
        <v>859047</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416</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1726857</v>
      </c>
      <c r="CS42" s="634"/>
      <c r="CT42" s="634"/>
      <c r="CU42" s="634"/>
      <c r="CV42" s="634"/>
      <c r="CW42" s="634"/>
      <c r="CX42" s="634"/>
      <c r="CY42" s="635"/>
      <c r="CZ42" s="624">
        <v>8.6999999999999993</v>
      </c>
      <c r="DA42" s="636"/>
      <c r="DB42" s="636"/>
      <c r="DC42" s="637"/>
      <c r="DD42" s="627">
        <v>349205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341</v>
      </c>
      <c r="CD43" s="618" t="s">
        <v>342</v>
      </c>
      <c r="CE43" s="619"/>
      <c r="CF43" s="619"/>
      <c r="CG43" s="619"/>
      <c r="CH43" s="619"/>
      <c r="CI43" s="619"/>
      <c r="CJ43" s="619"/>
      <c r="CK43" s="619"/>
      <c r="CL43" s="619"/>
      <c r="CM43" s="619"/>
      <c r="CN43" s="619"/>
      <c r="CO43" s="619"/>
      <c r="CP43" s="619"/>
      <c r="CQ43" s="620"/>
      <c r="CR43" s="621">
        <v>62969</v>
      </c>
      <c r="CS43" s="634"/>
      <c r="CT43" s="634"/>
      <c r="CU43" s="634"/>
      <c r="CV43" s="634"/>
      <c r="CW43" s="634"/>
      <c r="CX43" s="634"/>
      <c r="CY43" s="635"/>
      <c r="CZ43" s="624">
        <v>0.3</v>
      </c>
      <c r="DA43" s="636"/>
      <c r="DB43" s="636"/>
      <c r="DC43" s="637"/>
      <c r="DD43" s="627">
        <v>62969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1553698</v>
      </c>
      <c r="CS44" s="622"/>
      <c r="CT44" s="622"/>
      <c r="CU44" s="622"/>
      <c r="CV44" s="622"/>
      <c r="CW44" s="622"/>
      <c r="CX44" s="622"/>
      <c r="CY44" s="623"/>
      <c r="CZ44" s="624">
        <v>7.8</v>
      </c>
      <c r="DA44" s="625"/>
      <c r="DB44" s="625"/>
      <c r="DC44" s="626"/>
      <c r="DD44" s="627">
        <v>299756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770421</v>
      </c>
      <c r="CS45" s="634"/>
      <c r="CT45" s="634"/>
      <c r="CU45" s="634"/>
      <c r="CV45" s="634"/>
      <c r="CW45" s="634"/>
      <c r="CX45" s="634"/>
      <c r="CY45" s="635"/>
      <c r="CZ45" s="624">
        <v>3.9</v>
      </c>
      <c r="DA45" s="636"/>
      <c r="DB45" s="636"/>
      <c r="DC45" s="637"/>
      <c r="DD45" s="627">
        <v>48870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347</v>
      </c>
      <c r="CG46" s="619"/>
      <c r="CH46" s="619"/>
      <c r="CI46" s="619"/>
      <c r="CJ46" s="619"/>
      <c r="CK46" s="619"/>
      <c r="CL46" s="619"/>
      <c r="CM46" s="619"/>
      <c r="CN46" s="619"/>
      <c r="CO46" s="619"/>
      <c r="CP46" s="619"/>
      <c r="CQ46" s="620"/>
      <c r="CR46" s="621">
        <v>632948</v>
      </c>
      <c r="CS46" s="622"/>
      <c r="CT46" s="622"/>
      <c r="CU46" s="622"/>
      <c r="CV46" s="622"/>
      <c r="CW46" s="622"/>
      <c r="CX46" s="622"/>
      <c r="CY46" s="623"/>
      <c r="CZ46" s="624">
        <v>3.2</v>
      </c>
      <c r="DA46" s="625"/>
      <c r="DB46" s="625"/>
      <c r="DC46" s="626"/>
      <c r="DD46" s="627">
        <v>221745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348</v>
      </c>
      <c r="CG47" s="619"/>
      <c r="CH47" s="619"/>
      <c r="CI47" s="619"/>
      <c r="CJ47" s="619"/>
      <c r="CK47" s="619"/>
      <c r="CL47" s="619"/>
      <c r="CM47" s="619"/>
      <c r="CN47" s="619"/>
      <c r="CO47" s="619"/>
      <c r="CP47" s="619"/>
      <c r="CQ47" s="620"/>
      <c r="CR47" s="621">
        <v>173159</v>
      </c>
      <c r="CS47" s="634"/>
      <c r="CT47" s="634"/>
      <c r="CU47" s="634"/>
      <c r="CV47" s="634"/>
      <c r="CW47" s="634"/>
      <c r="CX47" s="634"/>
      <c r="CY47" s="635"/>
      <c r="CZ47" s="624">
        <v>0.9</v>
      </c>
      <c r="DA47" s="636"/>
      <c r="DB47" s="636"/>
      <c r="DC47" s="637"/>
      <c r="DD47" s="627">
        <v>49449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350</v>
      </c>
      <c r="CE49" s="603"/>
      <c r="CF49" s="603"/>
      <c r="CG49" s="603"/>
      <c r="CH49" s="603"/>
      <c r="CI49" s="603"/>
      <c r="CJ49" s="603"/>
      <c r="CK49" s="603"/>
      <c r="CL49" s="603"/>
      <c r="CM49" s="603"/>
      <c r="CN49" s="603"/>
      <c r="CO49" s="603"/>
      <c r="CP49" s="603"/>
      <c r="CQ49" s="604"/>
      <c r="CR49" s="605">
        <v>19888551</v>
      </c>
      <c r="CS49" s="606"/>
      <c r="CT49" s="606"/>
      <c r="CU49" s="606"/>
      <c r="CV49" s="606"/>
      <c r="CW49" s="606"/>
      <c r="CX49" s="606"/>
      <c r="CY49" s="607"/>
      <c r="CZ49" s="608">
        <v>100</v>
      </c>
      <c r="DA49" s="609"/>
      <c r="DB49" s="609"/>
      <c r="DC49" s="610"/>
      <c r="DD49" s="611">
        <v>13215805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5eTMQfqaaTwp2YUrDW8Rgx/q1NyOPVOo/rk2bPaBesWU4amfDZWqBuhlRkPanUuKh5udq+pZx+URUaHX/ZGYw==" saltValue="wOmihxcfpjsEI2zYdxzl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373</v>
      </c>
      <c r="C7" s="1048"/>
      <c r="D7" s="1048"/>
      <c r="E7" s="1048"/>
      <c r="F7" s="1048"/>
      <c r="G7" s="1048"/>
      <c r="H7" s="1048"/>
      <c r="I7" s="1048"/>
      <c r="J7" s="1048"/>
      <c r="K7" s="1048"/>
      <c r="L7" s="1048"/>
      <c r="M7" s="1048"/>
      <c r="N7" s="1048"/>
      <c r="O7" s="1048"/>
      <c r="P7" s="1049"/>
      <c r="Q7" s="1102">
        <v>21180</v>
      </c>
      <c r="R7" s="1103"/>
      <c r="S7" s="1103"/>
      <c r="T7" s="1103"/>
      <c r="U7" s="1103"/>
      <c r="V7" s="1103">
        <v>19887</v>
      </c>
      <c r="W7" s="1103"/>
      <c r="X7" s="1103"/>
      <c r="Y7" s="1103"/>
      <c r="Z7" s="1103"/>
      <c r="AA7" s="1103">
        <v>1293</v>
      </c>
      <c r="AB7" s="1103"/>
      <c r="AC7" s="1103"/>
      <c r="AD7" s="1103"/>
      <c r="AE7" s="1104"/>
      <c r="AF7" s="1105">
        <v>1174</v>
      </c>
      <c r="AG7" s="1106"/>
      <c r="AH7" s="1106"/>
      <c r="AI7" s="1106"/>
      <c r="AJ7" s="1107"/>
      <c r="AK7" s="1108" t="s">
        <v>552</v>
      </c>
      <c r="AL7" s="1109"/>
      <c r="AM7" s="1109"/>
      <c r="AN7" s="1109"/>
      <c r="AO7" s="1109"/>
      <c r="AP7" s="1109">
        <v>22067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12</v>
      </c>
      <c r="CI7" s="1097"/>
      <c r="CJ7" s="1097"/>
      <c r="CK7" s="1097"/>
      <c r="CL7" s="1098"/>
      <c r="CM7" s="1096">
        <v>382</v>
      </c>
      <c r="CN7" s="1097"/>
      <c r="CO7" s="1097"/>
      <c r="CP7" s="1097"/>
      <c r="CQ7" s="1098"/>
      <c r="CR7" s="1096">
        <v>123</v>
      </c>
      <c r="CS7" s="1097"/>
      <c r="CT7" s="1097"/>
      <c r="CU7" s="1097"/>
      <c r="CV7" s="1098"/>
      <c r="CW7" s="1096" t="s">
        <v>555</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c r="A8" s="226">
        <v>2</v>
      </c>
      <c r="B8" s="1030" t="s">
        <v>374</v>
      </c>
      <c r="C8" s="1031"/>
      <c r="D8" s="1031"/>
      <c r="E8" s="1031"/>
      <c r="F8" s="1031"/>
      <c r="G8" s="1031"/>
      <c r="H8" s="1031"/>
      <c r="I8" s="1031"/>
      <c r="J8" s="1031"/>
      <c r="K8" s="1031"/>
      <c r="L8" s="1031"/>
      <c r="M8" s="1031"/>
      <c r="N8" s="1031"/>
      <c r="O8" s="1031"/>
      <c r="P8" s="1032"/>
      <c r="Q8" s="1038">
        <v>4</v>
      </c>
      <c r="R8" s="1039"/>
      <c r="S8" s="1039"/>
      <c r="T8" s="1039"/>
      <c r="U8" s="1039"/>
      <c r="V8" s="1039">
        <v>4</v>
      </c>
      <c r="W8" s="1039"/>
      <c r="X8" s="1039"/>
      <c r="Y8" s="1039"/>
      <c r="Z8" s="1039"/>
      <c r="AA8" s="1039" t="s">
        <v>582</v>
      </c>
      <c r="AB8" s="1039"/>
      <c r="AC8" s="1039"/>
      <c r="AD8" s="1039"/>
      <c r="AE8" s="1040"/>
      <c r="AF8" s="1035" t="s">
        <v>122</v>
      </c>
      <c r="AG8" s="1036"/>
      <c r="AH8" s="1036"/>
      <c r="AI8" s="1036"/>
      <c r="AJ8" s="1037"/>
      <c r="AK8" s="1080">
        <v>2</v>
      </c>
      <c r="AL8" s="1081"/>
      <c r="AM8" s="1081"/>
      <c r="AN8" s="1081"/>
      <c r="AO8" s="1081"/>
      <c r="AP8" s="1081">
        <v>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1</v>
      </c>
      <c r="CI8" s="990"/>
      <c r="CJ8" s="990"/>
      <c r="CK8" s="990"/>
      <c r="CL8" s="991"/>
      <c r="CM8" s="989">
        <v>81</v>
      </c>
      <c r="CN8" s="990"/>
      <c r="CO8" s="990"/>
      <c r="CP8" s="990"/>
      <c r="CQ8" s="991"/>
      <c r="CR8" s="989">
        <v>20</v>
      </c>
      <c r="CS8" s="990"/>
      <c r="CT8" s="990"/>
      <c r="CU8" s="990"/>
      <c r="CV8" s="991"/>
      <c r="CW8" s="989" t="s">
        <v>555</v>
      </c>
      <c r="CX8" s="990"/>
      <c r="CY8" s="990"/>
      <c r="CZ8" s="990"/>
      <c r="DA8" s="991"/>
      <c r="DB8" s="989" t="s">
        <v>555</v>
      </c>
      <c r="DC8" s="990"/>
      <c r="DD8" s="990"/>
      <c r="DE8" s="990"/>
      <c r="DF8" s="991"/>
      <c r="DG8" s="989" t="s">
        <v>555</v>
      </c>
      <c r="DH8" s="990"/>
      <c r="DI8" s="990"/>
      <c r="DJ8" s="990"/>
      <c r="DK8" s="991"/>
      <c r="DL8" s="989" t="s">
        <v>555</v>
      </c>
      <c r="DM8" s="990"/>
      <c r="DN8" s="990"/>
      <c r="DO8" s="990"/>
      <c r="DP8" s="991"/>
      <c r="DQ8" s="989" t="s">
        <v>555</v>
      </c>
      <c r="DR8" s="990"/>
      <c r="DS8" s="990"/>
      <c r="DT8" s="990"/>
      <c r="DU8" s="991"/>
      <c r="DV8" s="992"/>
      <c r="DW8" s="993"/>
      <c r="DX8" s="993"/>
      <c r="DY8" s="993"/>
      <c r="DZ8" s="994"/>
      <c r="EA8" s="222"/>
    </row>
    <row r="9" spans="1:131" s="223" customFormat="1" ht="26.25" customHeight="1">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376</v>
      </c>
      <c r="B23" s="937" t="s">
        <v>377</v>
      </c>
      <c r="C23" s="938"/>
      <c r="D23" s="938"/>
      <c r="E23" s="938"/>
      <c r="F23" s="938"/>
      <c r="G23" s="938"/>
      <c r="H23" s="938"/>
      <c r="I23" s="938"/>
      <c r="J23" s="938"/>
      <c r="K23" s="938"/>
      <c r="L23" s="938"/>
      <c r="M23" s="938"/>
      <c r="N23" s="938"/>
      <c r="O23" s="938"/>
      <c r="P23" s="948"/>
      <c r="Q23" s="1067">
        <v>21181</v>
      </c>
      <c r="R23" s="1061"/>
      <c r="S23" s="1061"/>
      <c r="T23" s="1061"/>
      <c r="U23" s="1061"/>
      <c r="V23" s="1061">
        <v>19889</v>
      </c>
      <c r="W23" s="1061"/>
      <c r="X23" s="1061"/>
      <c r="Y23" s="1061"/>
      <c r="Z23" s="1061"/>
      <c r="AA23" s="1061">
        <v>1293</v>
      </c>
      <c r="AB23" s="1061"/>
      <c r="AC23" s="1061"/>
      <c r="AD23" s="1061"/>
      <c r="AE23" s="1068"/>
      <c r="AF23" s="1069">
        <v>1174</v>
      </c>
      <c r="AG23" s="1061"/>
      <c r="AH23" s="1061"/>
      <c r="AI23" s="1061"/>
      <c r="AJ23" s="1070"/>
      <c r="AK23" s="1071"/>
      <c r="AL23" s="1072"/>
      <c r="AM23" s="1072"/>
      <c r="AN23" s="1072"/>
      <c r="AO23" s="1072"/>
      <c r="AP23" s="1061">
        <v>22068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388</v>
      </c>
      <c r="C28" s="1048"/>
      <c r="D28" s="1048"/>
      <c r="E28" s="1048"/>
      <c r="F28" s="1048"/>
      <c r="G28" s="1048"/>
      <c r="H28" s="1048"/>
      <c r="I28" s="1048"/>
      <c r="J28" s="1048"/>
      <c r="K28" s="1048"/>
      <c r="L28" s="1048"/>
      <c r="M28" s="1048"/>
      <c r="N28" s="1048"/>
      <c r="O28" s="1048"/>
      <c r="P28" s="1049"/>
      <c r="Q28" s="1050">
        <v>4152</v>
      </c>
      <c r="R28" s="1051"/>
      <c r="S28" s="1051"/>
      <c r="T28" s="1051"/>
      <c r="U28" s="1051"/>
      <c r="V28" s="1051">
        <v>4109</v>
      </c>
      <c r="W28" s="1051"/>
      <c r="X28" s="1051"/>
      <c r="Y28" s="1051"/>
      <c r="Z28" s="1051"/>
      <c r="AA28" s="1051">
        <v>43</v>
      </c>
      <c r="AB28" s="1051"/>
      <c r="AC28" s="1051"/>
      <c r="AD28" s="1051"/>
      <c r="AE28" s="1052"/>
      <c r="AF28" s="1053">
        <v>43</v>
      </c>
      <c r="AG28" s="1051"/>
      <c r="AH28" s="1051"/>
      <c r="AI28" s="1051"/>
      <c r="AJ28" s="1054"/>
      <c r="AK28" s="1042">
        <v>384</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389</v>
      </c>
      <c r="C29" s="1031"/>
      <c r="D29" s="1031"/>
      <c r="E29" s="1031"/>
      <c r="F29" s="1031"/>
      <c r="G29" s="1031"/>
      <c r="H29" s="1031"/>
      <c r="I29" s="1031"/>
      <c r="J29" s="1031"/>
      <c r="K29" s="1031"/>
      <c r="L29" s="1031"/>
      <c r="M29" s="1031"/>
      <c r="N29" s="1031"/>
      <c r="O29" s="1031"/>
      <c r="P29" s="1032"/>
      <c r="Q29" s="1038">
        <v>60</v>
      </c>
      <c r="R29" s="1039"/>
      <c r="S29" s="1039"/>
      <c r="T29" s="1039"/>
      <c r="U29" s="1039"/>
      <c r="V29" s="1039">
        <v>51</v>
      </c>
      <c r="W29" s="1039"/>
      <c r="X29" s="1039"/>
      <c r="Y29" s="1039"/>
      <c r="Z29" s="1039"/>
      <c r="AA29" s="1039">
        <v>9</v>
      </c>
      <c r="AB29" s="1039"/>
      <c r="AC29" s="1039"/>
      <c r="AD29" s="1039"/>
      <c r="AE29" s="1040"/>
      <c r="AF29" s="1035">
        <v>9</v>
      </c>
      <c r="AG29" s="1036"/>
      <c r="AH29" s="1036"/>
      <c r="AI29" s="1036"/>
      <c r="AJ29" s="1037"/>
      <c r="AK29" s="980" t="s">
        <v>552</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390</v>
      </c>
      <c r="C30" s="1031"/>
      <c r="D30" s="1031"/>
      <c r="E30" s="1031"/>
      <c r="F30" s="1031"/>
      <c r="G30" s="1031"/>
      <c r="H30" s="1031"/>
      <c r="I30" s="1031"/>
      <c r="J30" s="1031"/>
      <c r="K30" s="1031"/>
      <c r="L30" s="1031"/>
      <c r="M30" s="1031"/>
      <c r="N30" s="1031"/>
      <c r="O30" s="1031"/>
      <c r="P30" s="1032"/>
      <c r="Q30" s="1038">
        <v>4646</v>
      </c>
      <c r="R30" s="1039"/>
      <c r="S30" s="1039"/>
      <c r="T30" s="1039"/>
      <c r="U30" s="1039"/>
      <c r="V30" s="1039">
        <v>4533</v>
      </c>
      <c r="W30" s="1039"/>
      <c r="X30" s="1039"/>
      <c r="Y30" s="1039"/>
      <c r="Z30" s="1039"/>
      <c r="AA30" s="1039">
        <v>112</v>
      </c>
      <c r="AB30" s="1039"/>
      <c r="AC30" s="1039"/>
      <c r="AD30" s="1039"/>
      <c r="AE30" s="1040"/>
      <c r="AF30" s="1035">
        <v>112</v>
      </c>
      <c r="AG30" s="1036"/>
      <c r="AH30" s="1036"/>
      <c r="AI30" s="1036"/>
      <c r="AJ30" s="1037"/>
      <c r="AK30" s="980">
        <v>666</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391</v>
      </c>
      <c r="C31" s="1031"/>
      <c r="D31" s="1031"/>
      <c r="E31" s="1031"/>
      <c r="F31" s="1031"/>
      <c r="G31" s="1031"/>
      <c r="H31" s="1031"/>
      <c r="I31" s="1031"/>
      <c r="J31" s="1031"/>
      <c r="K31" s="1031"/>
      <c r="L31" s="1031"/>
      <c r="M31" s="1031"/>
      <c r="N31" s="1031"/>
      <c r="O31" s="1031"/>
      <c r="P31" s="1032"/>
      <c r="Q31" s="1038">
        <v>674</v>
      </c>
      <c r="R31" s="1039"/>
      <c r="S31" s="1039"/>
      <c r="T31" s="1039"/>
      <c r="U31" s="1039"/>
      <c r="V31" s="1039">
        <v>646</v>
      </c>
      <c r="W31" s="1039"/>
      <c r="X31" s="1039"/>
      <c r="Y31" s="1039"/>
      <c r="Z31" s="1039"/>
      <c r="AA31" s="1039">
        <v>28</v>
      </c>
      <c r="AB31" s="1039"/>
      <c r="AC31" s="1039"/>
      <c r="AD31" s="1039"/>
      <c r="AE31" s="1040"/>
      <c r="AF31" s="1035">
        <v>28</v>
      </c>
      <c r="AG31" s="1036"/>
      <c r="AH31" s="1036"/>
      <c r="AI31" s="1036"/>
      <c r="AJ31" s="1037"/>
      <c r="AK31" s="980">
        <v>193</v>
      </c>
      <c r="AL31" s="971"/>
      <c r="AM31" s="971"/>
      <c r="AN31" s="971"/>
      <c r="AO31" s="971"/>
      <c r="AP31" s="971" t="s">
        <v>552</v>
      </c>
      <c r="AQ31" s="971"/>
      <c r="AR31" s="971"/>
      <c r="AS31" s="971"/>
      <c r="AT31" s="971"/>
      <c r="AU31" s="971" t="s">
        <v>552</v>
      </c>
      <c r="AV31" s="971"/>
      <c r="AW31" s="971"/>
      <c r="AX31" s="971"/>
      <c r="AY31" s="971"/>
      <c r="AZ31" s="1041" t="s">
        <v>552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392</v>
      </c>
      <c r="C32" s="1031"/>
      <c r="D32" s="1031"/>
      <c r="E32" s="1031"/>
      <c r="F32" s="1031"/>
      <c r="G32" s="1031"/>
      <c r="H32" s="1031"/>
      <c r="I32" s="1031"/>
      <c r="J32" s="1031"/>
      <c r="K32" s="1031"/>
      <c r="L32" s="1031"/>
      <c r="M32" s="1031"/>
      <c r="N32" s="1031"/>
      <c r="O32" s="1031"/>
      <c r="P32" s="1032"/>
      <c r="Q32" s="1038">
        <v>798</v>
      </c>
      <c r="R32" s="1039"/>
      <c r="S32" s="1039"/>
      <c r="T32" s="1039"/>
      <c r="U32" s="1039"/>
      <c r="V32" s="1039">
        <v>721</v>
      </c>
      <c r="W32" s="1039"/>
      <c r="X32" s="1039"/>
      <c r="Y32" s="1039"/>
      <c r="Z32" s="1039"/>
      <c r="AA32" s="1039">
        <v>77</v>
      </c>
      <c r="AB32" s="1039"/>
      <c r="AC32" s="1039"/>
      <c r="AD32" s="1039"/>
      <c r="AE32" s="1040"/>
      <c r="AF32" s="1035">
        <v>857</v>
      </c>
      <c r="AG32" s="1036"/>
      <c r="AH32" s="1036"/>
      <c r="AI32" s="1036"/>
      <c r="AJ32" s="1037"/>
      <c r="AK32" s="980">
        <v>175</v>
      </c>
      <c r="AL32" s="971"/>
      <c r="AM32" s="971"/>
      <c r="AN32" s="971"/>
      <c r="AO32" s="971"/>
      <c r="AP32" s="971">
        <v>2817</v>
      </c>
      <c r="AQ32" s="971"/>
      <c r="AR32" s="971"/>
      <c r="AS32" s="971"/>
      <c r="AT32" s="971"/>
      <c r="AU32" s="971">
        <v>417</v>
      </c>
      <c r="AV32" s="971"/>
      <c r="AW32" s="971"/>
      <c r="AX32" s="971"/>
      <c r="AY32" s="971"/>
      <c r="AZ32" s="1041" t="s">
        <v>552</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t="s">
        <v>394</v>
      </c>
      <c r="C33" s="1031"/>
      <c r="D33" s="1031"/>
      <c r="E33" s="1031"/>
      <c r="F33" s="1031"/>
      <c r="G33" s="1031"/>
      <c r="H33" s="1031"/>
      <c r="I33" s="1031"/>
      <c r="J33" s="1031"/>
      <c r="K33" s="1031"/>
      <c r="L33" s="1031"/>
      <c r="M33" s="1031"/>
      <c r="N33" s="1031"/>
      <c r="O33" s="1031"/>
      <c r="P33" s="1032"/>
      <c r="Q33" s="1038">
        <v>975</v>
      </c>
      <c r="R33" s="1039"/>
      <c r="S33" s="1039"/>
      <c r="T33" s="1039"/>
      <c r="U33" s="1039"/>
      <c r="V33" s="1039">
        <v>916</v>
      </c>
      <c r="W33" s="1039"/>
      <c r="X33" s="1039"/>
      <c r="Y33" s="1039"/>
      <c r="Z33" s="1039"/>
      <c r="AA33" s="1039">
        <v>59</v>
      </c>
      <c r="AB33" s="1039"/>
      <c r="AC33" s="1039"/>
      <c r="AD33" s="1039"/>
      <c r="AE33" s="1040"/>
      <c r="AF33" s="1035">
        <v>384</v>
      </c>
      <c r="AG33" s="1036"/>
      <c r="AH33" s="1036"/>
      <c r="AI33" s="1036"/>
      <c r="AJ33" s="1037"/>
      <c r="AK33" s="980">
        <v>684</v>
      </c>
      <c r="AL33" s="971"/>
      <c r="AM33" s="971"/>
      <c r="AN33" s="971"/>
      <c r="AO33" s="971"/>
      <c r="AP33" s="971">
        <v>3339</v>
      </c>
      <c r="AQ33" s="971"/>
      <c r="AR33" s="971"/>
      <c r="AS33" s="971"/>
      <c r="AT33" s="971"/>
      <c r="AU33" s="971">
        <v>1643</v>
      </c>
      <c r="AV33" s="971"/>
      <c r="AW33" s="971"/>
      <c r="AX33" s="971"/>
      <c r="AY33" s="971"/>
      <c r="AZ33" s="1041" t="s">
        <v>552</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t="s">
        <v>395</v>
      </c>
      <c r="C34" s="1031"/>
      <c r="D34" s="1031"/>
      <c r="E34" s="1031"/>
      <c r="F34" s="1031"/>
      <c r="G34" s="1031"/>
      <c r="H34" s="1031"/>
      <c r="I34" s="1031"/>
      <c r="J34" s="1031"/>
      <c r="K34" s="1031"/>
      <c r="L34" s="1031"/>
      <c r="M34" s="1031"/>
      <c r="N34" s="1031"/>
      <c r="O34" s="1031"/>
      <c r="P34" s="1032"/>
      <c r="Q34" s="1038">
        <v>14</v>
      </c>
      <c r="R34" s="1039"/>
      <c r="S34" s="1039"/>
      <c r="T34" s="1039"/>
      <c r="U34" s="1039"/>
      <c r="V34" s="1039">
        <v>14</v>
      </c>
      <c r="W34" s="1039"/>
      <c r="X34" s="1039"/>
      <c r="Y34" s="1039"/>
      <c r="Z34" s="1039"/>
      <c r="AA34" s="1039" t="s">
        <v>582</v>
      </c>
      <c r="AB34" s="1039"/>
      <c r="AC34" s="1039"/>
      <c r="AD34" s="1039"/>
      <c r="AE34" s="1040"/>
      <c r="AF34" s="1035" t="s">
        <v>122</v>
      </c>
      <c r="AG34" s="1036"/>
      <c r="AH34" s="1036"/>
      <c r="AI34" s="1036"/>
      <c r="AJ34" s="1037"/>
      <c r="AK34" s="980">
        <v>12</v>
      </c>
      <c r="AL34" s="971"/>
      <c r="AM34" s="971"/>
      <c r="AN34" s="971"/>
      <c r="AO34" s="971"/>
      <c r="AP34" s="971">
        <v>47</v>
      </c>
      <c r="AQ34" s="971"/>
      <c r="AR34" s="971"/>
      <c r="AS34" s="971"/>
      <c r="AT34" s="971"/>
      <c r="AU34" s="971">
        <v>47</v>
      </c>
      <c r="AV34" s="971"/>
      <c r="AW34" s="971"/>
      <c r="AX34" s="971"/>
      <c r="AY34" s="971"/>
      <c r="AZ34" s="1041" t="s">
        <v>552</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t="s">
        <v>397</v>
      </c>
      <c r="C35" s="1031"/>
      <c r="D35" s="1031"/>
      <c r="E35" s="1031"/>
      <c r="F35" s="1031"/>
      <c r="G35" s="1031"/>
      <c r="H35" s="1031"/>
      <c r="I35" s="1031"/>
      <c r="J35" s="1031"/>
      <c r="K35" s="1031"/>
      <c r="L35" s="1031"/>
      <c r="M35" s="1031"/>
      <c r="N35" s="1031"/>
      <c r="O35" s="1031"/>
      <c r="P35" s="1032"/>
      <c r="Q35" s="1038">
        <v>18</v>
      </c>
      <c r="R35" s="1039"/>
      <c r="S35" s="1039"/>
      <c r="T35" s="1039"/>
      <c r="U35" s="1039"/>
      <c r="V35" s="1039">
        <v>16</v>
      </c>
      <c r="W35" s="1039"/>
      <c r="X35" s="1039"/>
      <c r="Y35" s="1039"/>
      <c r="Z35" s="1039"/>
      <c r="AA35" s="1039">
        <v>2</v>
      </c>
      <c r="AB35" s="1039"/>
      <c r="AC35" s="1039"/>
      <c r="AD35" s="1039"/>
      <c r="AE35" s="1040"/>
      <c r="AF35" s="1035">
        <v>2</v>
      </c>
      <c r="AG35" s="1036"/>
      <c r="AH35" s="1036"/>
      <c r="AI35" s="1036"/>
      <c r="AJ35" s="1037"/>
      <c r="AK35" s="980" t="s">
        <v>552</v>
      </c>
      <c r="AL35" s="971"/>
      <c r="AM35" s="971"/>
      <c r="AN35" s="971"/>
      <c r="AO35" s="971"/>
      <c r="AP35" s="971" t="s">
        <v>552</v>
      </c>
      <c r="AQ35" s="971"/>
      <c r="AR35" s="971"/>
      <c r="AS35" s="971"/>
      <c r="AT35" s="971"/>
      <c r="AU35" s="971" t="s">
        <v>552</v>
      </c>
      <c r="AV35" s="971"/>
      <c r="AW35" s="971"/>
      <c r="AX35" s="971"/>
      <c r="AY35" s="971"/>
      <c r="AZ35" s="1041" t="s">
        <v>552</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t="s">
        <v>398</v>
      </c>
      <c r="C36" s="1031"/>
      <c r="D36" s="1031"/>
      <c r="E36" s="1031"/>
      <c r="F36" s="1031"/>
      <c r="G36" s="1031"/>
      <c r="H36" s="1031"/>
      <c r="I36" s="1031"/>
      <c r="J36" s="1031"/>
      <c r="K36" s="1031"/>
      <c r="L36" s="1031"/>
      <c r="M36" s="1031"/>
      <c r="N36" s="1031"/>
      <c r="O36" s="1031"/>
      <c r="P36" s="1032"/>
      <c r="Q36" s="1038">
        <v>34</v>
      </c>
      <c r="R36" s="1039"/>
      <c r="S36" s="1039"/>
      <c r="T36" s="1039"/>
      <c r="U36" s="1039"/>
      <c r="V36" s="1039">
        <v>34</v>
      </c>
      <c r="W36" s="1039"/>
      <c r="X36" s="1039"/>
      <c r="Y36" s="1039"/>
      <c r="Z36" s="1039"/>
      <c r="AA36" s="1039">
        <v>0</v>
      </c>
      <c r="AB36" s="1039"/>
      <c r="AC36" s="1039"/>
      <c r="AD36" s="1039"/>
      <c r="AE36" s="1040"/>
      <c r="AF36" s="1035">
        <v>0</v>
      </c>
      <c r="AG36" s="1036"/>
      <c r="AH36" s="1036"/>
      <c r="AI36" s="1036"/>
      <c r="AJ36" s="1037"/>
      <c r="AK36" s="980">
        <v>14</v>
      </c>
      <c r="AL36" s="971"/>
      <c r="AM36" s="971"/>
      <c r="AN36" s="971"/>
      <c r="AO36" s="971"/>
      <c r="AP36" s="971" t="s">
        <v>552</v>
      </c>
      <c r="AQ36" s="971"/>
      <c r="AR36" s="971"/>
      <c r="AS36" s="971"/>
      <c r="AT36" s="971"/>
      <c r="AU36" s="971" t="s">
        <v>552</v>
      </c>
      <c r="AV36" s="971"/>
      <c r="AW36" s="971"/>
      <c r="AX36" s="971"/>
      <c r="AY36" s="971"/>
      <c r="AZ36" s="1041" t="s">
        <v>552</v>
      </c>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376</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1435</v>
      </c>
      <c r="AG63" s="959"/>
      <c r="AH63" s="959"/>
      <c r="AI63" s="959"/>
      <c r="AJ63" s="1022"/>
      <c r="AK63" s="1023"/>
      <c r="AL63" s="963"/>
      <c r="AM63" s="963"/>
      <c r="AN63" s="963"/>
      <c r="AO63" s="963"/>
      <c r="AP63" s="959">
        <v>6203</v>
      </c>
      <c r="AQ63" s="959"/>
      <c r="AR63" s="959"/>
      <c r="AS63" s="959"/>
      <c r="AT63" s="959"/>
      <c r="AU63" s="959">
        <v>2107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402</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403</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561</v>
      </c>
      <c r="C68" s="986"/>
      <c r="D68" s="986"/>
      <c r="E68" s="986"/>
      <c r="F68" s="986"/>
      <c r="G68" s="986"/>
      <c r="H68" s="986"/>
      <c r="I68" s="986"/>
      <c r="J68" s="986"/>
      <c r="K68" s="986"/>
      <c r="L68" s="986"/>
      <c r="M68" s="986"/>
      <c r="N68" s="986"/>
      <c r="O68" s="986"/>
      <c r="P68" s="987"/>
      <c r="Q68" s="988">
        <v>462</v>
      </c>
      <c r="R68" s="982"/>
      <c r="S68" s="982"/>
      <c r="T68" s="982"/>
      <c r="U68" s="982"/>
      <c r="V68" s="982">
        <v>394</v>
      </c>
      <c r="W68" s="982"/>
      <c r="X68" s="982"/>
      <c r="Y68" s="982"/>
      <c r="Z68" s="982"/>
      <c r="AA68" s="982">
        <v>68</v>
      </c>
      <c r="AB68" s="982"/>
      <c r="AC68" s="982"/>
      <c r="AD68" s="982"/>
      <c r="AE68" s="982"/>
      <c r="AF68" s="982">
        <v>68</v>
      </c>
      <c r="AG68" s="982"/>
      <c r="AH68" s="982"/>
      <c r="AI68" s="982"/>
      <c r="AJ68" s="982"/>
      <c r="AK68" s="982" t="s">
        <v>580</v>
      </c>
      <c r="AL68" s="982"/>
      <c r="AM68" s="982"/>
      <c r="AN68" s="982"/>
      <c r="AO68" s="982"/>
      <c r="AP68" s="982" t="s">
        <v>580</v>
      </c>
      <c r="AQ68" s="982"/>
      <c r="AR68" s="982"/>
      <c r="AS68" s="982"/>
      <c r="AT68" s="982"/>
      <c r="AU68" s="982" t="s">
        <v>580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562</v>
      </c>
      <c r="C69" s="975"/>
      <c r="D69" s="975"/>
      <c r="E69" s="975"/>
      <c r="F69" s="975"/>
      <c r="G69" s="975"/>
      <c r="H69" s="975"/>
      <c r="I69" s="975"/>
      <c r="J69" s="975"/>
      <c r="K69" s="975"/>
      <c r="L69" s="975"/>
      <c r="M69" s="975"/>
      <c r="N69" s="975"/>
      <c r="O69" s="975"/>
      <c r="P69" s="976"/>
      <c r="Q69" s="977">
        <v>37</v>
      </c>
      <c r="R69" s="971"/>
      <c r="S69" s="971"/>
      <c r="T69" s="971"/>
      <c r="U69" s="971"/>
      <c r="V69" s="971">
        <v>25</v>
      </c>
      <c r="W69" s="971"/>
      <c r="X69" s="971"/>
      <c r="Y69" s="971"/>
      <c r="Z69" s="971"/>
      <c r="AA69" s="971">
        <v>12</v>
      </c>
      <c r="AB69" s="971"/>
      <c r="AC69" s="971"/>
      <c r="AD69" s="971"/>
      <c r="AE69" s="971"/>
      <c r="AF69" s="971">
        <v>12</v>
      </c>
      <c r="AG69" s="971"/>
      <c r="AH69" s="971"/>
      <c r="AI69" s="971"/>
      <c r="AJ69" s="971"/>
      <c r="AK69" s="971" t="s">
        <v>580</v>
      </c>
      <c r="AL69" s="971"/>
      <c r="AM69" s="971"/>
      <c r="AN69" s="971"/>
      <c r="AO69" s="971"/>
      <c r="AP69" s="971" t="s">
        <v>580</v>
      </c>
      <c r="AQ69" s="971"/>
      <c r="AR69" s="971"/>
      <c r="AS69" s="971"/>
      <c r="AT69" s="971"/>
      <c r="AU69" s="971" t="s">
        <v>580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563</v>
      </c>
      <c r="C70" s="975"/>
      <c r="D70" s="975"/>
      <c r="E70" s="975"/>
      <c r="F70" s="975"/>
      <c r="G70" s="975"/>
      <c r="H70" s="975"/>
      <c r="I70" s="975"/>
      <c r="J70" s="975"/>
      <c r="K70" s="975"/>
      <c r="L70" s="975"/>
      <c r="M70" s="975"/>
      <c r="N70" s="975"/>
      <c r="O70" s="975"/>
      <c r="P70" s="976"/>
      <c r="Q70" s="977">
        <v>445</v>
      </c>
      <c r="R70" s="971"/>
      <c r="S70" s="971"/>
      <c r="T70" s="971"/>
      <c r="U70" s="971"/>
      <c r="V70" s="971">
        <v>319</v>
      </c>
      <c r="W70" s="971"/>
      <c r="X70" s="971"/>
      <c r="Y70" s="971"/>
      <c r="Z70" s="971"/>
      <c r="AA70" s="971">
        <v>126</v>
      </c>
      <c r="AB70" s="971"/>
      <c r="AC70" s="971"/>
      <c r="AD70" s="971"/>
      <c r="AE70" s="971"/>
      <c r="AF70" s="971">
        <v>126</v>
      </c>
      <c r="AG70" s="971"/>
      <c r="AH70" s="971"/>
      <c r="AI70" s="971"/>
      <c r="AJ70" s="971"/>
      <c r="AK70" s="971">
        <v>46</v>
      </c>
      <c r="AL70" s="971"/>
      <c r="AM70" s="971"/>
      <c r="AN70" s="971"/>
      <c r="AO70" s="971"/>
      <c r="AP70" s="971">
        <v>0</v>
      </c>
      <c r="AQ70" s="971"/>
      <c r="AR70" s="971"/>
      <c r="AS70" s="971"/>
      <c r="AT70" s="971"/>
      <c r="AU70" s="971" t="s">
        <v>580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564</v>
      </c>
      <c r="C71" s="975"/>
      <c r="D71" s="975"/>
      <c r="E71" s="975"/>
      <c r="F71" s="975"/>
      <c r="G71" s="975"/>
      <c r="H71" s="975"/>
      <c r="I71" s="975"/>
      <c r="J71" s="975"/>
      <c r="K71" s="975"/>
      <c r="L71" s="975"/>
      <c r="M71" s="975"/>
      <c r="N71" s="975"/>
      <c r="O71" s="975"/>
      <c r="P71" s="976"/>
      <c r="Q71" s="977">
        <v>650</v>
      </c>
      <c r="R71" s="971"/>
      <c r="S71" s="971"/>
      <c r="T71" s="971"/>
      <c r="U71" s="971"/>
      <c r="V71" s="971">
        <v>625</v>
      </c>
      <c r="W71" s="971"/>
      <c r="X71" s="971"/>
      <c r="Y71" s="971"/>
      <c r="Z71" s="971"/>
      <c r="AA71" s="971">
        <v>25</v>
      </c>
      <c r="AB71" s="971"/>
      <c r="AC71" s="971"/>
      <c r="AD71" s="971"/>
      <c r="AE71" s="971"/>
      <c r="AF71" s="971">
        <v>25</v>
      </c>
      <c r="AG71" s="971"/>
      <c r="AH71" s="971"/>
      <c r="AI71" s="971"/>
      <c r="AJ71" s="971"/>
      <c r="AK71" s="971">
        <v>4</v>
      </c>
      <c r="AL71" s="971"/>
      <c r="AM71" s="971"/>
      <c r="AN71" s="971"/>
      <c r="AO71" s="971"/>
      <c r="AP71" s="971">
        <v>0</v>
      </c>
      <c r="AQ71" s="971"/>
      <c r="AR71" s="971"/>
      <c r="AS71" s="971"/>
      <c r="AT71" s="971"/>
      <c r="AU71" s="971" t="s">
        <v>580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565</v>
      </c>
      <c r="C72" s="975"/>
      <c r="D72" s="975"/>
      <c r="E72" s="975"/>
      <c r="F72" s="975"/>
      <c r="G72" s="975"/>
      <c r="H72" s="975"/>
      <c r="I72" s="975"/>
      <c r="J72" s="975"/>
      <c r="K72" s="975"/>
      <c r="L72" s="975"/>
      <c r="M72" s="975"/>
      <c r="N72" s="975"/>
      <c r="O72" s="975"/>
      <c r="P72" s="976"/>
      <c r="Q72" s="977">
        <v>9471</v>
      </c>
      <c r="R72" s="971"/>
      <c r="S72" s="971"/>
      <c r="T72" s="971"/>
      <c r="U72" s="971"/>
      <c r="V72" s="971">
        <v>8936</v>
      </c>
      <c r="W72" s="971"/>
      <c r="X72" s="971"/>
      <c r="Y72" s="971"/>
      <c r="Z72" s="971"/>
      <c r="AA72" s="971">
        <v>535</v>
      </c>
      <c r="AB72" s="971"/>
      <c r="AC72" s="971"/>
      <c r="AD72" s="971"/>
      <c r="AE72" s="971"/>
      <c r="AF72" s="971">
        <v>535</v>
      </c>
      <c r="AG72" s="971"/>
      <c r="AH72" s="971"/>
      <c r="AI72" s="971"/>
      <c r="AJ72" s="971"/>
      <c r="AK72" s="971" t="s">
        <v>580</v>
      </c>
      <c r="AL72" s="971"/>
      <c r="AM72" s="971"/>
      <c r="AN72" s="971"/>
      <c r="AO72" s="971"/>
      <c r="AP72" s="971" t="s">
        <v>580</v>
      </c>
      <c r="AQ72" s="971"/>
      <c r="AR72" s="971"/>
      <c r="AS72" s="971"/>
      <c r="AT72" s="971"/>
      <c r="AU72" s="971" t="s">
        <v>580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566</v>
      </c>
      <c r="C73" s="975"/>
      <c r="D73" s="975"/>
      <c r="E73" s="975"/>
      <c r="F73" s="975"/>
      <c r="G73" s="975"/>
      <c r="H73" s="975"/>
      <c r="I73" s="975"/>
      <c r="J73" s="975"/>
      <c r="K73" s="975"/>
      <c r="L73" s="975"/>
      <c r="M73" s="975"/>
      <c r="N73" s="975"/>
      <c r="O73" s="975"/>
      <c r="P73" s="976"/>
      <c r="Q73" s="977">
        <v>547</v>
      </c>
      <c r="R73" s="971"/>
      <c r="S73" s="971"/>
      <c r="T73" s="971"/>
      <c r="U73" s="971"/>
      <c r="V73" s="971">
        <v>545</v>
      </c>
      <c r="W73" s="971"/>
      <c r="X73" s="971"/>
      <c r="Y73" s="971"/>
      <c r="Z73" s="971"/>
      <c r="AA73" s="971">
        <v>2</v>
      </c>
      <c r="AB73" s="971"/>
      <c r="AC73" s="971"/>
      <c r="AD73" s="971"/>
      <c r="AE73" s="971"/>
      <c r="AF73" s="971">
        <v>2</v>
      </c>
      <c r="AG73" s="971"/>
      <c r="AH73" s="971"/>
      <c r="AI73" s="971"/>
      <c r="AJ73" s="971"/>
      <c r="AK73" s="971" t="s">
        <v>580</v>
      </c>
      <c r="AL73" s="971"/>
      <c r="AM73" s="971"/>
      <c r="AN73" s="971"/>
      <c r="AO73" s="971"/>
      <c r="AP73" s="971" t="s">
        <v>580</v>
      </c>
      <c r="AQ73" s="971"/>
      <c r="AR73" s="971"/>
      <c r="AS73" s="971"/>
      <c r="AT73" s="971"/>
      <c r="AU73" s="971" t="s">
        <v>580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t="s">
        <v>567</v>
      </c>
      <c r="C74" s="975"/>
      <c r="D74" s="975"/>
      <c r="E74" s="975"/>
      <c r="F74" s="975"/>
      <c r="G74" s="975"/>
      <c r="H74" s="975"/>
      <c r="I74" s="975"/>
      <c r="J74" s="975"/>
      <c r="K74" s="975"/>
      <c r="L74" s="975"/>
      <c r="M74" s="975"/>
      <c r="N74" s="975"/>
      <c r="O74" s="975"/>
      <c r="P74" s="976"/>
      <c r="Q74" s="977">
        <v>20</v>
      </c>
      <c r="R74" s="971"/>
      <c r="S74" s="971"/>
      <c r="T74" s="971"/>
      <c r="U74" s="971"/>
      <c r="V74" s="971">
        <v>17</v>
      </c>
      <c r="W74" s="971"/>
      <c r="X74" s="971"/>
      <c r="Y74" s="971"/>
      <c r="Z74" s="971"/>
      <c r="AA74" s="971">
        <v>3</v>
      </c>
      <c r="AB74" s="971"/>
      <c r="AC74" s="971"/>
      <c r="AD74" s="971"/>
      <c r="AE74" s="971"/>
      <c r="AF74" s="971">
        <v>3</v>
      </c>
      <c r="AG74" s="971"/>
      <c r="AH74" s="971"/>
      <c r="AI74" s="971"/>
      <c r="AJ74" s="971"/>
      <c r="AK74" s="971" t="s">
        <v>580</v>
      </c>
      <c r="AL74" s="971"/>
      <c r="AM74" s="971"/>
      <c r="AN74" s="971"/>
      <c r="AO74" s="971"/>
      <c r="AP74" s="971" t="s">
        <v>580</v>
      </c>
      <c r="AQ74" s="971"/>
      <c r="AR74" s="971"/>
      <c r="AS74" s="971"/>
      <c r="AT74" s="971"/>
      <c r="AU74" s="971" t="s">
        <v>580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t="s">
        <v>568</v>
      </c>
      <c r="C75" s="975"/>
      <c r="D75" s="975"/>
      <c r="E75" s="975"/>
      <c r="F75" s="975"/>
      <c r="G75" s="975"/>
      <c r="H75" s="975"/>
      <c r="I75" s="975"/>
      <c r="J75" s="975"/>
      <c r="K75" s="975"/>
      <c r="L75" s="975"/>
      <c r="M75" s="975"/>
      <c r="N75" s="975"/>
      <c r="O75" s="975"/>
      <c r="P75" s="976"/>
      <c r="Q75" s="978">
        <v>33</v>
      </c>
      <c r="R75" s="979"/>
      <c r="S75" s="979"/>
      <c r="T75" s="979"/>
      <c r="U75" s="980"/>
      <c r="V75" s="981">
        <v>33</v>
      </c>
      <c r="W75" s="979"/>
      <c r="X75" s="979"/>
      <c r="Y75" s="979"/>
      <c r="Z75" s="980"/>
      <c r="AA75" s="981">
        <v>0</v>
      </c>
      <c r="AB75" s="979"/>
      <c r="AC75" s="979"/>
      <c r="AD75" s="979"/>
      <c r="AE75" s="980"/>
      <c r="AF75" s="981">
        <v>0</v>
      </c>
      <c r="AG75" s="979"/>
      <c r="AH75" s="979"/>
      <c r="AI75" s="979"/>
      <c r="AJ75" s="980"/>
      <c r="AK75" s="981">
        <v>5</v>
      </c>
      <c r="AL75" s="979"/>
      <c r="AM75" s="979"/>
      <c r="AN75" s="979"/>
      <c r="AO75" s="980"/>
      <c r="AP75" s="981" t="s">
        <v>580</v>
      </c>
      <c r="AQ75" s="979"/>
      <c r="AR75" s="979"/>
      <c r="AS75" s="979"/>
      <c r="AT75" s="980"/>
      <c r="AU75" s="981" t="s">
        <v>580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t="s">
        <v>569</v>
      </c>
      <c r="C76" s="975"/>
      <c r="D76" s="975"/>
      <c r="E76" s="975"/>
      <c r="F76" s="975"/>
      <c r="G76" s="975"/>
      <c r="H76" s="975"/>
      <c r="I76" s="975"/>
      <c r="J76" s="975"/>
      <c r="K76" s="975"/>
      <c r="L76" s="975"/>
      <c r="M76" s="975"/>
      <c r="N76" s="975"/>
      <c r="O76" s="975"/>
      <c r="P76" s="976"/>
      <c r="Q76" s="978">
        <v>1</v>
      </c>
      <c r="R76" s="979"/>
      <c r="S76" s="979"/>
      <c r="T76" s="979"/>
      <c r="U76" s="980"/>
      <c r="V76" s="981">
        <v>0</v>
      </c>
      <c r="W76" s="979"/>
      <c r="X76" s="979"/>
      <c r="Y76" s="979"/>
      <c r="Z76" s="980"/>
      <c r="AA76" s="981">
        <v>0</v>
      </c>
      <c r="AB76" s="979"/>
      <c r="AC76" s="979"/>
      <c r="AD76" s="979"/>
      <c r="AE76" s="980"/>
      <c r="AF76" s="981">
        <v>0</v>
      </c>
      <c r="AG76" s="979"/>
      <c r="AH76" s="979"/>
      <c r="AI76" s="979"/>
      <c r="AJ76" s="980"/>
      <c r="AK76" s="981" t="s">
        <v>580</v>
      </c>
      <c r="AL76" s="979"/>
      <c r="AM76" s="979"/>
      <c r="AN76" s="979"/>
      <c r="AO76" s="980"/>
      <c r="AP76" s="981" t="s">
        <v>580</v>
      </c>
      <c r="AQ76" s="979"/>
      <c r="AR76" s="979"/>
      <c r="AS76" s="979"/>
      <c r="AT76" s="980"/>
      <c r="AU76" s="981" t="s">
        <v>580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t="s">
        <v>570</v>
      </c>
      <c r="C77" s="975"/>
      <c r="D77" s="975"/>
      <c r="E77" s="975"/>
      <c r="F77" s="975"/>
      <c r="G77" s="975"/>
      <c r="H77" s="975"/>
      <c r="I77" s="975"/>
      <c r="J77" s="975"/>
      <c r="K77" s="975"/>
      <c r="L77" s="975"/>
      <c r="M77" s="975"/>
      <c r="N77" s="975"/>
      <c r="O77" s="975"/>
      <c r="P77" s="976"/>
      <c r="Q77" s="978">
        <v>100</v>
      </c>
      <c r="R77" s="979"/>
      <c r="S77" s="979"/>
      <c r="T77" s="979"/>
      <c r="U77" s="980"/>
      <c r="V77" s="981">
        <v>100</v>
      </c>
      <c r="W77" s="979"/>
      <c r="X77" s="979"/>
      <c r="Y77" s="979"/>
      <c r="Z77" s="980"/>
      <c r="AA77" s="981">
        <v>0</v>
      </c>
      <c r="AB77" s="979"/>
      <c r="AC77" s="979"/>
      <c r="AD77" s="979"/>
      <c r="AE77" s="980"/>
      <c r="AF77" s="981">
        <v>0</v>
      </c>
      <c r="AG77" s="979"/>
      <c r="AH77" s="979"/>
      <c r="AI77" s="979"/>
      <c r="AJ77" s="980"/>
      <c r="AK77" s="981">
        <v>56</v>
      </c>
      <c r="AL77" s="979"/>
      <c r="AM77" s="979"/>
      <c r="AN77" s="979"/>
      <c r="AO77" s="980"/>
      <c r="AP77" s="981" t="s">
        <v>580</v>
      </c>
      <c r="AQ77" s="979"/>
      <c r="AR77" s="979"/>
      <c r="AS77" s="979"/>
      <c r="AT77" s="980"/>
      <c r="AU77" s="981" t="s">
        <v>580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t="s">
        <v>571</v>
      </c>
      <c r="C78" s="975"/>
      <c r="D78" s="975"/>
      <c r="E78" s="975"/>
      <c r="F78" s="975"/>
      <c r="G78" s="975"/>
      <c r="H78" s="975"/>
      <c r="I78" s="975"/>
      <c r="J78" s="975"/>
      <c r="K78" s="975"/>
      <c r="L78" s="975"/>
      <c r="M78" s="975"/>
      <c r="N78" s="975"/>
      <c r="O78" s="975"/>
      <c r="P78" s="976"/>
      <c r="Q78" s="977">
        <v>222</v>
      </c>
      <c r="R78" s="971"/>
      <c r="S78" s="971"/>
      <c r="T78" s="971"/>
      <c r="U78" s="971"/>
      <c r="V78" s="971">
        <v>216</v>
      </c>
      <c r="W78" s="971"/>
      <c r="X78" s="971"/>
      <c r="Y78" s="971"/>
      <c r="Z78" s="971"/>
      <c r="AA78" s="971">
        <v>6</v>
      </c>
      <c r="AB78" s="971"/>
      <c r="AC78" s="971"/>
      <c r="AD78" s="971"/>
      <c r="AE78" s="971"/>
      <c r="AF78" s="971">
        <v>6</v>
      </c>
      <c r="AG78" s="971"/>
      <c r="AH78" s="971"/>
      <c r="AI78" s="971"/>
      <c r="AJ78" s="971"/>
      <c r="AK78" s="971" t="s">
        <v>580</v>
      </c>
      <c r="AL78" s="971"/>
      <c r="AM78" s="971"/>
      <c r="AN78" s="971"/>
      <c r="AO78" s="971"/>
      <c r="AP78" s="971">
        <v>207</v>
      </c>
      <c r="AQ78" s="971"/>
      <c r="AR78" s="971"/>
      <c r="AS78" s="971"/>
      <c r="AT78" s="971"/>
      <c r="AU78" s="971">
        <v>54</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t="s">
        <v>572</v>
      </c>
      <c r="C79" s="975"/>
      <c r="D79" s="975"/>
      <c r="E79" s="975"/>
      <c r="F79" s="975"/>
      <c r="G79" s="975"/>
      <c r="H79" s="975"/>
      <c r="I79" s="975"/>
      <c r="J79" s="975"/>
      <c r="K79" s="975"/>
      <c r="L79" s="975"/>
      <c r="M79" s="975"/>
      <c r="N79" s="975"/>
      <c r="O79" s="975"/>
      <c r="P79" s="976"/>
      <c r="Q79" s="977">
        <v>291</v>
      </c>
      <c r="R79" s="971"/>
      <c r="S79" s="971"/>
      <c r="T79" s="971"/>
      <c r="U79" s="971"/>
      <c r="V79" s="971">
        <v>275</v>
      </c>
      <c r="W79" s="971"/>
      <c r="X79" s="971"/>
      <c r="Y79" s="971"/>
      <c r="Z79" s="971"/>
      <c r="AA79" s="971">
        <v>16</v>
      </c>
      <c r="AB79" s="971"/>
      <c r="AC79" s="971"/>
      <c r="AD79" s="971"/>
      <c r="AE79" s="971"/>
      <c r="AF79" s="971">
        <v>16</v>
      </c>
      <c r="AG79" s="971"/>
      <c r="AH79" s="971"/>
      <c r="AI79" s="971"/>
      <c r="AJ79" s="971"/>
      <c r="AK79" s="971" t="s">
        <v>580</v>
      </c>
      <c r="AL79" s="971"/>
      <c r="AM79" s="971"/>
      <c r="AN79" s="971"/>
      <c r="AO79" s="971"/>
      <c r="AP79" s="971" t="s">
        <v>580</v>
      </c>
      <c r="AQ79" s="971"/>
      <c r="AR79" s="971"/>
      <c r="AS79" s="971"/>
      <c r="AT79" s="971"/>
      <c r="AU79" s="971" t="s">
        <v>581</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t="s">
        <v>573</v>
      </c>
      <c r="C80" s="975"/>
      <c r="D80" s="975"/>
      <c r="E80" s="975"/>
      <c r="F80" s="975"/>
      <c r="G80" s="975"/>
      <c r="H80" s="975"/>
      <c r="I80" s="975"/>
      <c r="J80" s="975"/>
      <c r="K80" s="975"/>
      <c r="L80" s="975"/>
      <c r="M80" s="975"/>
      <c r="N80" s="975"/>
      <c r="O80" s="975"/>
      <c r="P80" s="976"/>
      <c r="Q80" s="977">
        <v>234</v>
      </c>
      <c r="R80" s="971"/>
      <c r="S80" s="971"/>
      <c r="T80" s="971"/>
      <c r="U80" s="971"/>
      <c r="V80" s="971">
        <v>193</v>
      </c>
      <c r="W80" s="971"/>
      <c r="X80" s="971"/>
      <c r="Y80" s="971"/>
      <c r="Z80" s="971"/>
      <c r="AA80" s="971">
        <v>41</v>
      </c>
      <c r="AB80" s="971"/>
      <c r="AC80" s="971"/>
      <c r="AD80" s="971"/>
      <c r="AE80" s="971"/>
      <c r="AF80" s="971">
        <v>41</v>
      </c>
      <c r="AG80" s="971"/>
      <c r="AH80" s="971"/>
      <c r="AI80" s="971"/>
      <c r="AJ80" s="971"/>
      <c r="AK80" s="971" t="s">
        <v>580</v>
      </c>
      <c r="AL80" s="971"/>
      <c r="AM80" s="971"/>
      <c r="AN80" s="971"/>
      <c r="AO80" s="971"/>
      <c r="AP80" s="971">
        <v>39</v>
      </c>
      <c r="AQ80" s="971"/>
      <c r="AR80" s="971"/>
      <c r="AS80" s="971"/>
      <c r="AT80" s="971"/>
      <c r="AU80" s="971">
        <v>4</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t="s">
        <v>574</v>
      </c>
      <c r="C81" s="975"/>
      <c r="D81" s="975"/>
      <c r="E81" s="975"/>
      <c r="F81" s="975"/>
      <c r="G81" s="975"/>
      <c r="H81" s="975"/>
      <c r="I81" s="975"/>
      <c r="J81" s="975"/>
      <c r="K81" s="975"/>
      <c r="L81" s="975"/>
      <c r="M81" s="975"/>
      <c r="N81" s="975"/>
      <c r="O81" s="975"/>
      <c r="P81" s="976"/>
      <c r="Q81" s="977">
        <v>503</v>
      </c>
      <c r="R81" s="971"/>
      <c r="S81" s="971"/>
      <c r="T81" s="971"/>
      <c r="U81" s="971"/>
      <c r="V81" s="971">
        <v>463</v>
      </c>
      <c r="W81" s="971"/>
      <c r="X81" s="971"/>
      <c r="Y81" s="971"/>
      <c r="Z81" s="971"/>
      <c r="AA81" s="971">
        <v>40</v>
      </c>
      <c r="AB81" s="971"/>
      <c r="AC81" s="971"/>
      <c r="AD81" s="971"/>
      <c r="AE81" s="971"/>
      <c r="AF81" s="971">
        <v>40</v>
      </c>
      <c r="AG81" s="971"/>
      <c r="AH81" s="971"/>
      <c r="AI81" s="971"/>
      <c r="AJ81" s="971"/>
      <c r="AK81" s="971" t="s">
        <v>580</v>
      </c>
      <c r="AL81" s="971"/>
      <c r="AM81" s="971"/>
      <c r="AN81" s="971"/>
      <c r="AO81" s="971"/>
      <c r="AP81" s="971">
        <v>220</v>
      </c>
      <c r="AQ81" s="971"/>
      <c r="AR81" s="971"/>
      <c r="AS81" s="971"/>
      <c r="AT81" s="971"/>
      <c r="AU81" s="971">
        <v>152</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t="s">
        <v>575</v>
      </c>
      <c r="C82" s="975"/>
      <c r="D82" s="975"/>
      <c r="E82" s="975"/>
      <c r="F82" s="975"/>
      <c r="G82" s="975"/>
      <c r="H82" s="975"/>
      <c r="I82" s="975"/>
      <c r="J82" s="975"/>
      <c r="K82" s="975"/>
      <c r="L82" s="975"/>
      <c r="M82" s="975"/>
      <c r="N82" s="975"/>
      <c r="O82" s="975"/>
      <c r="P82" s="976"/>
      <c r="Q82" s="977">
        <v>2480</v>
      </c>
      <c r="R82" s="971"/>
      <c r="S82" s="971"/>
      <c r="T82" s="971"/>
      <c r="U82" s="971"/>
      <c r="V82" s="971">
        <v>2397</v>
      </c>
      <c r="W82" s="971"/>
      <c r="X82" s="971"/>
      <c r="Y82" s="971"/>
      <c r="Z82" s="971"/>
      <c r="AA82" s="971">
        <v>83</v>
      </c>
      <c r="AB82" s="971"/>
      <c r="AC82" s="971"/>
      <c r="AD82" s="971"/>
      <c r="AE82" s="971"/>
      <c r="AF82" s="971">
        <v>55</v>
      </c>
      <c r="AG82" s="971"/>
      <c r="AH82" s="971"/>
      <c r="AI82" s="971"/>
      <c r="AJ82" s="971"/>
      <c r="AK82" s="971" t="s">
        <v>580</v>
      </c>
      <c r="AL82" s="971"/>
      <c r="AM82" s="971"/>
      <c r="AN82" s="971"/>
      <c r="AO82" s="971"/>
      <c r="AP82" s="971">
        <v>749</v>
      </c>
      <c r="AQ82" s="971"/>
      <c r="AR82" s="971"/>
      <c r="AS82" s="971"/>
      <c r="AT82" s="971"/>
      <c r="AU82" s="971">
        <v>686</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t="s">
        <v>576</v>
      </c>
      <c r="C83" s="975"/>
      <c r="D83" s="975"/>
      <c r="E83" s="975"/>
      <c r="F83" s="975"/>
      <c r="G83" s="975"/>
      <c r="H83" s="975"/>
      <c r="I83" s="975"/>
      <c r="J83" s="975"/>
      <c r="K83" s="975"/>
      <c r="L83" s="975"/>
      <c r="M83" s="975"/>
      <c r="N83" s="975"/>
      <c r="O83" s="975"/>
      <c r="P83" s="976"/>
      <c r="Q83" s="977">
        <v>7</v>
      </c>
      <c r="R83" s="971"/>
      <c r="S83" s="971"/>
      <c r="T83" s="971"/>
      <c r="U83" s="971"/>
      <c r="V83" s="971">
        <v>5</v>
      </c>
      <c r="W83" s="971"/>
      <c r="X83" s="971"/>
      <c r="Y83" s="971"/>
      <c r="Z83" s="971"/>
      <c r="AA83" s="971">
        <v>3</v>
      </c>
      <c r="AB83" s="971"/>
      <c r="AC83" s="971"/>
      <c r="AD83" s="971"/>
      <c r="AE83" s="971"/>
      <c r="AF83" s="971">
        <v>3</v>
      </c>
      <c r="AG83" s="971"/>
      <c r="AH83" s="971"/>
      <c r="AI83" s="971"/>
      <c r="AJ83" s="971"/>
      <c r="AK83" s="971" t="s">
        <v>580</v>
      </c>
      <c r="AL83" s="971"/>
      <c r="AM83" s="971"/>
      <c r="AN83" s="971"/>
      <c r="AO83" s="971"/>
      <c r="AP83" s="971" t="s">
        <v>580</v>
      </c>
      <c r="AQ83" s="971"/>
      <c r="AR83" s="971"/>
      <c r="AS83" s="971"/>
      <c r="AT83" s="971"/>
      <c r="AU83" s="971" t="s">
        <v>580</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t="s">
        <v>577</v>
      </c>
      <c r="C84" s="975"/>
      <c r="D84" s="975"/>
      <c r="E84" s="975"/>
      <c r="F84" s="975"/>
      <c r="G84" s="975"/>
      <c r="H84" s="975"/>
      <c r="I84" s="975"/>
      <c r="J84" s="975"/>
      <c r="K84" s="975"/>
      <c r="L84" s="975"/>
      <c r="M84" s="975"/>
      <c r="N84" s="975"/>
      <c r="O84" s="975"/>
      <c r="P84" s="976"/>
      <c r="Q84" s="977">
        <v>146</v>
      </c>
      <c r="R84" s="971"/>
      <c r="S84" s="971"/>
      <c r="T84" s="971"/>
      <c r="U84" s="971"/>
      <c r="V84" s="971">
        <v>105</v>
      </c>
      <c r="W84" s="971"/>
      <c r="X84" s="971"/>
      <c r="Y84" s="971"/>
      <c r="Z84" s="971"/>
      <c r="AA84" s="971">
        <v>41</v>
      </c>
      <c r="AB84" s="971"/>
      <c r="AC84" s="971"/>
      <c r="AD84" s="971"/>
      <c r="AE84" s="971"/>
      <c r="AF84" s="971">
        <v>41</v>
      </c>
      <c r="AG84" s="971"/>
      <c r="AH84" s="971"/>
      <c r="AI84" s="971"/>
      <c r="AJ84" s="971"/>
      <c r="AK84" s="971" t="s">
        <v>580</v>
      </c>
      <c r="AL84" s="971"/>
      <c r="AM84" s="971"/>
      <c r="AN84" s="971"/>
      <c r="AO84" s="971"/>
      <c r="AP84" s="971" t="s">
        <v>580</v>
      </c>
      <c r="AQ84" s="971"/>
      <c r="AR84" s="971"/>
      <c r="AS84" s="971"/>
      <c r="AT84" s="971"/>
      <c r="AU84" s="971" t="s">
        <v>580</v>
      </c>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t="s">
        <v>578</v>
      </c>
      <c r="C85" s="975"/>
      <c r="D85" s="975"/>
      <c r="E85" s="975"/>
      <c r="F85" s="975"/>
      <c r="G85" s="975"/>
      <c r="H85" s="975"/>
      <c r="I85" s="975"/>
      <c r="J85" s="975"/>
      <c r="K85" s="975"/>
      <c r="L85" s="975"/>
      <c r="M85" s="975"/>
      <c r="N85" s="975"/>
      <c r="O85" s="975"/>
      <c r="P85" s="976"/>
      <c r="Q85" s="977">
        <v>75</v>
      </c>
      <c r="R85" s="971"/>
      <c r="S85" s="971"/>
      <c r="T85" s="971"/>
      <c r="U85" s="971"/>
      <c r="V85" s="971">
        <v>59</v>
      </c>
      <c r="W85" s="971"/>
      <c r="X85" s="971"/>
      <c r="Y85" s="971"/>
      <c r="Z85" s="971"/>
      <c r="AA85" s="971">
        <v>15</v>
      </c>
      <c r="AB85" s="971"/>
      <c r="AC85" s="971"/>
      <c r="AD85" s="971"/>
      <c r="AE85" s="971"/>
      <c r="AF85" s="971">
        <v>15</v>
      </c>
      <c r="AG85" s="971"/>
      <c r="AH85" s="971"/>
      <c r="AI85" s="971"/>
      <c r="AJ85" s="971"/>
      <c r="AK85" s="971" t="s">
        <v>580</v>
      </c>
      <c r="AL85" s="971"/>
      <c r="AM85" s="971"/>
      <c r="AN85" s="971"/>
      <c r="AO85" s="971"/>
      <c r="AP85" s="971" t="s">
        <v>580</v>
      </c>
      <c r="AQ85" s="971"/>
      <c r="AR85" s="971"/>
      <c r="AS85" s="971"/>
      <c r="AT85" s="971"/>
      <c r="AU85" s="971" t="s">
        <v>580</v>
      </c>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t="s">
        <v>579</v>
      </c>
      <c r="C86" s="975"/>
      <c r="D86" s="975"/>
      <c r="E86" s="975"/>
      <c r="F86" s="975"/>
      <c r="G86" s="975"/>
      <c r="H86" s="975"/>
      <c r="I86" s="975"/>
      <c r="J86" s="975"/>
      <c r="K86" s="975"/>
      <c r="L86" s="975"/>
      <c r="M86" s="975"/>
      <c r="N86" s="975"/>
      <c r="O86" s="975"/>
      <c r="P86" s="976"/>
      <c r="Q86" s="977">
        <v>234605</v>
      </c>
      <c r="R86" s="971"/>
      <c r="S86" s="971"/>
      <c r="T86" s="971"/>
      <c r="U86" s="971"/>
      <c r="V86" s="971">
        <v>227058</v>
      </c>
      <c r="W86" s="971"/>
      <c r="X86" s="971"/>
      <c r="Y86" s="971"/>
      <c r="Z86" s="971"/>
      <c r="AA86" s="971">
        <v>7546</v>
      </c>
      <c r="AB86" s="971"/>
      <c r="AC86" s="971"/>
      <c r="AD86" s="971"/>
      <c r="AE86" s="971"/>
      <c r="AF86" s="971">
        <v>7546</v>
      </c>
      <c r="AG86" s="971"/>
      <c r="AH86" s="971"/>
      <c r="AI86" s="971"/>
      <c r="AJ86" s="971"/>
      <c r="AK86" s="971" t="s">
        <v>580</v>
      </c>
      <c r="AL86" s="971"/>
      <c r="AM86" s="971"/>
      <c r="AN86" s="971"/>
      <c r="AO86" s="971"/>
      <c r="AP86" s="971" t="s">
        <v>580</v>
      </c>
      <c r="AQ86" s="971"/>
      <c r="AR86" s="971"/>
      <c r="AS86" s="971"/>
      <c r="AT86" s="971"/>
      <c r="AU86" s="971" t="s">
        <v>580</v>
      </c>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376</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8534</v>
      </c>
      <c r="AG88" s="959"/>
      <c r="AH88" s="959"/>
      <c r="AI88" s="959"/>
      <c r="AJ88" s="959"/>
      <c r="AK88" s="963"/>
      <c r="AL88" s="963"/>
      <c r="AM88" s="963"/>
      <c r="AN88" s="963"/>
      <c r="AO88" s="963"/>
      <c r="AP88" s="959">
        <v>1215</v>
      </c>
      <c r="AQ88" s="959"/>
      <c r="AR88" s="959"/>
      <c r="AS88" s="959"/>
      <c r="AT88" s="959"/>
      <c r="AU88" s="959">
        <v>896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143</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293</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293</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293</v>
      </c>
      <c r="DR109" s="896"/>
      <c r="DS109" s="896"/>
      <c r="DT109" s="896"/>
      <c r="DU109" s="897"/>
      <c r="DV109" s="898" t="s">
        <v>415</v>
      </c>
      <c r="DW109" s="896"/>
      <c r="DX109" s="896"/>
      <c r="DY109" s="896"/>
      <c r="DZ109" s="929"/>
    </row>
    <row r="110" spans="1:131" s="218" customFormat="1" ht="26.25" customHeight="1">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1829167</v>
      </c>
      <c r="AB110" s="889"/>
      <c r="AC110" s="889"/>
      <c r="AD110" s="889"/>
      <c r="AE110" s="890"/>
      <c r="AF110" s="891">
        <v>1851890</v>
      </c>
      <c r="AG110" s="889"/>
      <c r="AH110" s="889"/>
      <c r="AI110" s="889"/>
      <c r="AJ110" s="890"/>
      <c r="AK110" s="891">
        <v>1832574</v>
      </c>
      <c r="AL110" s="889"/>
      <c r="AM110" s="889"/>
      <c r="AN110" s="889"/>
      <c r="AO110" s="890"/>
      <c r="AP110" s="892">
        <v>19.399999999999999</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22500087</v>
      </c>
      <c r="BR110" s="842"/>
      <c r="BS110" s="842"/>
      <c r="BT110" s="842"/>
      <c r="BU110" s="842"/>
      <c r="BV110" s="842">
        <v>22115409</v>
      </c>
      <c r="BW110" s="842"/>
      <c r="BX110" s="842"/>
      <c r="BY110" s="842"/>
      <c r="BZ110" s="842"/>
      <c r="CA110" s="842">
        <v>22068344</v>
      </c>
      <c r="CB110" s="842"/>
      <c r="CC110" s="842"/>
      <c r="CD110" s="842"/>
      <c r="CE110" s="842"/>
      <c r="CF110" s="866">
        <v>233.8</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2429275</v>
      </c>
      <c r="BR112" s="817"/>
      <c r="BS112" s="817"/>
      <c r="BT112" s="817"/>
      <c r="BU112" s="817"/>
      <c r="BV112" s="817">
        <v>2179777</v>
      </c>
      <c r="BW112" s="817"/>
      <c r="BX112" s="817"/>
      <c r="BY112" s="817"/>
      <c r="BZ112" s="817"/>
      <c r="CA112" s="817">
        <v>2106478</v>
      </c>
      <c r="CB112" s="817"/>
      <c r="CC112" s="817"/>
      <c r="CD112" s="817"/>
      <c r="CE112" s="817"/>
      <c r="CF112" s="875">
        <v>22.3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385944</v>
      </c>
      <c r="AB113" s="919"/>
      <c r="AC113" s="919"/>
      <c r="AD113" s="919"/>
      <c r="AE113" s="920"/>
      <c r="AF113" s="921">
        <v>351029</v>
      </c>
      <c r="AG113" s="919"/>
      <c r="AH113" s="919"/>
      <c r="AI113" s="919"/>
      <c r="AJ113" s="920"/>
      <c r="AK113" s="921">
        <v>393299</v>
      </c>
      <c r="AL113" s="919"/>
      <c r="AM113" s="919"/>
      <c r="AN113" s="919"/>
      <c r="AO113" s="920"/>
      <c r="AP113" s="922">
        <v>4.2</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473136</v>
      </c>
      <c r="BR113" s="817"/>
      <c r="BS113" s="817"/>
      <c r="BT113" s="817"/>
      <c r="BU113" s="817"/>
      <c r="BV113" s="817">
        <v>597896</v>
      </c>
      <c r="BW113" s="817"/>
      <c r="BX113" s="817"/>
      <c r="BY113" s="817"/>
      <c r="BZ113" s="817"/>
      <c r="CA113" s="817">
        <v>896871</v>
      </c>
      <c r="CB113" s="817"/>
      <c r="CC113" s="817"/>
      <c r="CD113" s="817"/>
      <c r="CE113" s="817"/>
      <c r="CF113" s="875">
        <v>9.5</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105022</v>
      </c>
      <c r="AB114" s="780"/>
      <c r="AC114" s="780"/>
      <c r="AD114" s="780"/>
      <c r="AE114" s="781"/>
      <c r="AF114" s="782">
        <v>73256</v>
      </c>
      <c r="AG114" s="780"/>
      <c r="AH114" s="780"/>
      <c r="AI114" s="780"/>
      <c r="AJ114" s="781"/>
      <c r="AK114" s="782">
        <v>72402</v>
      </c>
      <c r="AL114" s="780"/>
      <c r="AM114" s="780"/>
      <c r="AN114" s="780"/>
      <c r="AO114" s="781"/>
      <c r="AP114" s="824">
        <v>0.8</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1561322</v>
      </c>
      <c r="BR114" s="817"/>
      <c r="BS114" s="817"/>
      <c r="BT114" s="817"/>
      <c r="BU114" s="817"/>
      <c r="BV114" s="817">
        <v>1573608</v>
      </c>
      <c r="BW114" s="817"/>
      <c r="BX114" s="817"/>
      <c r="BY114" s="817"/>
      <c r="BZ114" s="817"/>
      <c r="CA114" s="817">
        <v>1517202</v>
      </c>
      <c r="CB114" s="817"/>
      <c r="CC114" s="817"/>
      <c r="CD114" s="817"/>
      <c r="CE114" s="817"/>
      <c r="CF114" s="875">
        <v>16.100000000000001</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4891</v>
      </c>
      <c r="AB115" s="919"/>
      <c r="AC115" s="919"/>
      <c r="AD115" s="919"/>
      <c r="AE115" s="920"/>
      <c r="AF115" s="921">
        <v>7836</v>
      </c>
      <c r="AG115" s="919"/>
      <c r="AH115" s="919"/>
      <c r="AI115" s="919"/>
      <c r="AJ115" s="920"/>
      <c r="AK115" s="921">
        <v>11455</v>
      </c>
      <c r="AL115" s="919"/>
      <c r="AM115" s="919"/>
      <c r="AN115" s="919"/>
      <c r="AO115" s="920"/>
      <c r="AP115" s="922">
        <v>0.1</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2325024</v>
      </c>
      <c r="AB117" s="903"/>
      <c r="AC117" s="903"/>
      <c r="AD117" s="903"/>
      <c r="AE117" s="904"/>
      <c r="AF117" s="905">
        <v>2284011</v>
      </c>
      <c r="AG117" s="903"/>
      <c r="AH117" s="903"/>
      <c r="AI117" s="903"/>
      <c r="AJ117" s="904"/>
      <c r="AK117" s="905">
        <v>2309730</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293</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445</v>
      </c>
      <c r="BP119" s="878"/>
      <c r="BQ119" s="879">
        <v>26963820</v>
      </c>
      <c r="BR119" s="845"/>
      <c r="BS119" s="845"/>
      <c r="BT119" s="845"/>
      <c r="BU119" s="845"/>
      <c r="BV119" s="845">
        <v>26466690</v>
      </c>
      <c r="BW119" s="845"/>
      <c r="BX119" s="845"/>
      <c r="BY119" s="845"/>
      <c r="BZ119" s="845"/>
      <c r="CA119" s="845">
        <v>26588895</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5652264</v>
      </c>
      <c r="BR120" s="842"/>
      <c r="BS120" s="842"/>
      <c r="BT120" s="842"/>
      <c r="BU120" s="842"/>
      <c r="BV120" s="842">
        <v>5557991</v>
      </c>
      <c r="BW120" s="842"/>
      <c r="BX120" s="842"/>
      <c r="BY120" s="842"/>
      <c r="BZ120" s="842"/>
      <c r="CA120" s="842">
        <v>5350365</v>
      </c>
      <c r="CB120" s="842"/>
      <c r="CC120" s="842"/>
      <c r="CD120" s="842"/>
      <c r="CE120" s="842"/>
      <c r="CF120" s="866">
        <v>56.7</v>
      </c>
      <c r="CG120" s="867"/>
      <c r="CH120" s="867"/>
      <c r="CI120" s="867"/>
      <c r="CJ120" s="867"/>
      <c r="CK120" s="868" t="s">
        <v>449</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1679248</v>
      </c>
      <c r="DH120" s="842"/>
      <c r="DI120" s="842"/>
      <c r="DJ120" s="842"/>
      <c r="DK120" s="842"/>
      <c r="DL120" s="842">
        <v>1489510</v>
      </c>
      <c r="DM120" s="842"/>
      <c r="DN120" s="842"/>
      <c r="DO120" s="842"/>
      <c r="DP120" s="842"/>
      <c r="DQ120" s="842">
        <v>1642781</v>
      </c>
      <c r="DR120" s="842"/>
      <c r="DS120" s="842"/>
      <c r="DT120" s="842"/>
      <c r="DU120" s="842"/>
      <c r="DV120" s="843">
        <v>17.399999999999999</v>
      </c>
      <c r="DW120" s="843"/>
      <c r="DX120" s="843"/>
      <c r="DY120" s="843"/>
      <c r="DZ120" s="844"/>
    </row>
    <row r="121" spans="1:130" s="218" customFormat="1" ht="26.25" customHeight="1">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56304</v>
      </c>
      <c r="BR121" s="817"/>
      <c r="BS121" s="817"/>
      <c r="BT121" s="817"/>
      <c r="BU121" s="817"/>
      <c r="BV121" s="817">
        <v>55170</v>
      </c>
      <c r="BW121" s="817"/>
      <c r="BX121" s="817"/>
      <c r="BY121" s="817"/>
      <c r="BZ121" s="817"/>
      <c r="CA121" s="817">
        <v>42990</v>
      </c>
      <c r="CB121" s="817"/>
      <c r="CC121" s="817"/>
      <c r="CD121" s="817"/>
      <c r="CE121" s="817"/>
      <c r="CF121" s="875">
        <v>0.5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413557</v>
      </c>
      <c r="DH121" s="817"/>
      <c r="DI121" s="817"/>
      <c r="DJ121" s="817"/>
      <c r="DK121" s="817"/>
      <c r="DL121" s="817">
        <v>393160</v>
      </c>
      <c r="DM121" s="817"/>
      <c r="DN121" s="817"/>
      <c r="DO121" s="817"/>
      <c r="DP121" s="817"/>
      <c r="DQ121" s="817">
        <v>416935</v>
      </c>
      <c r="DR121" s="817"/>
      <c r="DS121" s="817"/>
      <c r="DT121" s="817"/>
      <c r="DU121" s="817"/>
      <c r="DV121" s="794">
        <v>4.4000000000000004</v>
      </c>
      <c r="DW121" s="794"/>
      <c r="DX121" s="794"/>
      <c r="DY121" s="794"/>
      <c r="DZ121" s="795"/>
    </row>
    <row r="122" spans="1:130" s="218" customFormat="1" ht="26.25" customHeight="1">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20149565</v>
      </c>
      <c r="BR122" s="845"/>
      <c r="BS122" s="845"/>
      <c r="BT122" s="845"/>
      <c r="BU122" s="845"/>
      <c r="BV122" s="845">
        <v>19391594</v>
      </c>
      <c r="BW122" s="845"/>
      <c r="BX122" s="845"/>
      <c r="BY122" s="845"/>
      <c r="BZ122" s="845"/>
      <c r="CA122" s="845">
        <v>18966037</v>
      </c>
      <c r="CB122" s="845"/>
      <c r="CC122" s="845"/>
      <c r="CD122" s="845"/>
      <c r="CE122" s="845"/>
      <c r="CF122" s="846">
        <v>200.9</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55592</v>
      </c>
      <c r="DH122" s="817"/>
      <c r="DI122" s="817"/>
      <c r="DJ122" s="817"/>
      <c r="DK122" s="817"/>
      <c r="DL122" s="817">
        <v>51206</v>
      </c>
      <c r="DM122" s="817"/>
      <c r="DN122" s="817"/>
      <c r="DO122" s="817"/>
      <c r="DP122" s="817"/>
      <c r="DQ122" s="817">
        <v>46762</v>
      </c>
      <c r="DR122" s="817"/>
      <c r="DS122" s="817"/>
      <c r="DT122" s="817"/>
      <c r="DU122" s="817"/>
      <c r="DV122" s="794">
        <v>0.5</v>
      </c>
      <c r="DW122" s="794"/>
      <c r="DX122" s="794"/>
      <c r="DY122" s="794"/>
      <c r="DZ122" s="795"/>
    </row>
    <row r="123" spans="1:130" s="218" customFormat="1" ht="26.25" customHeight="1">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453</v>
      </c>
      <c r="BP123" s="878"/>
      <c r="BQ123" s="832">
        <v>25858133</v>
      </c>
      <c r="BR123" s="833"/>
      <c r="BS123" s="833"/>
      <c r="BT123" s="833"/>
      <c r="BU123" s="833"/>
      <c r="BV123" s="833">
        <v>25004755</v>
      </c>
      <c r="BW123" s="833"/>
      <c r="BX123" s="833"/>
      <c r="BY123" s="833"/>
      <c r="BZ123" s="833"/>
      <c r="CA123" s="833">
        <v>24359392</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12.2</v>
      </c>
      <c r="BR124" s="831"/>
      <c r="BS124" s="831"/>
      <c r="BT124" s="831"/>
      <c r="BU124" s="831"/>
      <c r="BV124" s="831">
        <v>15.9</v>
      </c>
      <c r="BW124" s="831"/>
      <c r="BX124" s="831"/>
      <c r="BY124" s="831"/>
      <c r="BZ124" s="831"/>
      <c r="CA124" s="831">
        <v>23.6</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280878</v>
      </c>
      <c r="DH124" s="764"/>
      <c r="DI124" s="764"/>
      <c r="DJ124" s="764"/>
      <c r="DK124" s="765"/>
      <c r="DL124" s="766">
        <v>245901</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4891</v>
      </c>
      <c r="AB127" s="780"/>
      <c r="AC127" s="780"/>
      <c r="AD127" s="780"/>
      <c r="AE127" s="781"/>
      <c r="AF127" s="782">
        <v>7836</v>
      </c>
      <c r="AG127" s="780"/>
      <c r="AH127" s="780"/>
      <c r="AI127" s="780"/>
      <c r="AJ127" s="781"/>
      <c r="AK127" s="782">
        <v>11455</v>
      </c>
      <c r="AL127" s="780"/>
      <c r="AM127" s="780"/>
      <c r="AN127" s="780"/>
      <c r="AO127" s="781"/>
      <c r="AP127" s="824">
        <v>0.1</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11311</v>
      </c>
      <c r="AB128" s="801"/>
      <c r="AC128" s="801"/>
      <c r="AD128" s="801"/>
      <c r="AE128" s="802"/>
      <c r="AF128" s="803">
        <v>14732</v>
      </c>
      <c r="AG128" s="801"/>
      <c r="AH128" s="801"/>
      <c r="AI128" s="801"/>
      <c r="AJ128" s="802"/>
      <c r="AK128" s="803">
        <v>5035</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13.16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10852420</v>
      </c>
      <c r="AB129" s="780"/>
      <c r="AC129" s="780"/>
      <c r="AD129" s="780"/>
      <c r="AE129" s="781"/>
      <c r="AF129" s="782">
        <v>10924535</v>
      </c>
      <c r="AG129" s="780"/>
      <c r="AH129" s="780"/>
      <c r="AI129" s="780"/>
      <c r="AJ129" s="781"/>
      <c r="AK129" s="782">
        <v>11185522</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18.16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1802287</v>
      </c>
      <c r="AB130" s="780"/>
      <c r="AC130" s="780"/>
      <c r="AD130" s="780"/>
      <c r="AE130" s="781"/>
      <c r="AF130" s="782">
        <v>1776991</v>
      </c>
      <c r="AG130" s="780"/>
      <c r="AH130" s="780"/>
      <c r="AI130" s="780"/>
      <c r="AJ130" s="781"/>
      <c r="AK130" s="782">
        <v>1747249</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9050133</v>
      </c>
      <c r="AB131" s="764"/>
      <c r="AC131" s="764"/>
      <c r="AD131" s="764"/>
      <c r="AE131" s="765"/>
      <c r="AF131" s="766">
        <v>9147544</v>
      </c>
      <c r="AG131" s="764"/>
      <c r="AH131" s="764"/>
      <c r="AI131" s="764"/>
      <c r="AJ131" s="765"/>
      <c r="AK131" s="766">
        <v>9438273</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23.6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5.6510329739999996</v>
      </c>
      <c r="AB132" s="745"/>
      <c r="AC132" s="745"/>
      <c r="AD132" s="745"/>
      <c r="AE132" s="746"/>
      <c r="AF132" s="747">
        <v>5.3816412360000001</v>
      </c>
      <c r="AG132" s="745"/>
      <c r="AH132" s="745"/>
      <c r="AI132" s="745"/>
      <c r="AJ132" s="746"/>
      <c r="AK132" s="747">
        <v>5.9062288199999999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5.3</v>
      </c>
      <c r="AB133" s="724"/>
      <c r="AC133" s="724"/>
      <c r="AD133" s="724"/>
      <c r="AE133" s="725"/>
      <c r="AF133" s="723">
        <v>5.0999999999999996</v>
      </c>
      <c r="AG133" s="724"/>
      <c r="AH133" s="724"/>
      <c r="AI133" s="724"/>
      <c r="AJ133" s="725"/>
      <c r="AK133" s="723">
        <v>5.6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1fSzZ6te7voU46J5b5EZk3OAvK3dAo6XGfK0Agf69QMWoSmjmsnLuTYCVXCmS/LcggDUoulQWEZwvuDwYjzhg==" saltValue="BRXvx5V7frUvgDGvflxI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479</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TqVegDDuaHpoMWQhVh/+9ZZ2llszfLQbU279Lm/R2FqfkUuRDZUsPuJQgl8u/SJGcH4Zd0us6nv4gxYJB7WQYQ==" saltValue="7sAd6EP+JFE+7aRTW/OdC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G/uIAH2RMavq9YNjgpXoAQgVb7grWn5NLRYALd2yWtKKYnpvpDLphdarZzSKsNyCWWZf2sAUr39U3W1FVXbLw==" saltValue="iJeywHOF6dsfbORB2FKb9w=="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3158076</v>
      </c>
      <c r="AP9" s="269">
        <v>89787</v>
      </c>
      <c r="AQ9" s="270">
        <v>117270</v>
      </c>
      <c r="AR9" s="271">
        <v>-23.4</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666747</v>
      </c>
      <c r="AP10" s="272">
        <v>18956</v>
      </c>
      <c r="AQ10" s="273">
        <v>10490</v>
      </c>
      <c r="AR10" s="274">
        <v>80.7</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t="s">
        <v>490</v>
      </c>
      <c r="AP11" s="272" t="s">
        <v>490</v>
      </c>
      <c r="AQ11" s="273">
        <v>1802</v>
      </c>
      <c r="AR11" s="274" t="s">
        <v>490</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490</v>
      </c>
      <c r="AP12" s="272" t="s">
        <v>490</v>
      </c>
      <c r="AQ12" s="273">
        <v>3</v>
      </c>
      <c r="AR12" s="274" t="s">
        <v>490</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124737</v>
      </c>
      <c r="AP13" s="272">
        <v>3546</v>
      </c>
      <c r="AQ13" s="273">
        <v>4482</v>
      </c>
      <c r="AR13" s="274">
        <v>-20.9</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62969</v>
      </c>
      <c r="AP14" s="272">
        <v>1790</v>
      </c>
      <c r="AQ14" s="273">
        <v>2749</v>
      </c>
      <c r="AR14" s="274">
        <v>-34.9</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-192861</v>
      </c>
      <c r="AP15" s="272">
        <v>-5483</v>
      </c>
      <c r="AQ15" s="273">
        <v>-7399</v>
      </c>
      <c r="AR15" s="274">
        <v>-25.9</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3819668</v>
      </c>
      <c r="AP16" s="272">
        <v>108597</v>
      </c>
      <c r="AQ16" s="273">
        <v>129397</v>
      </c>
      <c r="AR16" s="274">
        <v>-16.100000000000001</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8.7899999999999991</v>
      </c>
      <c r="AP21" s="286">
        <v>11.07</v>
      </c>
      <c r="AQ21" s="287">
        <v>-2.2799999999999998</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95.1</v>
      </c>
      <c r="AP22" s="291">
        <v>97.2</v>
      </c>
      <c r="AQ22" s="292">
        <v>-2.1</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1832574</v>
      </c>
      <c r="AP32" s="300">
        <v>52102</v>
      </c>
      <c r="AQ32" s="301">
        <v>74841</v>
      </c>
      <c r="AR32" s="302">
        <v>-30.4</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490</v>
      </c>
      <c r="AP33" s="300" t="s">
        <v>490</v>
      </c>
      <c r="AQ33" s="301" t="s">
        <v>490</v>
      </c>
      <c r="AR33" s="302" t="s">
        <v>490</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490</v>
      </c>
      <c r="AP34" s="300" t="s">
        <v>490</v>
      </c>
      <c r="AQ34" s="301">
        <v>1</v>
      </c>
      <c r="AR34" s="302" t="s">
        <v>490</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393299</v>
      </c>
      <c r="AP35" s="300">
        <v>11182</v>
      </c>
      <c r="AQ35" s="301">
        <v>16683</v>
      </c>
      <c r="AR35" s="302">
        <v>-33</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72402</v>
      </c>
      <c r="AP36" s="300">
        <v>2058</v>
      </c>
      <c r="AQ36" s="301">
        <v>2411</v>
      </c>
      <c r="AR36" s="302">
        <v>-14.6</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11455</v>
      </c>
      <c r="AP37" s="300">
        <v>326</v>
      </c>
      <c r="AQ37" s="301">
        <v>548</v>
      </c>
      <c r="AR37" s="302">
        <v>-40.5</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490</v>
      </c>
      <c r="AP38" s="303" t="s">
        <v>490</v>
      </c>
      <c r="AQ38" s="304">
        <v>7</v>
      </c>
      <c r="AR38" s="292" t="s">
        <v>490</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-5035</v>
      </c>
      <c r="AP39" s="300">
        <v>-143</v>
      </c>
      <c r="AQ39" s="301">
        <v>-3756</v>
      </c>
      <c r="AR39" s="302">
        <v>-96.2</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-1747249</v>
      </c>
      <c r="AP40" s="300">
        <v>-49676</v>
      </c>
      <c r="AQ40" s="301">
        <v>-63247</v>
      </c>
      <c r="AR40" s="302">
        <v>-21.5</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557446</v>
      </c>
      <c r="AP41" s="300">
        <v>15849</v>
      </c>
      <c r="AQ41" s="301">
        <v>27488</v>
      </c>
      <c r="AR41" s="302">
        <v>-42.3</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1207281</v>
      </c>
      <c r="AN51" s="322">
        <v>33110</v>
      </c>
      <c r="AO51" s="323">
        <v>-71.3</v>
      </c>
      <c r="AP51" s="324">
        <v>92632</v>
      </c>
      <c r="AQ51" s="325">
        <v>-1.5</v>
      </c>
      <c r="AR51" s="326">
        <v>-69.8</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964586</v>
      </c>
      <c r="AN52" s="330">
        <v>26454</v>
      </c>
      <c r="AO52" s="331">
        <v>107.9</v>
      </c>
      <c r="AP52" s="332">
        <v>47978</v>
      </c>
      <c r="AQ52" s="333">
        <v>-2</v>
      </c>
      <c r="AR52" s="334">
        <v>109.9</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834700</v>
      </c>
      <c r="AN53" s="322">
        <v>23117</v>
      </c>
      <c r="AO53" s="323">
        <v>-30.2</v>
      </c>
      <c r="AP53" s="324">
        <v>96469</v>
      </c>
      <c r="AQ53" s="325">
        <v>4.0999999999999996</v>
      </c>
      <c r="AR53" s="326">
        <v>-34.299999999999997</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364290</v>
      </c>
      <c r="AN54" s="330">
        <v>10089</v>
      </c>
      <c r="AO54" s="331">
        <v>-61.9</v>
      </c>
      <c r="AP54" s="332">
        <v>49775</v>
      </c>
      <c r="AQ54" s="333">
        <v>3.7</v>
      </c>
      <c r="AR54" s="334">
        <v>-65.599999999999994</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788184</v>
      </c>
      <c r="AN55" s="322">
        <v>22013</v>
      </c>
      <c r="AO55" s="323">
        <v>-4.8</v>
      </c>
      <c r="AP55" s="324">
        <v>85743</v>
      </c>
      <c r="AQ55" s="325">
        <v>-11.1</v>
      </c>
      <c r="AR55" s="326">
        <v>6.3</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550014</v>
      </c>
      <c r="AN56" s="330">
        <v>15361</v>
      </c>
      <c r="AO56" s="331">
        <v>52.3</v>
      </c>
      <c r="AP56" s="332">
        <v>45231</v>
      </c>
      <c r="AQ56" s="333">
        <v>-9.1</v>
      </c>
      <c r="AR56" s="334">
        <v>61.4</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1111862</v>
      </c>
      <c r="AN57" s="322">
        <v>31304</v>
      </c>
      <c r="AO57" s="323">
        <v>42.2</v>
      </c>
      <c r="AP57" s="324">
        <v>92509</v>
      </c>
      <c r="AQ57" s="325">
        <v>7.9</v>
      </c>
      <c r="AR57" s="326">
        <v>34.299999999999997</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586171</v>
      </c>
      <c r="AN58" s="330">
        <v>16503</v>
      </c>
      <c r="AO58" s="331">
        <v>7.4</v>
      </c>
      <c r="AP58" s="332">
        <v>52274</v>
      </c>
      <c r="AQ58" s="333">
        <v>15.6</v>
      </c>
      <c r="AR58" s="334">
        <v>-8.1999999999999993</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1553698</v>
      </c>
      <c r="AN59" s="322">
        <v>44173</v>
      </c>
      <c r="AO59" s="323">
        <v>41.1</v>
      </c>
      <c r="AP59" s="324">
        <v>98544</v>
      </c>
      <c r="AQ59" s="325">
        <v>6.5</v>
      </c>
      <c r="AR59" s="326">
        <v>34.6</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632948</v>
      </c>
      <c r="AN60" s="330">
        <v>17995</v>
      </c>
      <c r="AO60" s="331">
        <v>9</v>
      </c>
      <c r="AP60" s="332">
        <v>55816</v>
      </c>
      <c r="AQ60" s="333">
        <v>6.8</v>
      </c>
      <c r="AR60" s="334">
        <v>2.2000000000000002</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1099145</v>
      </c>
      <c r="AN61" s="337">
        <v>30743</v>
      </c>
      <c r="AO61" s="338">
        <v>-4.5999999999999996</v>
      </c>
      <c r="AP61" s="339">
        <v>93179</v>
      </c>
      <c r="AQ61" s="340">
        <v>1.2</v>
      </c>
      <c r="AR61" s="326">
        <v>-5.8</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619602</v>
      </c>
      <c r="AN62" s="330">
        <v>17280</v>
      </c>
      <c r="AO62" s="331">
        <v>22.9</v>
      </c>
      <c r="AP62" s="332">
        <v>50215</v>
      </c>
      <c r="AQ62" s="333">
        <v>3</v>
      </c>
      <c r="AR62" s="334">
        <v>19.899999999999999</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RvrX1wkuGEYFXAj6KBm2345IHcC1SIIfSHC78KKUhbFndh2LM+bHDAFJR1oalynl3C68gh7tJxn0+azremNjEA==" saltValue="5SVXTajCxAvKrawlnH+f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479</v>
      </c>
    </row>
    <row r="121" spans="125:125" ht="13.5" hidden="1" customHeight="1">
      <c r="DU121" s="247"/>
    </row>
  </sheetData>
  <sheetProtection algorithmName="SHA-512" hashValue="WTsG0DMJNGSiHdHBiT1OxVVvqt6mkkXNcOAHGdpmYfti3LJk5Gh9Vi+5lDKdS+S1BtGrOyx/cEe8wZG5cAuZRw==" saltValue="/4x5ZXcgz9QlF218mXNbI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479</v>
      </c>
    </row>
  </sheetData>
  <sheetProtection algorithmName="SHA-512" hashValue="HlUi6P2EYxEv3st1ynz1acylIZ/Ep5RTIcqNXE63ELyPclRSfwNr/djf6uC8fEFIfIPZ+8ITnjq61AkgR7h7ew==" saltValue="p2z9ZQH+2FtswwizekEA/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39" t="s">
        <v>3</v>
      </c>
      <c r="D47" s="1139"/>
      <c r="E47" s="1140"/>
      <c r="F47" s="11">
        <v>19.37</v>
      </c>
      <c r="G47" s="12">
        <v>18.59</v>
      </c>
      <c r="H47" s="12">
        <v>20.59</v>
      </c>
      <c r="I47" s="12">
        <v>19.54</v>
      </c>
      <c r="J47" s="13">
        <v>16.239999999999998</v>
      </c>
    </row>
    <row r="48" spans="2:10" ht="57.75" customHeight="1">
      <c r="B48" s="14"/>
      <c r="C48" s="1141" t="s">
        <v>4</v>
      </c>
      <c r="D48" s="1141"/>
      <c r="E48" s="1142"/>
      <c r="F48" s="15">
        <v>7.99</v>
      </c>
      <c r="G48" s="16">
        <v>14.72</v>
      </c>
      <c r="H48" s="16">
        <v>8.89</v>
      </c>
      <c r="I48" s="16">
        <v>8.2100000000000009</v>
      </c>
      <c r="J48" s="17">
        <v>10.5</v>
      </c>
    </row>
    <row r="49" spans="2:10" ht="57.75" customHeight="1" thickBot="1">
      <c r="B49" s="18"/>
      <c r="C49" s="1143" t="s">
        <v>5</v>
      </c>
      <c r="D49" s="1143"/>
      <c r="E49" s="1144"/>
      <c r="F49" s="19">
        <v>3.95</v>
      </c>
      <c r="G49" s="20">
        <v>7.05</v>
      </c>
      <c r="H49" s="20" t="s">
        <v>534</v>
      </c>
      <c r="I49" s="20" t="s">
        <v>535</v>
      </c>
      <c r="J49" s="21" t="s">
        <v>536</v>
      </c>
    </row>
    <row r="50" spans="2:10"/>
  </sheetData>
  <sheetProtection algorithmName="SHA-512" hashValue="n/YdLwM9wMxohEEv7aVwy4TG7tpPuHnpSs4Ok7KtiINtq/sZcXhlOzjvdtoVpwUvGuMQmQDk4PEud33gc5J6Jw==" saltValue="oX/4dxCTn00BM6GxAaSX0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2026-03-23T06:41:52Z</cp:lastPrinted>
  <dcterms:created xsi:type="dcterms:W3CDTF">2026-02-23T08:50:29Z</dcterms:created>
  <dcterms:modified xsi:type="dcterms:W3CDTF">2026-03-25T03:57:43Z</dcterms:modified>
  <cp:category/>
</cp:coreProperties>
</file>