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C2FAF45C-7A26-4A92-A1B9-5E6E77468743}" xr6:coauthVersionLast="47" xr6:coauthVersionMax="47" xr10:uidLastSave="{00000000-0000-0000-0000-000000000000}"/>
  <bookViews>
    <workbookView xWindow="-120" yWindow="-120" windowWidth="19440" windowHeight="14880" tabRatio="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CR102" i="12"/>
  <c r="AP88" i="12" l="1"/>
  <c r="AP63" i="12"/>
  <c r="AO38"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C38" i="10"/>
  <c r="CO37" i="10"/>
  <c r="BE37" i="10"/>
  <c r="C37" i="10"/>
  <c r="CO36"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 r="AM37" i="10" s="1"/>
  <c r="AM38" i="10" s="1"/>
  <c r="BW34" i="10" l="1"/>
  <c r="BW35" i="10" s="1"/>
  <c r="BW36" i="10" s="1"/>
  <c r="BW37" i="10" s="1"/>
  <c r="BW38" i="10" s="1"/>
  <c r="BW39" i="10" s="1"/>
  <c r="BW40" i="10" s="1"/>
  <c r="CO34" i="10" l="1"/>
  <c r="CO35" i="10" s="1"/>
</calcChain>
</file>

<file path=xl/sharedStrings.xml><?xml version="1.0" encoding="utf-8"?>
<sst xmlns="http://schemas.openxmlformats.org/spreadsheetml/2006/main" count="1107" uniqueCount="574">
  <si>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</si>
  <si>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</si>
  <si>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</si>
  <si>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</si>
  <si>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</si>
  <si>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</si>
  <si>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</si>
  <si>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</si>
  <si>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</si>
  <si>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</si>
  <si>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</si>
  <si>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</si>
  <si>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</si>
  <si>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</si>
  <si>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</si>
  <si>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</si>
  <si>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</si>
  <si>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</si>
  <si>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</si>
  <si>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</si>
  <si>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</si>
  <si>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</si>
  <si>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</si>
  <si>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</si>
  <si>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</si>
  <si>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</si>
  <si>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</si>
  <si>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</si>
  <si>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</si>
  <si>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</si>
  <si>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</si>
  <si>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</si>
  <si>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</si>
  <si>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</si>
  <si>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</si>
  <si>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</si>
  <si>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</si>
  <si>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</si>
  <si>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</si>
  <si>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</si>
  <si>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</si>
  <si>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</si>
  <si>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</si>
  <si>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</si>
  <si>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</si>
  <si>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</si>
  <si>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</si>
  <si>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</si>
  <si>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</si>
  <si>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</si>
  <si>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</si>
  <si>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</si>
  <si>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</si>
  <si>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</si>
  <si>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</si>
  <si>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</si>
  <si>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</si>
  <si>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</si>
  <si>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</si>
  <si>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</si>
  <si>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</si>
  <si>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</si>
  <si>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</si>
  <si>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</si>
  <si>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</si>
  <si>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</si>
  <si>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</si>
  <si>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</si>
  <si>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</si>
  <si>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</si>
  <si>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</si>
  <si>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</si>
  <si>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</si>
  <si>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</si>
  <si>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</si>
  <si>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</si>
  <si>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</si>
  <si>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</si>
  <si>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</si>
  <si>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</si>
  <si>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</si>
  <si>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</si>
  <si>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</si>
  <si>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</si>
  <si>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</si>
  <si>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</si>
  <si>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</si>
  <si>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</si>
  <si>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</si>
  <si>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</si>
  <si>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</si>
  <si>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</si>
  <si>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</si>
  <si>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</si>
  <si>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</si>
  <si>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</si>
  <si>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</si>
  <si>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</si>
  <si>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</si>
  <si>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</si>
  <si>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</si>
  <si>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</si>
  <si>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</si>
  <si>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</si>
  <si>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</si>
  <si>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</si>
  <si>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</si>
  <si>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</si>
  <si>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</si>
  <si>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</si>
  <si>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</si>
  <si>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</si>
  <si>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</si>
  <si>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</si>
  <si>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</si>
  <si>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</si>
  <si>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</si>
  <si>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</si>
  <si>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</si>
  <si>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</si>
  <si>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</si>
  <si>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</si>
  <si>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</si>
  <si>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</si>
  <si>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</si>
  <si>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</si>
  <si>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</si>
  <si>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</si>
  <si>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</si>
  <si>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</si>
  <si>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</si>
  <si>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</si>
  <si>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</si>
  <si>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</si>
  <si>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</si>
  <si>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</si>
  <si>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</si>
  <si>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</si>
  <si>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</si>
  <si>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</si>
  <si>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</si>
  <si>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</si>
  <si>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</si>
  <si>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</si>
  <si>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</si>
  <si>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</si>
  <si>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</si>
  <si>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</si>
  <si>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</si>
  <si>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</si>
  <si>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</si>
  <si>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</si>
  <si>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</si>
  <si>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</si>
  <si>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</si>
  <si>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</si>
  <si>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</si>
  <si>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</si>
  <si>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</si>
  <si>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</si>
  <si>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</si>
  <si>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</si>
  <si>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</si>
  <si>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</si>
  <si>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</si>
  <si>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</si>
  <si>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</si>
  <si>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</si>
  <si>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</si>
  <si>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</si>
  <si>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</si>
  <si>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</si>
  <si>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</si>
  <si>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</si>
  <si>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</si>
  <si>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</si>
  <si>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</si>
  <si>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</si>
  <si>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</si>
  <si>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</si>
  <si>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</si>
  <si>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</si>
  <si>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</si>
  <si>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</si>
  <si>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</si>
  <si>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</si>
  <si>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</si>
  <si>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</si>
  <si>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</si>
  <si>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</si>
  <si>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</si>
  <si>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</si>
  <si>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</si>
  <si>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</si>
  <si>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</si>
  <si>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</si>
  <si>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</si>
  <si>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</si>
  <si>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</si>
  <si>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</si>
  <si>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</si>
  <si>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</si>
  <si>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</si>
  <si>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愛媛県宇和島市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</si>
  <si>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</si>
  <si>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</si>
  <si>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</si>
  <si>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</si>
  <si>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</si>
  <si>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</si>
  <si>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</si>
  <si>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</si>
  <si>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</si>
  <si>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</si>
  <si>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</si>
  <si>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</si>
  <si>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</si>
  <si>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</si>
  <si>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</si>
  <si>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</si>
  <si>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</si>
  <si>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</si>
  <si>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</si>
  <si>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</si>
  <si>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</si>
  <si>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</si>
  <si>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</si>
  <si>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</si>
  <si>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</si>
  <si>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</si>
  <si>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</si>
  <si>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</si>
  <si>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</si>
  <si>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</si>
  <si>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</si>
  <si>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</si>
  <si>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</si>
  <si>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</si>
  <si>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</si>
  <si>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</si>
  <si>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</si>
  <si>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</si>
  <si>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</si>
  <si>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</si>
  <si>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</si>
  <si>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</si>
  <si>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</si>
  <si>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</si>
  <si>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</si>
  <si>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</si>
  <si>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</si>
  <si>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</si>
  <si>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</si>
  <si>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</si>
  <si>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</si>
  <si>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</si>
  <si>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</si>
  <si>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</si>
  <si>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</si>
  <si>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</si>
  <si>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</si>
  <si>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</si>
  <si>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</si>
  <si>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</si>
  <si>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</si>
  <si>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</si>
  <si>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</si>
  <si>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</si>
  <si>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</si>
  <si>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</si>
  <si>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</si>
  <si>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</si>
  <si>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</si>
  <si>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</si>
  <si>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</si>
  <si>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</si>
  <si>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</si>
  <si>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</si>
  <si>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</si>
  <si>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</si>
  <si>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</si>
  <si>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</si>
  <si>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</si>
  <si>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</si>
  <si>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</si>
  <si>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</si>
  <si>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</si>
  <si>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</si>
  <si>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</si>
  <si>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</si>
  <si>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</si>
  <si>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</si>
  <si>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</si>
  <si>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</si>
  <si>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</si>
  <si>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</si>
  <si>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</si>
  <si>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</si>
  <si>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</si>
  <si>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</si>
  <si>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</si>
  <si>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</si>
  <si>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</si>
  <si>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</si>
  <si>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</si>
  <si>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</si>
  <si>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</si>
  <si>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</si>
  <si>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</si>
  <si>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</si>
  <si>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</si>
  <si>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</si>
  <si>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</si>
  <si>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</si>
  <si>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</si>
  <si>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</si>
  <si>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</si>
  <si>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</si>
  <si>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</si>
  <si>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</si>
  <si>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</si>
  <si>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</si>
  <si>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</si>
  <si>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</si>
  <si>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</si>
  <si>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</si>
  <si>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</si>
  <si>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</si>
  <si>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</si>
  <si>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</si>
  <si>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</si>
  <si>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</si>
  <si>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</si>
  <si>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</si>
  <si>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</si>
  <si>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</si>
  <si>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</si>
  <si>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</si>
  <si>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</si>
  <si>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</si>
  <si>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</si>
  <si>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</si>
  <si>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</si>
  <si>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</si>
  <si>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</si>
  <si>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</si>
  <si>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</si>
  <si>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</si>
  <si>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</si>
  <si>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</si>
  <si>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</si>
  <si>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</si>
  <si>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</si>
  <si>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</si>
  <si>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愛媛県宇和島市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</si>
  <si>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</si>
  <si>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</si>
  <si>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</si>
  <si>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</si>
  <si>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</si>
  <si>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</si>
  <si>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</si>
  <si>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</si>
  <si>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</si>
  <si>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</si>
  <si>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</si>
  <si>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</si>
  <si>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</si>
  <si>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</si>
  <si>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</si>
  <si>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</si>
  <si>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</si>
  <si>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</si>
  <si>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</si>
  <si>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</si>
  <si>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</si>
  <si>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</si>
  <si>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</si>
  <si>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</si>
  <si>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</si>
  <si>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</si>
  <si>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</si>
  <si>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</si>
  <si>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</si>
  <si>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</si>
  <si>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</si>
  <si>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</si>
  <si>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</si>
  <si>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</si>
  <si>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</si>
  <si>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</si>
  <si>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</si>
  <si>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</si>
  <si>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</si>
  <si>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</si>
  <si>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</si>
  <si>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</si>
  <si>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介護老人保健施設事業会計</t>
    <phoneticPr fontId="5"/>
  </si>
  <si>
    <t>下水道事業会計(公共下水道)</t>
    <phoneticPr fontId="5"/>
  </si>
  <si>
    <t>下水道事業会計(小規模下水道)</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</si>
  <si>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</si>
  <si>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</si>
  <si>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</si>
  <si>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</si>
  <si>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</si>
  <si>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</si>
  <si>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</si>
  <si>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</si>
  <si>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</si>
  <si>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</si>
  <si>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</si>
  <si>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</si>
  <si>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</si>
  <si>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</si>
  <si>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</si>
  <si>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</si>
  <si>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</si>
  <si>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</si>
  <si>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</si>
  <si>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</si>
  <si>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</si>
  <si>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</si>
  <si>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</si>
  <si>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</si>
  <si>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</si>
  <si>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</si>
  <si>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</si>
  <si>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</si>
  <si>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</si>
  <si>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</si>
  <si>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</si>
  <si>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</si>
  <si>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</si>
  <si>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</si>
  <si>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</si>
  <si>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</si>
  <si>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</si>
  <si>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</si>
  <si>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</si>
  <si>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</si>
  <si>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</si>
  <si>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</si>
  <si>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</si>
  <si>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</si>
  <si>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</si>
  <si>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</si>
  <si>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</si>
  <si>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</si>
  <si>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</si>
  <si>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</si>
  <si>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</si>
  <si>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</si>
  <si>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</si>
  <si>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</si>
  <si>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</si>
  <si>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</si>
  <si>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</si>
  <si>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</si>
  <si>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</si>
  <si>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</si>
  <si>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</si>
  <si>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</si>
  <si>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</si>
  <si>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</si>
  <si>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</si>
  <si>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</si>
  <si>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</si>
  <si>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</si>
  <si>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</si>
  <si>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</si>
  <si>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</si>
  <si>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</si>
  <si>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</si>
  <si>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</si>
  <si>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</si>
  <si>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</si>
  <si>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</si>
  <si>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</si>
  <si>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</si>
  <si>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</si>
  <si>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</si>
  <si>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</si>
  <si>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</si>
  <si>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</si>
  <si>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</si>
  <si>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</si>
  <si>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</si>
  <si>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</si>
  <si>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</si>
  <si>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</si>
  <si>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</si>
  <si>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</si>
  <si>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</si>
  <si>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</si>
  <si>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</si>
  <si>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</si>
  <si>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</si>
  <si>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</si>
  <si>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</si>
  <si>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</si>
  <si>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</si>
  <si>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</si>
  <si>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</si>
  <si>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</si>
  <si>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</si>
  <si>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</si>
  <si>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</si>
  <si>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</si>
  <si>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</si>
  <si>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</si>
  <si>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</si>
  <si>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</si>
  <si>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</si>
  <si>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</si>
  <si>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</si>
  <si>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</si>
  <si>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</si>
  <si>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</si>
  <si>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</si>
  <si>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</si>
  <si>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</si>
  <si>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</si>
  <si>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</si>
  <si>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</si>
  <si>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</si>
  <si>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</si>
  <si>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</si>
  <si>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</si>
  <si>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</si>
  <si>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</si>
  <si>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</si>
  <si>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</si>
  <si>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</si>
  <si>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</si>
  <si>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</si>
  <si>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0.90</t>
  </si>
  <si>
    <t>病院事業会計</t>
  </si>
  <si>
    <t>一般会計</t>
  </si>
  <si>
    <t>水道事業会計</t>
  </si>
  <si>
    <t>国民健康保険（事業勘定）特別会計</t>
  </si>
  <si>
    <t>介護保険（保険事業勘定）特別会計</t>
  </si>
  <si>
    <t>介護老人保健施設事業会計</t>
  </si>
  <si>
    <t>後期高齢者医療特別会計</t>
  </si>
  <si>
    <t>下水道事業会計(公共下水道)</t>
  </si>
  <si>
    <t>その他会計（赤字）</t>
  </si>
  <si>
    <t>▲ 0.74</t>
  </si>
  <si>
    <t>▲ 0.68</t>
  </si>
  <si>
    <t>▲ 0.69</t>
  </si>
  <si>
    <t>その他会計（黒字）</t>
  </si>
  <si>
    <t>R02</t>
    <phoneticPr fontId="5"/>
  </si>
  <si>
    <t>R03</t>
    <phoneticPr fontId="5"/>
  </si>
  <si>
    <t>R04</t>
    <phoneticPr fontId="5"/>
  </si>
  <si>
    <t>R05</t>
    <phoneticPr fontId="5"/>
  </si>
  <si>
    <t>R06</t>
    <phoneticPr fontId="5"/>
  </si>
  <si>
    <t>宇和島地区広域事務組合(一般会計)</t>
    <rPh sb="0" eb="7">
      <t>ウワジマチクコウイキ</t>
    </rPh>
    <rPh sb="7" eb="11">
      <t>ジムクミアイ</t>
    </rPh>
    <rPh sb="12" eb="16">
      <t>イッパンカイケイ</t>
    </rPh>
    <phoneticPr fontId="2"/>
  </si>
  <si>
    <t>南予水道企業団</t>
    <rPh sb="0" eb="7">
      <t>ナンヨスイドウキギョウダン</t>
    </rPh>
    <phoneticPr fontId="2"/>
  </si>
  <si>
    <t>津島水道企業団</t>
    <rPh sb="0" eb="7">
      <t>ツシマスイドウキギョウダン</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</si>
  <si>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</si>
  <si>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</si>
  <si>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愛媛県地方税滞納整理機構</t>
    <rPh sb="0" eb="3">
      <t>エヒメケン</t>
    </rPh>
    <rPh sb="3" eb="6">
      <t>チホウゼイ</t>
    </rPh>
    <rPh sb="6" eb="10">
      <t>タイノウセイリ</t>
    </rPh>
    <rPh sb="10" eb="12">
      <t>キコウ</t>
    </rPh>
    <phoneticPr fontId="2"/>
  </si>
  <si>
    <t>うわじま産業振興公社</t>
    <rPh sb="4" eb="10">
      <t>サンギョウシンコウコウシャ</t>
    </rPh>
    <phoneticPr fontId="2"/>
  </si>
  <si>
    <t>愛媛県信用保証協会</t>
    <rPh sb="0" eb="9">
      <t>エヒメケンシンヨウホショウキョウカイ</t>
    </rPh>
    <phoneticPr fontId="2"/>
  </si>
  <si>
    <t>○</t>
    <phoneticPr fontId="2"/>
  </si>
  <si>
    <t>-</t>
    <phoneticPr fontId="2"/>
  </si>
  <si>
    <t>-</t>
    <phoneticPr fontId="2"/>
  </si>
  <si>
    <t>-</t>
    <phoneticPr fontId="2"/>
  </si>
  <si>
    <t>-</t>
    <phoneticPr fontId="2"/>
  </si>
  <si>
    <t>-</t>
    <phoneticPr fontId="2"/>
  </si>
  <si>
    <t>宇和島地区広域事務組合(介護保険施設事業会計)</t>
    <rPh sb="12" eb="14">
      <t>カイゴ</t>
    </rPh>
    <rPh sb="14" eb="16">
      <t>ホケン</t>
    </rPh>
    <rPh sb="16" eb="18">
      <t>シセツ</t>
    </rPh>
    <rPh sb="18" eb="20">
      <t>ジギョウ</t>
    </rPh>
    <rPh sb="20" eb="22">
      <t>カイケイ</t>
    </rPh>
    <phoneticPr fontId="2"/>
  </si>
  <si>
    <t>災害対策基金</t>
    <phoneticPr fontId="5"/>
  </si>
  <si>
    <t>地域振興基金</t>
    <phoneticPr fontId="5"/>
  </si>
  <si>
    <t>公共施設等整備管理基金</t>
    <phoneticPr fontId="5"/>
  </si>
  <si>
    <t>ふるさとうわじま応援基金</t>
    <phoneticPr fontId="5"/>
  </si>
  <si>
    <t>子ども・子育て応援基金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</si>
</sst>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9F50-45D6-AF69-F2E2DB1DC5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66542</c:v>
                </c:pt>
                <c:pt idx="1">
                  <c:v>78749</c:v>
                </c:pt>
                <c:pt idx="2">
                  <c:v>95325</c:v>
                </c:pt>
                <c:pt idx="3">
                  <c:v>83188</c:v>
                </c:pt>
                <c:pt idx="4">
                  <c:v>129255</c:v>
                </c:pt>
              </c:numCache>
            </c:numRef>
          </c:val>
          <c:smooth val="0"/>
          <c:extLst>
            <c:ext xmlns:c16="http://schemas.microsoft.com/office/drawing/2014/chart" uri="{C3380CC4-5D6E-409C-BE32-E72D297353CC}">
              <c16:uniqueId val="{00000001-9F50-45D6-AF69-F2E2DB1DC5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6.94</c:v>
                </c:pt>
                <c:pt idx="1">
                  <c:v>8.0500000000000007</c:v>
                </c:pt>
                <c:pt idx="2">
                  <c:v>7.4</c:v>
                </c:pt>
                <c:pt idx="3">
                  <c:v>8.69</c:v>
                </c:pt>
                <c:pt idx="4">
                  <c:v>9.61</c:v>
                </c:pt>
              </c:numCache>
            </c:numRef>
          </c:val>
          <c:extLst>
            <c:ext xmlns:c16="http://schemas.microsoft.com/office/drawing/2014/chart" uri="{C3380CC4-5D6E-409C-BE32-E72D297353CC}">
              <c16:uniqueId val="{00000000-7CEF-45EF-8D1A-4E1AADD5F1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17.010000000000002</c:v>
                </c:pt>
                <c:pt idx="1">
                  <c:v>16.260000000000002</c:v>
                </c:pt>
                <c:pt idx="2">
                  <c:v>16.78</c:v>
                </c:pt>
                <c:pt idx="3">
                  <c:v>17.55</c:v>
                </c:pt>
                <c:pt idx="4">
                  <c:v>19.760000000000002</c:v>
                </c:pt>
              </c:numCache>
            </c:numRef>
          </c:val>
          <c:extLst>
            <c:ext xmlns:c16="http://schemas.microsoft.com/office/drawing/2014/chart" uri="{C3380CC4-5D6E-409C-BE32-E72D297353CC}">
              <c16:uniqueId val="{00000001-7CEF-45EF-8D1A-4E1AADD5F1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c:v>
                </c:pt>
                <c:pt idx="1">
                  <c:v>1.42</c:v>
                </c:pt>
                <c:pt idx="2">
                  <c:v>-0.9</c:v>
                </c:pt>
                <c:pt idx="3">
                  <c:v>2.0499999999999998</c:v>
                </c:pt>
                <c:pt idx="4">
                  <c:v>2.62</c:v>
                </c:pt>
              </c:numCache>
            </c:numRef>
          </c:val>
          <c:smooth val="0"/>
          <c:extLst>
            <c:ext xmlns:c16="http://schemas.microsoft.com/office/drawing/2014/chart" uri="{C3380CC4-5D6E-409C-BE32-E72D297353CC}">
              <c16:uniqueId val="{00000002-7CEF-45EF-8D1A-4E1AADD5F1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0.16</c:v>
                </c:pt>
                <c:pt idx="4">
                  <c:v>#N/A</c:v>
                </c:pt>
                <c:pt idx="5">
                  <c:v>0.21</c:v>
                </c:pt>
                <c:pt idx="6">
                  <c:v>#N/A</c:v>
                </c:pt>
                <c:pt idx="7">
                  <c:v>0.18</c:v>
                </c:pt>
                <c:pt idx="8">
                  <c:v>#N/A</c:v>
                </c:pt>
                <c:pt idx="9">
                  <c:v>0</c:v>
                </c:pt>
              </c:numCache>
            </c:numRef>
          </c:val>
          <c:extLst>
            <c:ext xmlns:c16="http://schemas.microsoft.com/office/drawing/2014/chart" uri="{C3380CC4-5D6E-409C-BE32-E72D297353CC}">
              <c16:uniqueId val="{00000000-E22E-4A7C-A33D-3B8157EF3E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0.74</c:v>
                </c:pt>
                <c:pt idx="1">
                  <c:v>#N/A</c:v>
                </c:pt>
                <c:pt idx="2">
                  <c:v>0.68</c:v>
                </c:pt>
                <c:pt idx="3">
                  <c:v>#N/A</c:v>
                </c:pt>
                <c:pt idx="4">
                  <c:v>0.69</c:v>
                </c:pt>
                <c:pt idx="5">
                  <c:v>#N/A</c:v>
                </c:pt>
                <c:pt idx="6">
                  <c:v>0</c:v>
                </c:pt>
                <c:pt idx="7">
                  <c:v>0</c:v>
                </c:pt>
                <c:pt idx="8">
                  <c:v>0</c:v>
                </c:pt>
                <c:pt idx="9">
                  <c:v>0</c:v>
                </c:pt>
              </c:numCache>
            </c:numRef>
          </c:val>
          <c:extLst>
            <c:ext xmlns:c16="http://schemas.microsoft.com/office/drawing/2014/chart" uri="{C3380CC4-5D6E-409C-BE32-E72D297353CC}">
              <c16:uniqueId val="{00000001-E22E-4A7C-A33D-3B8157EF3EBD}"/>
            </c:ext>
          </c:extLst>
        </c:ser>
        <c:ser>
          <c:idx val="2"/>
          <c:order val="2"/>
          <c:tx>
            <c:strRef>
              <c:f>データシート!$A$29</c:f>
              <c:strCache>
                <c:ptCount val="1"/>
                <c:pt idx="0">
                  <c:v>下水道事業会計(公共下水道)</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2-E22E-4A7C-A33D-3B8157EF3E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0.14000000000000001</c:v>
                </c:pt>
                <c:pt idx="4">
                  <c:v>#N/A</c:v>
                </c:pt>
                <c:pt idx="5">
                  <c:v>0.16</c:v>
                </c:pt>
                <c:pt idx="6">
                  <c:v>#N/A</c:v>
                </c:pt>
                <c:pt idx="7">
                  <c:v>0.17</c:v>
                </c:pt>
                <c:pt idx="8">
                  <c:v>#N/A</c:v>
                </c:pt>
                <c:pt idx="9">
                  <c:v>0.23</c:v>
                </c:pt>
              </c:numCache>
            </c:numRef>
          </c:val>
          <c:extLst>
            <c:ext xmlns:c16="http://schemas.microsoft.com/office/drawing/2014/chart" uri="{C3380CC4-5D6E-409C-BE32-E72D297353CC}">
              <c16:uniqueId val="{00000003-E22E-4A7C-A33D-3B8157EF3EBD}"/>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0.33</c:v>
                </c:pt>
                <c:pt idx="2">
                  <c:v>#N/A</c:v>
                </c:pt>
                <c:pt idx="3">
                  <c:v>0.15</c:v>
                </c:pt>
                <c:pt idx="4">
                  <c:v>#N/A</c:v>
                </c:pt>
                <c:pt idx="5">
                  <c:v>0.44</c:v>
                </c:pt>
                <c:pt idx="6">
                  <c:v>#N/A</c:v>
                </c:pt>
                <c:pt idx="7">
                  <c:v>0.41</c:v>
                </c:pt>
                <c:pt idx="8">
                  <c:v>#N/A</c:v>
                </c:pt>
                <c:pt idx="9">
                  <c:v>0.23</c:v>
                </c:pt>
              </c:numCache>
            </c:numRef>
          </c:val>
          <c:extLst>
            <c:ext xmlns:c16="http://schemas.microsoft.com/office/drawing/2014/chart" uri="{C3380CC4-5D6E-409C-BE32-E72D297353CC}">
              <c16:uniqueId val="{00000004-E22E-4A7C-A33D-3B8157EF3EBD}"/>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1</c:v>
                </c:pt>
                <c:pt idx="4">
                  <c:v>#N/A</c:v>
                </c:pt>
                <c:pt idx="5">
                  <c:v>1.49</c:v>
                </c:pt>
                <c:pt idx="6">
                  <c:v>#N/A</c:v>
                </c:pt>
                <c:pt idx="7">
                  <c:v>1.76</c:v>
                </c:pt>
                <c:pt idx="8">
                  <c:v>#N/A</c:v>
                </c:pt>
                <c:pt idx="9">
                  <c:v>1.47</c:v>
                </c:pt>
              </c:numCache>
            </c:numRef>
          </c:val>
          <c:extLst>
            <c:ext xmlns:c16="http://schemas.microsoft.com/office/drawing/2014/chart" uri="{C3380CC4-5D6E-409C-BE32-E72D297353CC}">
              <c16:uniqueId val="{00000005-E22E-4A7C-A33D-3B8157EF3EBD}"/>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c:v>
                </c:pt>
                <c:pt idx="2">
                  <c:v>#N/A</c:v>
                </c:pt>
                <c:pt idx="3">
                  <c:v>2.93</c:v>
                </c:pt>
                <c:pt idx="4">
                  <c:v>#N/A</c:v>
                </c:pt>
                <c:pt idx="5">
                  <c:v>2.64</c:v>
                </c:pt>
                <c:pt idx="6">
                  <c:v>#N/A</c:v>
                </c:pt>
                <c:pt idx="7">
                  <c:v>1.97</c:v>
                </c:pt>
                <c:pt idx="8">
                  <c:v>#N/A</c:v>
                </c:pt>
                <c:pt idx="9">
                  <c:v>1.9</c:v>
                </c:pt>
              </c:numCache>
            </c:numRef>
          </c:val>
          <c:extLst>
            <c:ext xmlns:c16="http://schemas.microsoft.com/office/drawing/2014/chart" uri="{C3380CC4-5D6E-409C-BE32-E72D297353CC}">
              <c16:uniqueId val="{00000006-E22E-4A7C-A33D-3B8157EF3EB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10.75</c:v>
                </c:pt>
                <c:pt idx="2">
                  <c:v>#N/A</c:v>
                </c:pt>
                <c:pt idx="3">
                  <c:v>8.3699999999999992</c:v>
                </c:pt>
                <c:pt idx="4">
                  <c:v>#N/A</c:v>
                </c:pt>
                <c:pt idx="5">
                  <c:v>9.31</c:v>
                </c:pt>
                <c:pt idx="6">
                  <c:v>#N/A</c:v>
                </c:pt>
                <c:pt idx="7">
                  <c:v>7.06</c:v>
                </c:pt>
                <c:pt idx="8">
                  <c:v>#N/A</c:v>
                </c:pt>
                <c:pt idx="9">
                  <c:v>7.17</c:v>
                </c:pt>
              </c:numCache>
            </c:numRef>
          </c:val>
          <c:extLst>
            <c:ext xmlns:c16="http://schemas.microsoft.com/office/drawing/2014/chart" uri="{C3380CC4-5D6E-409C-BE32-E72D297353CC}">
              <c16:uniqueId val="{00000007-E22E-4A7C-A33D-3B8157EF3E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7.68</c:v>
                </c:pt>
                <c:pt idx="2">
                  <c:v>#N/A</c:v>
                </c:pt>
                <c:pt idx="3">
                  <c:v>8.73</c:v>
                </c:pt>
                <c:pt idx="4">
                  <c:v>#N/A</c:v>
                </c:pt>
                <c:pt idx="5">
                  <c:v>8.09</c:v>
                </c:pt>
                <c:pt idx="6">
                  <c:v>#N/A</c:v>
                </c:pt>
                <c:pt idx="7">
                  <c:v>8.68</c:v>
                </c:pt>
                <c:pt idx="8">
                  <c:v>#N/A</c:v>
                </c:pt>
                <c:pt idx="9">
                  <c:v>9.6</c:v>
                </c:pt>
              </c:numCache>
            </c:numRef>
          </c:val>
          <c:extLst>
            <c:ext xmlns:c16="http://schemas.microsoft.com/office/drawing/2014/chart" uri="{C3380CC4-5D6E-409C-BE32-E72D297353CC}">
              <c16:uniqueId val="{00000008-E22E-4A7C-A33D-3B8157EF3EB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34.14</c:v>
                </c:pt>
                <c:pt idx="2">
                  <c:v>#N/A</c:v>
                </c:pt>
                <c:pt idx="3">
                  <c:v>31.92</c:v>
                </c:pt>
                <c:pt idx="4">
                  <c:v>#N/A</c:v>
                </c:pt>
                <c:pt idx="5">
                  <c:v>34.64</c:v>
                </c:pt>
                <c:pt idx="6">
                  <c:v>#N/A</c:v>
                </c:pt>
                <c:pt idx="7">
                  <c:v>31.35</c:v>
                </c:pt>
                <c:pt idx="8">
                  <c:v>#N/A</c:v>
                </c:pt>
                <c:pt idx="9">
                  <c:v>26.37</c:v>
                </c:pt>
              </c:numCache>
            </c:numRef>
          </c:val>
          <c:extLst>
            <c:ext xmlns:c16="http://schemas.microsoft.com/office/drawing/2014/chart" uri="{C3380CC4-5D6E-409C-BE32-E72D297353CC}">
              <c16:uniqueId val="{00000009-E22E-4A7C-A33D-3B8157EF3E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5391</c:v>
                </c:pt>
                <c:pt idx="5">
                  <c:v>5995</c:v>
                </c:pt>
                <c:pt idx="8">
                  <c:v>6064</c:v>
                </c:pt>
                <c:pt idx="11">
                  <c:v>6076</c:v>
                </c:pt>
                <c:pt idx="14">
                  <c:v>5396</c:v>
                </c:pt>
              </c:numCache>
            </c:numRef>
          </c:val>
          <c:extLst>
            <c:ext xmlns:c16="http://schemas.microsoft.com/office/drawing/2014/chart" uri="{C3380CC4-5D6E-409C-BE32-E72D297353CC}">
              <c16:uniqueId val="{00000000-CE40-47AB-AE0A-C68547E28F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40-47AB-AE0A-C68547E28F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40-47AB-AE0A-C68547E28F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113</c:v>
                </c:pt>
                <c:pt idx="6">
                  <c:v>165</c:v>
                </c:pt>
                <c:pt idx="9">
                  <c:v>144</c:v>
                </c:pt>
                <c:pt idx="12">
                  <c:v>121</c:v>
                </c:pt>
              </c:numCache>
            </c:numRef>
          </c:val>
          <c:extLst>
            <c:ext xmlns:c16="http://schemas.microsoft.com/office/drawing/2014/chart" uri="{C3380CC4-5D6E-409C-BE32-E72D297353CC}">
              <c16:uniqueId val="{00000003-CE40-47AB-AE0A-C68547E28F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1340</c:v>
                </c:pt>
                <c:pt idx="3">
                  <c:v>1425</c:v>
                </c:pt>
                <c:pt idx="6">
                  <c:v>1378</c:v>
                </c:pt>
                <c:pt idx="9">
                  <c:v>1276</c:v>
                </c:pt>
                <c:pt idx="12">
                  <c:v>1232</c:v>
                </c:pt>
              </c:numCache>
            </c:numRef>
          </c:val>
          <c:extLst>
            <c:ext xmlns:c16="http://schemas.microsoft.com/office/drawing/2014/chart" uri="{C3380CC4-5D6E-409C-BE32-E72D297353CC}">
              <c16:uniqueId val="{00000004-CE40-47AB-AE0A-C68547E28F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40-47AB-AE0A-C68547E28F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40-47AB-AE0A-C68547E28F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4772</c:v>
                </c:pt>
                <c:pt idx="3">
                  <c:v>5629</c:v>
                </c:pt>
                <c:pt idx="6">
                  <c:v>5818</c:v>
                </c:pt>
                <c:pt idx="9">
                  <c:v>5991</c:v>
                </c:pt>
                <c:pt idx="12">
                  <c:v>4808</c:v>
                </c:pt>
              </c:numCache>
            </c:numRef>
          </c:val>
          <c:extLst>
            <c:ext xmlns:c16="http://schemas.microsoft.com/office/drawing/2014/chart" uri="{C3380CC4-5D6E-409C-BE32-E72D297353CC}">
              <c16:uniqueId val="{00000007-CE40-47AB-AE0A-C68547E28F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805</c:v>
                </c:pt>
                <c:pt idx="2">
                  <c:v>#N/A</c:v>
                </c:pt>
                <c:pt idx="3">
                  <c:v>#N/A</c:v>
                </c:pt>
                <c:pt idx="4">
                  <c:v>1172</c:v>
                </c:pt>
                <c:pt idx="5">
                  <c:v>#N/A</c:v>
                </c:pt>
                <c:pt idx="6">
                  <c:v>#N/A</c:v>
                </c:pt>
                <c:pt idx="7">
                  <c:v>1297</c:v>
                </c:pt>
                <c:pt idx="8">
                  <c:v>#N/A</c:v>
                </c:pt>
                <c:pt idx="9">
                  <c:v>#N/A</c:v>
                </c:pt>
                <c:pt idx="10">
                  <c:v>1335</c:v>
                </c:pt>
                <c:pt idx="11">
                  <c:v>#N/A</c:v>
                </c:pt>
                <c:pt idx="12">
                  <c:v>#N/A</c:v>
                </c:pt>
                <c:pt idx="13">
                  <c:v>765</c:v>
                </c:pt>
                <c:pt idx="14">
                  <c:v>#N/A</c:v>
                </c:pt>
              </c:numCache>
            </c:numRef>
          </c:val>
          <c:smooth val="0"/>
          <c:extLst>
            <c:ext xmlns:c16="http://schemas.microsoft.com/office/drawing/2014/chart" uri="{C3380CC4-5D6E-409C-BE32-E72D297353CC}">
              <c16:uniqueId val="{00000008-CE40-47AB-AE0A-C68547E28F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45508</c:v>
                </c:pt>
                <c:pt idx="5">
                  <c:v>43870</c:v>
                </c:pt>
                <c:pt idx="8">
                  <c:v>41869</c:v>
                </c:pt>
                <c:pt idx="11">
                  <c:v>39630</c:v>
                </c:pt>
                <c:pt idx="14">
                  <c:v>39197</c:v>
                </c:pt>
              </c:numCache>
            </c:numRef>
          </c:val>
          <c:extLst>
            <c:ext xmlns:c16="http://schemas.microsoft.com/office/drawing/2014/chart" uri="{C3380CC4-5D6E-409C-BE32-E72D297353CC}">
              <c16:uniqueId val="{00000000-8F9C-4AB2-9830-DFB93C6062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592</c:v>
                </c:pt>
                <c:pt idx="5">
                  <c:v>509</c:v>
                </c:pt>
                <c:pt idx="8">
                  <c:v>420</c:v>
                </c:pt>
                <c:pt idx="11">
                  <c:v>422</c:v>
                </c:pt>
                <c:pt idx="14">
                  <c:v>346</c:v>
                </c:pt>
              </c:numCache>
            </c:numRef>
          </c:val>
          <c:extLst>
            <c:ext xmlns:c16="http://schemas.microsoft.com/office/drawing/2014/chart" uri="{C3380CC4-5D6E-409C-BE32-E72D297353CC}">
              <c16:uniqueId val="{00000001-8F9C-4AB2-9830-DFB93C6062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14058</c:v>
                </c:pt>
                <c:pt idx="5">
                  <c:v>16893</c:v>
                </c:pt>
                <c:pt idx="8">
                  <c:v>18765</c:v>
                </c:pt>
                <c:pt idx="11">
                  <c:v>18917</c:v>
                </c:pt>
                <c:pt idx="14">
                  <c:v>20339</c:v>
                </c:pt>
              </c:numCache>
            </c:numRef>
          </c:val>
          <c:extLst>
            <c:ext xmlns:c16="http://schemas.microsoft.com/office/drawing/2014/chart" uri="{C3380CC4-5D6E-409C-BE32-E72D297353CC}">
              <c16:uniqueId val="{00000002-8F9C-4AB2-9830-DFB93C6062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9C-4AB2-9830-DFB93C6062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9C-4AB2-9830-DFB93C6062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9C-4AB2-9830-DFB93C6062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4585</c:v>
                </c:pt>
                <c:pt idx="3">
                  <c:v>4332</c:v>
                </c:pt>
                <c:pt idx="6">
                  <c:v>4284</c:v>
                </c:pt>
                <c:pt idx="9">
                  <c:v>4382</c:v>
                </c:pt>
                <c:pt idx="12">
                  <c:v>3704</c:v>
                </c:pt>
              </c:numCache>
            </c:numRef>
          </c:val>
          <c:extLst>
            <c:ext xmlns:c16="http://schemas.microsoft.com/office/drawing/2014/chart" uri="{C3380CC4-5D6E-409C-BE32-E72D297353CC}">
              <c16:uniqueId val="{00000006-8F9C-4AB2-9830-DFB93C6062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1204</c:v>
                </c:pt>
                <c:pt idx="3">
                  <c:v>1087</c:v>
                </c:pt>
                <c:pt idx="6">
                  <c:v>961</c:v>
                </c:pt>
                <c:pt idx="9">
                  <c:v>817</c:v>
                </c:pt>
                <c:pt idx="12">
                  <c:v>716</c:v>
                </c:pt>
              </c:numCache>
            </c:numRef>
          </c:val>
          <c:extLst>
            <c:ext xmlns:c16="http://schemas.microsoft.com/office/drawing/2014/chart" uri="{C3380CC4-5D6E-409C-BE32-E72D297353CC}">
              <c16:uniqueId val="{00000007-8F9C-4AB2-9830-DFB93C6062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9732</c:v>
                </c:pt>
                <c:pt idx="3">
                  <c:v>8775</c:v>
                </c:pt>
                <c:pt idx="6">
                  <c:v>7725</c:v>
                </c:pt>
                <c:pt idx="9">
                  <c:v>9036</c:v>
                </c:pt>
                <c:pt idx="12">
                  <c:v>8364</c:v>
                </c:pt>
              </c:numCache>
            </c:numRef>
          </c:val>
          <c:extLst>
            <c:ext xmlns:c16="http://schemas.microsoft.com/office/drawing/2014/chart" uri="{C3380CC4-5D6E-409C-BE32-E72D297353CC}">
              <c16:uniqueId val="{00000008-8F9C-4AB2-9830-DFB93C6062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9C-4AB2-9830-DFB93C6062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33971</c:v>
                </c:pt>
                <c:pt idx="3">
                  <c:v>32980</c:v>
                </c:pt>
                <c:pt idx="6">
                  <c:v>32071</c:v>
                </c:pt>
                <c:pt idx="9">
                  <c:v>29711</c:v>
                </c:pt>
                <c:pt idx="12">
                  <c:v>30925</c:v>
                </c:pt>
              </c:numCache>
            </c:numRef>
          </c:val>
          <c:extLst>
            <c:ext xmlns:c16="http://schemas.microsoft.com/office/drawing/2014/chart" uri="{C3380CC4-5D6E-409C-BE32-E72D297353CC}">
              <c16:uniqueId val="{0000000A-8F9C-4AB2-9830-DFB93C6062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9C-4AB2-9830-DFB93C6062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4382</c:v>
                </c:pt>
                <c:pt idx="1">
                  <c:v>4582</c:v>
                </c:pt>
                <c:pt idx="2">
                  <c:v>5061</c:v>
                </c:pt>
              </c:numCache>
            </c:numRef>
          </c:val>
          <c:extLst>
            <c:ext xmlns:c16="http://schemas.microsoft.com/office/drawing/2014/chart" uri="{C3380CC4-5D6E-409C-BE32-E72D297353CC}">
              <c16:uniqueId val="{00000000-38DA-4B6F-BB42-3F56B23689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2273</c:v>
                </c:pt>
                <c:pt idx="1">
                  <c:v>2432</c:v>
                </c:pt>
                <c:pt idx="2">
                  <c:v>2534</c:v>
                </c:pt>
              </c:numCache>
            </c:numRef>
          </c:val>
          <c:extLst>
            <c:ext xmlns:c16="http://schemas.microsoft.com/office/drawing/2014/chart" uri="{C3380CC4-5D6E-409C-BE32-E72D297353CC}">
              <c16:uniqueId val="{00000001-38DA-4B6F-BB42-3F56B23689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12484</c:v>
                </c:pt>
                <c:pt idx="1">
                  <c:v>12202</c:v>
                </c:pt>
                <c:pt idx="2">
                  <c:v>12913</c:v>
                </c:pt>
              </c:numCache>
            </c:numRef>
          </c:val>
          <c:extLst>
            <c:ext xmlns:c16="http://schemas.microsoft.com/office/drawing/2014/chart" uri="{C3380CC4-5D6E-409C-BE32-E72D297353CC}">
              <c16:uniqueId val="{00000002-38DA-4B6F-BB42-3F56B23689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実質公債費比率の分子は令和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570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月豪雨災害に係る災害復旧事業債の償還</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一部終了</a:t>
          </a:r>
          <a:r>
            <a:rPr kumimoji="1" lang="ja-JP" altLang="ja-JP" sz="1100" b="0" i="0" baseline="0">
              <a:solidFill>
                <a:schemeClr val="dk1"/>
              </a:solidFill>
              <a:effectLst/>
              <a:latin typeface="+mn-lt"/>
              <a:ea typeface="+mn-ea"/>
              <a:cs typeface="+mn-cs"/>
            </a:rPr>
            <a:t>したこと等が主な要因である。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また、過疎対策事業債や合併特例債など交付税措置率の有利な地方債</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活用したこと等も影響している。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都市再生整備事業や吉田中学校改築事業等の</a:t>
          </a:r>
          <a:r>
            <a:rPr kumimoji="1" lang="ja-JP" altLang="ja-JP" sz="1100" b="0" i="0" baseline="0">
              <a:solidFill>
                <a:schemeClr val="dk1"/>
              </a:solidFill>
              <a:effectLst/>
              <a:latin typeface="+mn-lt"/>
              <a:ea typeface="+mn-ea"/>
              <a:cs typeface="+mn-cs"/>
            </a:rPr>
            <a:t>大規模の実施に伴い、中期的に悪化する見込みであるが、中長期財政計画等に基づいた計画的な地方債の発行・抑制に努め、今後も過重な負担とならないよう、元利償還金などの縮減を図っていく。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当市では、満期一括償還地方債の借入を行っていない。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一般会計の地方債の現在高は</a:t>
          </a:r>
          <a:r>
            <a:rPr kumimoji="1" lang="ja-JP" altLang="en-US" sz="1100" b="0" i="0" baseline="0">
              <a:solidFill>
                <a:schemeClr val="dk1"/>
              </a:solidFill>
              <a:effectLst/>
              <a:latin typeface="+mn-lt"/>
              <a:ea typeface="+mn-ea"/>
              <a:cs typeface="+mn-cs"/>
            </a:rPr>
            <a:t>、吉田統合小学校整備に伴い増加しており、</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、都市再生整備事業や吉田中学校改築事業等の大規模</a:t>
          </a:r>
          <a:r>
            <a:rPr kumimoji="1" lang="ja-JP" altLang="en-US" sz="1100" b="0" i="0" baseline="0">
              <a:solidFill>
                <a:schemeClr val="dk1"/>
              </a:solidFill>
              <a:effectLst/>
              <a:latin typeface="+mn-lt"/>
              <a:ea typeface="+mn-ea"/>
              <a:cs typeface="+mn-cs"/>
            </a:rPr>
            <a:t>事業に対する借入を予定しているため増加見込みである。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充当可能基金は、財政調整</a:t>
          </a:r>
          <a:r>
            <a:rPr kumimoji="1" lang="ja-JP" altLang="ja-JP" sz="1100" b="0" i="0" baseline="0">
              <a:solidFill>
                <a:schemeClr val="dk1"/>
              </a:solidFill>
              <a:effectLst/>
              <a:latin typeface="+mn-lt"/>
              <a:ea typeface="+mn-ea"/>
              <a:cs typeface="+mn-cs"/>
            </a:rPr>
            <a:t>基金等の積み立てにより増加（</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6,281</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44.7</a:t>
          </a:r>
          <a:r>
            <a:rPr kumimoji="1" lang="ja-JP" altLang="ja-JP" sz="1100" b="0" i="0" baseline="0">
              <a:solidFill>
                <a:schemeClr val="dk1"/>
              </a:solidFill>
              <a:effectLst/>
              <a:latin typeface="+mn-lt"/>
              <a:ea typeface="+mn-ea"/>
              <a:cs typeface="+mn-cs"/>
            </a:rPr>
            <a:t>％増）しており、</a:t>
          </a:r>
          <a:r>
            <a:rPr kumimoji="1" lang="ja-JP" altLang="en-US" sz="1100" b="0" i="0" baseline="0">
              <a:solidFill>
                <a:schemeClr val="dk1"/>
              </a:solidFill>
              <a:effectLst/>
              <a:latin typeface="+mn-lt"/>
              <a:ea typeface="+mn-ea"/>
              <a:cs typeface="+mn-cs"/>
            </a:rPr>
            <a:t>充当可能財源等が将来負担額を上回るため</a:t>
          </a:r>
          <a:r>
            <a:rPr kumimoji="1" lang="ja-JP" altLang="ja-JP" sz="1100" b="0" i="0" baseline="0">
              <a:solidFill>
                <a:schemeClr val="dk1"/>
              </a:solidFill>
              <a:effectLst/>
              <a:latin typeface="+mn-lt"/>
              <a:ea typeface="+mn-ea"/>
              <a:cs typeface="+mn-cs"/>
            </a:rPr>
            <a:t>将来負担は発生しない見込みである。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引き続き、中長期財政計画等に基づいた計画的な地方債の発行・抑制により、地方債残高の縮減に努めるとともに、市全体の負債が過重とならないよう注意する。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財政調整基金に剰余金等を</a:t>
          </a:r>
          <a:r>
            <a:rPr kumimoji="1" lang="en-US" altLang="ja-JP" sz="1100" b="0" i="0" baseline="0">
              <a:solidFill>
                <a:schemeClr val="dk1"/>
              </a:solidFill>
              <a:effectLst/>
              <a:latin typeface="+mn-lt"/>
              <a:ea typeface="+mn-ea"/>
              <a:cs typeface="+mn-cs"/>
            </a:rPr>
            <a:t>479</a:t>
          </a:r>
          <a:r>
            <a:rPr kumimoji="1" lang="ja-JP" altLang="en-US" sz="1100" b="0" i="0" baseline="0">
              <a:solidFill>
                <a:schemeClr val="dk1"/>
              </a:solidFill>
              <a:effectLst/>
              <a:latin typeface="+mn-lt"/>
              <a:ea typeface="+mn-ea"/>
              <a:cs typeface="+mn-cs"/>
            </a:rPr>
            <a:t>百万円積み立て、公共施設等の維持更新等のため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公共施設等整備管理基金</a:t>
          </a:r>
          <a:r>
            <a:rPr kumimoji="1" lang="ja-JP" altLang="ja-JP"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積み立てた</a:t>
          </a:r>
          <a:r>
            <a:rPr kumimoji="1" lang="ja-JP" altLang="ja-JP" sz="1100" b="0" i="0" baseline="0">
              <a:solidFill>
                <a:schemeClr val="dk1"/>
              </a:solidFill>
              <a:effectLst/>
              <a:latin typeface="+mn-lt"/>
              <a:ea typeface="+mn-ea"/>
              <a:cs typeface="+mn-cs"/>
            </a:rPr>
            <a:t>こと</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により、基金全体としては前年度比</a:t>
          </a:r>
          <a:r>
            <a:rPr kumimoji="1" lang="en-US" altLang="ja-JP" sz="1100" b="0" i="0" baseline="0">
              <a:solidFill>
                <a:schemeClr val="dk1"/>
              </a:solidFill>
              <a:effectLst/>
              <a:latin typeface="+mn-lt"/>
              <a:ea typeface="+mn-ea"/>
              <a:cs typeface="+mn-cs"/>
            </a:rPr>
            <a:t>1,291</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公共施設等整備管理基金等については、将来的に公共施設等の維持更新等に要する経費が増嵩する見込みであるため、今後も取り崩しを予定している。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公共施設等整備管理基金：公共施設等の維持管理、改修、更新及び除去に要する経費の財源に充てる。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教育文化スポーツ振興基金：教育、文化及びスポーツの振興を図るための事業に要する経費の財源に充てる。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産業振興基金：産業振興を図るための事業に要する経費の財源に充てる。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災害対策基金：災害に対する迅速な対応と災害からの早期復興を図るために行う災害復旧等の災害対策に要する経費の財源に充てる。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子ども・子育て応援基金：</a:t>
          </a:r>
          <a:r>
            <a:rPr lang="ja-JP" altLang="ja-JP" sz="1100" b="0" i="0" baseline="0">
              <a:solidFill>
                <a:schemeClr val="dk1"/>
              </a:solidFill>
              <a:effectLst/>
              <a:latin typeface="+mn-lt"/>
              <a:ea typeface="+mn-ea"/>
              <a:cs typeface="+mn-cs"/>
            </a:rPr>
            <a:t>結婚から妊娠、出産を経て子育てまでの切れ目のない支援を行い、子どもを健やかに生み育てる環境の整備に要する経費の財源に充てる。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その他特定目的基金について、令和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年度と比較すると全体で</a:t>
          </a:r>
          <a:r>
            <a:rPr kumimoji="1" lang="en-US" altLang="ja-JP" sz="1100" b="0" i="0" baseline="0">
              <a:solidFill>
                <a:schemeClr val="dk1"/>
              </a:solidFill>
              <a:effectLst/>
              <a:latin typeface="+mn-lt"/>
              <a:ea typeface="+mn-ea"/>
              <a:cs typeface="+mn-cs"/>
            </a:rPr>
            <a:t>711</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している。これは、公共施設等整備管理基金において</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万円を</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、ふるさとうわじま応援基金において</a:t>
          </a:r>
          <a:r>
            <a:rPr kumimoji="1" lang="en-US" altLang="ja-JP" sz="1100" b="0" i="0" baseline="0">
              <a:solidFill>
                <a:schemeClr val="dk1"/>
              </a:solidFill>
              <a:effectLst/>
              <a:latin typeface="+mn-lt"/>
              <a:ea typeface="+mn-ea"/>
              <a:cs typeface="+mn-cs"/>
            </a:rPr>
            <a:t>231</a:t>
          </a:r>
          <a:r>
            <a:rPr kumimoji="1" lang="ja-JP" altLang="ja-JP" sz="1100" b="0" i="0" baseline="0">
              <a:solidFill>
                <a:schemeClr val="dk1"/>
              </a:solidFill>
              <a:effectLst/>
              <a:latin typeface="+mn-lt"/>
              <a:ea typeface="+mn-ea"/>
              <a:cs typeface="+mn-cs"/>
            </a:rPr>
            <a:t>百万円を積み立てたことなどによるものである。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公共施設等整備管理基金等については、将来的に公共施設等の維持更新等に要する経費が増嵩する見込みであるため、今後も取り崩しを予定している。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479</a:t>
          </a:r>
          <a:r>
            <a:rPr kumimoji="1" lang="ja-JP" altLang="ja-JP" sz="1100" b="0" i="0" baseline="0">
              <a:solidFill>
                <a:schemeClr val="dk1"/>
              </a:solidFill>
              <a:effectLst/>
              <a:latin typeface="+mn-lt"/>
              <a:ea typeface="+mn-ea"/>
              <a:cs typeface="+mn-cs"/>
            </a:rPr>
            <a:t>百万円の増となっている。これは、運用益金（預金利子）のほか、</a:t>
          </a:r>
          <a:r>
            <a:rPr kumimoji="1" lang="ja-JP" altLang="en-US" sz="1100" b="0" i="0" baseline="0">
              <a:solidFill>
                <a:schemeClr val="dk1"/>
              </a:solidFill>
              <a:effectLst/>
              <a:latin typeface="+mn-lt"/>
              <a:ea typeface="+mn-ea"/>
              <a:cs typeface="+mn-cs"/>
            </a:rPr>
            <a:t>剰余金を</a:t>
          </a:r>
          <a:r>
            <a:rPr kumimoji="1" lang="ja-JP" altLang="ja-JP" sz="1100" b="0" i="0" baseline="0">
              <a:solidFill>
                <a:schemeClr val="dk1"/>
              </a:solidFill>
              <a:effectLst/>
              <a:latin typeface="+mn-lt"/>
              <a:ea typeface="+mn-ea"/>
              <a:cs typeface="+mn-cs"/>
            </a:rPr>
            <a:t>積み立てたことによるものである。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他市に比べ財政基盤が弱い本市では、大規模災害による予期せぬ支出等に備え、決算状況を踏まえながら、今後も適正な範囲で維持していくこととしている。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百万円の増となっている。これは運用益金（預金利子）のほか、国営施設（南予用水）機能保全負担金相当の一括負担予定分を積み立てしたものである。また、臨時財政対策債を償還するための基金の積立てに要する経費として交付された普通交付税（臨時財政対策債償還基金費）を</a:t>
          </a:r>
          <a:r>
            <a:rPr kumimoji="1" lang="en-US" altLang="ja-JP" sz="1100" b="0" i="0" baseline="0">
              <a:solidFill>
                <a:schemeClr val="dk1"/>
              </a:solidFill>
              <a:effectLst/>
              <a:latin typeface="+mn-lt"/>
              <a:ea typeface="+mn-ea"/>
              <a:cs typeface="+mn-cs"/>
            </a:rPr>
            <a:t>130</a:t>
          </a:r>
          <a:r>
            <a:rPr kumimoji="1" lang="ja-JP" altLang="ja-JP" sz="1100" b="0" i="0" baseline="0">
              <a:solidFill>
                <a:schemeClr val="dk1"/>
              </a:solidFill>
              <a:effectLst/>
              <a:latin typeface="+mn-lt"/>
              <a:ea typeface="+mn-ea"/>
              <a:cs typeface="+mn-cs"/>
            </a:rPr>
            <a:t>百万円積み立てたものである。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年度まで実施予定となっている国営施設（南予用水）機能保全事業にかかる負担金相当の一括負担予定分</a:t>
          </a:r>
          <a:r>
            <a:rPr kumimoji="1" lang="ja-JP" altLang="en-US" sz="1100" b="0" i="0" baseline="0">
              <a:solidFill>
                <a:schemeClr val="dk1"/>
              </a:solidFill>
              <a:effectLst/>
              <a:latin typeface="+mn-lt"/>
              <a:ea typeface="+mn-ea"/>
              <a:cs typeface="+mn-cs"/>
            </a:rPr>
            <a:t>を積み立て</a:t>
          </a:r>
          <a:r>
            <a:rPr kumimoji="1" lang="ja-JP" altLang="ja-JP" sz="1100" b="0" i="0" baseline="0">
              <a:solidFill>
                <a:schemeClr val="dk1"/>
              </a:solidFill>
              <a:effectLst/>
              <a:latin typeface="+mn-lt"/>
              <a:ea typeface="+mn-ea"/>
              <a:cs typeface="+mn-cs"/>
            </a:rPr>
            <a:t>しており、今後も計画的に積み立てることとしている。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に臨時財政対策債を償還するために措置された普通交付税を原資に</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を行っており、計画的に取り崩すこととしている。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当市は企業も集積していないことなどから財政基盤が弱いことに加えて、人口減少（</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6,086</a:t>
          </a:r>
          <a:r>
            <a:rPr kumimoji="1" lang="ja-JP" altLang="ja-JP" sz="1100" b="0" i="0" baseline="0">
              <a:solidFill>
                <a:schemeClr val="dk1"/>
              </a:solidFill>
              <a:effectLst/>
              <a:latin typeface="+mn-lt"/>
              <a:ea typeface="+mn-ea"/>
              <a:cs typeface="+mn-cs"/>
            </a:rPr>
            <a:t>人、</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％減）や全国平均を上回る高齢化率（令和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a:t>
          </a:r>
          <a:r>
            <a:rPr kumimoji="1" lang="en-US" altLang="ja-JP" sz="1100" b="0" i="0" baseline="0">
              <a:solidFill>
                <a:schemeClr val="dk1"/>
              </a:solidFill>
              <a:effectLst/>
              <a:latin typeface="+mn-lt"/>
              <a:ea typeface="+mn-ea"/>
              <a:cs typeface="+mn-cs"/>
            </a:rPr>
            <a:t>41.2</a:t>
          </a:r>
          <a:r>
            <a:rPr kumimoji="1" lang="ja-JP" altLang="ja-JP" sz="1100" b="0" i="0" baseline="0">
              <a:solidFill>
                <a:schemeClr val="dk1"/>
              </a:solidFill>
              <a:effectLst/>
              <a:latin typeface="+mn-lt"/>
              <a:ea typeface="+mn-ea"/>
              <a:cs typeface="+mn-cs"/>
            </a:rPr>
            <a:t>％）、財政力指数は、類似団体平均を大きく下回っている。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今後も限られた財源を重点施策に配分することにより地域の活性化を図るとともに、行政の効率化、定員管理・給与の適正化、地方税の徴収強化などの取り組みを通じて、財政基盤の強化に努める。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給与改定による職員の人件費が増加、物価高騰による物件費が増加したこと等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、経常収支比率は昨年度より</a:t>
          </a:r>
          <a:r>
            <a:rPr kumimoji="1" lang="ja-JP" altLang="ja-JP" sz="1100" b="0" i="0" baseline="0">
              <a:solidFill>
                <a:schemeClr val="dk1"/>
              </a:solidFill>
              <a:effectLst/>
              <a:latin typeface="+mn-lt"/>
              <a:ea typeface="+mn-ea"/>
              <a:cs typeface="+mn-cs"/>
            </a:rPr>
            <a:t>悪化したが、依然として類似団体平均を下回る状況が続いている。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引き続き、地方税の徴収強化により財源確保を図るとともに、事務事業の簡素化・効率化や地方債発行の抑制などにより経常経費の削減に努める。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929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896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159068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609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8386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74613</xdr:rowOff>
    </xdr:from>
    <xdr:to>
      <xdr:col>7</xdr:col>
      <xdr:colOff>31750</xdr:colOff>
      <xdr:row>62</xdr:row>
      <xdr:rowOff>4763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給与改定による職員の人件費が増加、物価高騰による物件費が増加したこと等により、</a:t>
          </a:r>
          <a:r>
            <a:rPr kumimoji="1" lang="ja-JP" altLang="ja-JP" sz="1100" b="0" i="0" baseline="0">
              <a:solidFill>
                <a:schemeClr val="dk1"/>
              </a:solidFill>
              <a:effectLst/>
              <a:latin typeface="+mn-lt"/>
              <a:ea typeface="+mn-ea"/>
              <a:cs typeface="+mn-cs"/>
            </a:rPr>
            <a:t>昨年度より悪化したが、類似団体平均を下回る状況となっている。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引き続き、行財政改革への取り組みを通じて、人件費・物件費などの削減に努める。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96669</xdr:rowOff>
    </xdr:from>
    <xdr:to>
      <xdr:col>23</xdr:col>
      <xdr:colOff>133350</xdr:colOff>
      <xdr:row>83</xdr:row>
      <xdr:rowOff>93645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5569"/>
          <a:ext cx="838200" cy="1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62134</xdr:rowOff>
    </xdr:from>
    <xdr:to>
      <xdr:col>19</xdr:col>
      <xdr:colOff>133350</xdr:colOff>
      <xdr:row>82</xdr:row>
      <xdr:rowOff>96669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1034"/>
          <a:ext cx="889000" cy="3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21851</xdr:rowOff>
    </xdr:from>
    <xdr:to>
      <xdr:col>15</xdr:col>
      <xdr:colOff>82550</xdr:colOff>
      <xdr:row>82</xdr:row>
      <xdr:rowOff>62134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0751"/>
          <a:ext cx="8890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133280</xdr:rowOff>
    </xdr:from>
    <xdr:to>
      <xdr:col>11</xdr:col>
      <xdr:colOff>31750</xdr:colOff>
      <xdr:row>82</xdr:row>
      <xdr:rowOff>21851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0730"/>
          <a:ext cx="889000" cy="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42845</xdr:rowOff>
    </xdr:from>
    <xdr:to>
      <xdr:col>23</xdr:col>
      <xdr:colOff>184150</xdr:colOff>
      <xdr:row>83</xdr:row>
      <xdr:rowOff>144445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59372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45869</xdr:rowOff>
    </xdr:from>
    <xdr:to>
      <xdr:col>19</xdr:col>
      <xdr:colOff>184150</xdr:colOff>
      <xdr:row>82</xdr:row>
      <xdr:rowOff>147469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157646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3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11334</xdr:rowOff>
    </xdr:from>
    <xdr:to>
      <xdr:col>15</xdr:col>
      <xdr:colOff>133350</xdr:colOff>
      <xdr:row>82</xdr:row>
      <xdr:rowOff>112934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123111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142501</xdr:rowOff>
    </xdr:from>
    <xdr:to>
      <xdr:col>11</xdr:col>
      <xdr:colOff>82550</xdr:colOff>
      <xdr:row>82</xdr:row>
      <xdr:rowOff>72651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82828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82480</xdr:rowOff>
    </xdr:from>
    <xdr:to>
      <xdr:col>7</xdr:col>
      <xdr:colOff>31750</xdr:colOff>
      <xdr:row>82</xdr:row>
      <xdr:rowOff>12630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ラスパイレス指数は類似団体平均を下回っており、引き続き職員給与の適正化に努める。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29936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430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085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82</xdr:row>
      <xdr:rowOff>149679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913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半島部や離島を有する地理的要件に加え、人口減少に歯止めがかからない（</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6,086</a:t>
          </a:r>
          <a:r>
            <a:rPr kumimoji="1" lang="ja-JP" altLang="en-US" sz="1100" b="0" i="0" baseline="0">
              <a:solidFill>
                <a:schemeClr val="dk1"/>
              </a:solidFill>
              <a:effectLst/>
              <a:latin typeface="+mn-lt"/>
              <a:ea typeface="+mn-ea"/>
              <a:cs typeface="+mn-cs"/>
            </a:rPr>
            <a:t>人、</a:t>
          </a:r>
          <a:r>
            <a:rPr kumimoji="1" lang="en-US" altLang="ja-JP" sz="1100" b="0" i="0" baseline="0">
              <a:solidFill>
                <a:schemeClr val="dk1"/>
              </a:solidFill>
              <a:effectLst/>
              <a:latin typeface="+mn-lt"/>
              <a:ea typeface="+mn-ea"/>
              <a:cs typeface="+mn-cs"/>
            </a:rPr>
            <a:t>8.3</a:t>
          </a:r>
          <a:r>
            <a:rPr kumimoji="1" lang="ja-JP" altLang="en-US" sz="1100" b="0" i="0" baseline="0">
              <a:solidFill>
                <a:schemeClr val="dk1"/>
              </a:solidFill>
              <a:effectLst/>
              <a:latin typeface="+mn-lt"/>
              <a:ea typeface="+mn-ea"/>
              <a:cs typeface="+mn-cs"/>
            </a:rPr>
            <a:t>％減）状況である。人口減の影響により、人口</a:t>
          </a:r>
          <a:r>
            <a:rPr kumimoji="1" lang="en-US" altLang="ja-JP" sz="1100" b="0" i="0" baseline="0">
              <a:solidFill>
                <a:schemeClr val="dk1"/>
              </a:solidFill>
              <a:effectLst/>
              <a:latin typeface="+mn-lt"/>
              <a:ea typeface="+mn-ea"/>
              <a:cs typeface="+mn-cs"/>
            </a:rPr>
            <a:t>1,000</a:t>
          </a:r>
          <a:r>
            <a:rPr kumimoji="1" lang="ja-JP" altLang="en-US" sz="1100" b="0" i="0" baseline="0">
              <a:solidFill>
                <a:schemeClr val="dk1"/>
              </a:solidFill>
              <a:effectLst/>
              <a:latin typeface="+mn-lt"/>
              <a:ea typeface="+mn-ea"/>
              <a:cs typeface="+mn-cs"/>
            </a:rPr>
            <a:t>人当たり職員数も</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0.28</a:t>
          </a:r>
          <a:r>
            <a:rPr kumimoji="1" lang="ja-JP" altLang="en-US" sz="1100" b="0" i="0" baseline="0">
              <a:solidFill>
                <a:schemeClr val="dk1"/>
              </a:solidFill>
              <a:effectLst/>
              <a:latin typeface="+mn-lt"/>
              <a:ea typeface="+mn-ea"/>
              <a:cs typeface="+mn-cs"/>
            </a:rPr>
            <a:t>人の増となった。一方で、平成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年度まで継続的に取り組んできた職員数削減の効果により、結果的に全国平均、県内平均及び類似団体平均を下回った。</a:t>
          </a:r>
        </a:p>
        <a:p>
          <a:pPr eaLnBrk="1" fontAlgn="auto" latinLnBrk="0" hangingPunct="1"/>
          <a:r>
            <a:rPr kumimoji="1" lang="ja-JP" altLang="en-US" sz="1100" b="0" i="0" baseline="0">
              <a:solidFill>
                <a:schemeClr val="dk1"/>
              </a:solidFill>
              <a:effectLst/>
              <a:latin typeface="+mn-lt"/>
              <a:ea typeface="+mn-ea"/>
              <a:cs typeface="+mn-cs"/>
            </a:rPr>
            <a:t>　引き続き、市民サービスの低下を招かないような組織編制や事務見直しに努める。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41245</xdr:rowOff>
    </xdr:from>
    <xdr:to>
      <xdr:col>81</xdr:col>
      <xdr:colOff>44450</xdr:colOff>
      <xdr:row>61</xdr:row>
      <xdr:rowOff>44692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9969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41245</xdr:rowOff>
    </xdr:from>
    <xdr:to>
      <xdr:col>77</xdr:col>
      <xdr:colOff>44450</xdr:colOff>
      <xdr:row>61</xdr:row>
      <xdr:rowOff>41245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99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32052</xdr:rowOff>
    </xdr:from>
    <xdr:to>
      <xdr:col>72</xdr:col>
      <xdr:colOff>203200</xdr:colOff>
      <xdr:row>61</xdr:row>
      <xdr:rowOff>41245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90502"/>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12519</xdr:rowOff>
    </xdr:from>
    <xdr:to>
      <xdr:col>68</xdr:col>
      <xdr:colOff>152400</xdr:colOff>
      <xdr:row>61</xdr:row>
      <xdr:rowOff>32052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7096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165342</xdr:rowOff>
    </xdr:from>
    <xdr:to>
      <xdr:col>81</xdr:col>
      <xdr:colOff>95250</xdr:colOff>
      <xdr:row>61</xdr:row>
      <xdr:rowOff>95492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161895</xdr:rowOff>
    </xdr:from>
    <xdr:to>
      <xdr:col>77</xdr:col>
      <xdr:colOff>95250</xdr:colOff>
      <xdr:row>61</xdr:row>
      <xdr:rowOff>92045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102222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1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161895</xdr:rowOff>
    </xdr:from>
    <xdr:to>
      <xdr:col>73</xdr:col>
      <xdr:colOff>44450</xdr:colOff>
      <xdr:row>61</xdr:row>
      <xdr:rowOff>92045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102222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1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152702</xdr:rowOff>
    </xdr:from>
    <xdr:to>
      <xdr:col>68</xdr:col>
      <xdr:colOff>203200</xdr:colOff>
      <xdr:row>61</xdr:row>
      <xdr:rowOff>82852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93029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133169</xdr:rowOff>
    </xdr:from>
    <xdr:to>
      <xdr:col>64</xdr:col>
      <xdr:colOff>152400</xdr:colOff>
      <xdr:row>61</xdr:row>
      <xdr:rowOff>63319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73496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月豪雨災害に係る災害復旧事業債の償還が一部終了したことにより改善</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交付税措置率の有利な過疎対策事業債や合併特例債を活用している影響などにより、類似団体平均を下回っている。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しかしながら、引き続き新伊達博物館</a:t>
          </a:r>
          <a:r>
            <a:rPr kumimoji="1" lang="ja-JP" altLang="en-US" sz="1100" b="0" i="0" baseline="0">
              <a:solidFill>
                <a:schemeClr val="dk1"/>
              </a:solidFill>
              <a:effectLst/>
              <a:latin typeface="+mn-lt"/>
              <a:ea typeface="+mn-ea"/>
              <a:cs typeface="+mn-cs"/>
            </a:rPr>
            <a:t>整備</a:t>
          </a:r>
          <a:r>
            <a:rPr kumimoji="1" lang="ja-JP" altLang="ja-JP" sz="1100" b="0" i="0" baseline="0">
              <a:solidFill>
                <a:schemeClr val="dk1"/>
              </a:solidFill>
              <a:effectLst/>
              <a:latin typeface="+mn-lt"/>
              <a:ea typeface="+mn-ea"/>
              <a:cs typeface="+mn-cs"/>
            </a:rPr>
            <a:t>事業などの大規模事業が実施されることや、人口減少による市税や普通交付税の減少に伴い、標準財政規模が減少する見込みであるため、中期的な指標の悪化が懸念されることから、今後も新発債の発行抑制など、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94545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292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145345</xdr:rowOff>
    </xdr:from>
    <xdr:to>
      <xdr:col>77</xdr:col>
      <xdr:colOff>44450</xdr:colOff>
      <xdr:row>38</xdr:row>
      <xdr:rowOff>94545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889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155928</xdr:rowOff>
    </xdr:from>
    <xdr:to>
      <xdr:col>72</xdr:col>
      <xdr:colOff>203200</xdr:colOff>
      <xdr:row>37</xdr:row>
      <xdr:rowOff>145345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281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102305</xdr:rowOff>
    </xdr:from>
    <xdr:to>
      <xdr:col>68</xdr:col>
      <xdr:colOff>152400</xdr:colOff>
      <xdr:row>36</xdr:row>
      <xdr:rowOff>155928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745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94545</xdr:rowOff>
    </xdr:from>
    <xdr:to>
      <xdr:col>73</xdr:col>
      <xdr:colOff>44450</xdr:colOff>
      <xdr:row>38</xdr:row>
      <xdr:rowOff>24695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34872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105128</xdr:rowOff>
    </xdr:from>
    <xdr:to>
      <xdr:col>68</xdr:col>
      <xdr:colOff>203200</xdr:colOff>
      <xdr:row>37</xdr:row>
      <xdr:rowOff>35278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45455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51505</xdr:rowOff>
    </xdr:from>
    <xdr:to>
      <xdr:col>64</xdr:col>
      <xdr:colOff>152400</xdr:colOff>
      <xdr:row>36</xdr:row>
      <xdr:rowOff>153105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163282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月豪雨災害復旧事業の償還や九島大橋整備事業の償還などにより、地方債残高は減となり（</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3,046</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％減）指標は改善され、</a:t>
          </a:r>
          <a:r>
            <a:rPr kumimoji="1" lang="ja-JP" altLang="en-US" sz="1100" b="0" i="0" baseline="0">
              <a:solidFill>
                <a:schemeClr val="dk1"/>
              </a:solidFill>
              <a:effectLst/>
              <a:latin typeface="+mn-lt"/>
              <a:ea typeface="+mn-ea"/>
              <a:cs typeface="+mn-cs"/>
            </a:rPr>
            <a:t>将来負担率は</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年度から該当がない。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引き続き新伊達博物館整備事業などの大規模事業が実施されることや、公共施設等の維持更新等に要する経費が増嵩する見込みであるため、中期的な指標の悪化が懸念される。よって、今後も義務的経費の削減などの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給与改定により職員の人件費が増加したが、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年度まで継続的に取り組んできた定員適正化計画に基づく職員数の削減を実施してきた結果として、指標は類似団体平均を下回っている。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引き続き、市民サービスの低下を招かないような組織</a:t>
          </a:r>
          <a:r>
            <a:rPr kumimoji="1" lang="ja-JP" altLang="en-US" sz="1100" b="0" i="0" baseline="0">
              <a:solidFill>
                <a:schemeClr val="dk1"/>
              </a:solidFill>
              <a:effectLst/>
              <a:latin typeface="+mn-lt"/>
              <a:ea typeface="+mn-ea"/>
              <a:cs typeface="+mn-cs"/>
            </a:rPr>
            <a:t>編成</a:t>
          </a:r>
          <a:r>
            <a:rPr kumimoji="1" lang="ja-JP" altLang="ja-JP" sz="1100" b="0" i="0" baseline="0">
              <a:solidFill>
                <a:schemeClr val="dk1"/>
              </a:solidFill>
              <a:effectLst/>
              <a:latin typeface="+mn-lt"/>
              <a:ea typeface="+mn-ea"/>
              <a:cs typeface="+mn-cs"/>
            </a:rPr>
            <a:t>や事務の見直しに努め、人件費の抑制に努める。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6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年度より学校給食費を公会計化したことにより需用費が増加し、前年度より悪化したが、</a:t>
          </a:r>
          <a:r>
            <a:rPr kumimoji="1" lang="ja-JP" altLang="ja-JP" sz="1100" b="0" i="0" baseline="0">
              <a:solidFill>
                <a:schemeClr val="dk1"/>
              </a:solidFill>
              <a:effectLst/>
              <a:latin typeface="+mn-lt"/>
              <a:ea typeface="+mn-ea"/>
              <a:cs typeface="+mn-cs"/>
            </a:rPr>
            <a:t>事務事業の効率化の取り組みなどにより、類似団体平均を下回る状況が続いている。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しかしながら、今後、物価高、人件費の高騰により</a:t>
          </a:r>
          <a:r>
            <a:rPr kumimoji="1" lang="ja-JP" altLang="ja-JP" sz="1100" b="0" i="0" baseline="0">
              <a:solidFill>
                <a:schemeClr val="dk1"/>
              </a:solidFill>
              <a:effectLst/>
              <a:latin typeface="+mn-lt"/>
              <a:ea typeface="+mn-ea"/>
              <a:cs typeface="+mn-cs"/>
            </a:rPr>
            <a:t>、指標の上昇が見込まれる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、行政の簡素化・効率化を進め、現水準の維持に努める。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6350</xdr:rowOff>
    </xdr:from>
    <xdr:to>
      <xdr:col>82</xdr:col>
      <xdr:colOff>107950</xdr:colOff>
      <xdr:row>13</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352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152400</xdr:rowOff>
    </xdr:from>
    <xdr:to>
      <xdr:col>78</xdr:col>
      <xdr:colOff>69850</xdr:colOff>
      <xdr:row>13</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0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101600</xdr:rowOff>
    </xdr:from>
    <xdr:to>
      <xdr:col>73</xdr:col>
      <xdr:colOff>180975</xdr:colOff>
      <xdr:row>12</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5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101600</xdr:rowOff>
    </xdr:from>
    <xdr:to>
      <xdr:col>69</xdr:col>
      <xdr:colOff>92075</xdr:colOff>
      <xdr:row>12</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5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127000</xdr:rowOff>
    </xdr:from>
    <xdr:to>
      <xdr:col>78</xdr:col>
      <xdr:colOff>120650</xdr:colOff>
      <xdr:row>13</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5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101600</xdr:rowOff>
    </xdr:from>
    <xdr:to>
      <xdr:col>74</xdr:col>
      <xdr:colOff>31750</xdr:colOff>
      <xdr:row>13</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41927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50800</xdr:rowOff>
    </xdr:from>
    <xdr:to>
      <xdr:col>69</xdr:col>
      <xdr:colOff>142875</xdr:colOff>
      <xdr:row>12</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88900</xdr:rowOff>
    </xdr:from>
    <xdr:to>
      <xdr:col>65</xdr:col>
      <xdr:colOff>53975</xdr:colOff>
      <xdr:row>13</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教育・保育給付</a:t>
          </a:r>
          <a:r>
            <a:rPr kumimoji="1" lang="ja-JP" altLang="ja-JP" sz="1100" b="0" i="0" baseline="0">
              <a:solidFill>
                <a:schemeClr val="dk1"/>
              </a:solidFill>
              <a:effectLst/>
              <a:latin typeface="+mn-lt"/>
              <a:ea typeface="+mn-ea"/>
              <a:cs typeface="+mn-cs"/>
            </a:rPr>
            <a:t>における</a:t>
          </a:r>
          <a:r>
            <a:rPr kumimoji="1" lang="ja-JP" altLang="en-US" sz="1100" b="0" i="0" baseline="0">
              <a:solidFill>
                <a:schemeClr val="dk1"/>
              </a:solidFill>
              <a:effectLst/>
              <a:latin typeface="+mn-lt"/>
              <a:ea typeface="+mn-ea"/>
              <a:cs typeface="+mn-cs"/>
            </a:rPr>
            <a:t>施設給付費等</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となったこと等により前年度より悪化しているものの、依然として類似団体平均を下回っている。今後は、全国平均を上回る高齢化率（令和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a:t>
          </a:r>
          <a:r>
            <a:rPr kumimoji="1" lang="en-US" altLang="ja-JP" sz="1100" b="0" i="0" baseline="0">
              <a:solidFill>
                <a:schemeClr val="dk1"/>
              </a:solidFill>
              <a:effectLst/>
              <a:latin typeface="+mn-lt"/>
              <a:ea typeface="+mn-ea"/>
              <a:cs typeface="+mn-cs"/>
            </a:rPr>
            <a:t>41.2</a:t>
          </a:r>
          <a:r>
            <a:rPr kumimoji="1" lang="ja-JP" altLang="ja-JP" sz="1100" b="0" i="0" baseline="0">
              <a:solidFill>
                <a:schemeClr val="dk1"/>
              </a:solidFill>
              <a:effectLst/>
              <a:latin typeface="+mn-lt"/>
              <a:ea typeface="+mn-ea"/>
              <a:cs typeface="+mn-cs"/>
            </a:rPr>
            <a:t>％）などの影響により</a:t>
          </a:r>
          <a:r>
            <a:rPr lang="ja-JP" altLang="ja-JP" sz="1100" b="0" i="0" baseline="0">
              <a:solidFill>
                <a:schemeClr val="dk1"/>
              </a:solidFill>
              <a:effectLst/>
              <a:latin typeface="+mn-lt"/>
              <a:ea typeface="+mn-ea"/>
              <a:cs typeface="+mn-cs"/>
            </a:rPr>
            <a:t>扶助費の増加</a:t>
          </a:r>
          <a:r>
            <a:rPr kumimoji="1" lang="ja-JP" altLang="ja-JP" sz="1100" b="0" i="0" baseline="0">
              <a:solidFill>
                <a:schemeClr val="dk1"/>
              </a:solidFill>
              <a:effectLst/>
              <a:latin typeface="+mn-lt"/>
              <a:ea typeface="+mn-ea"/>
              <a:cs typeface="+mn-cs"/>
            </a:rPr>
            <a:t>が懸念されるため、引き続き、行政の簡素化・効率化による他の経常経費の抑制･削減に努める。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19558</xdr:rowOff>
    </xdr:from>
    <xdr:to>
      <xdr:col>24</xdr:col>
      <xdr:colOff>25400</xdr:colOff>
      <xdr:row>55</xdr:row>
      <xdr:rowOff>83566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493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154432</xdr:rowOff>
    </xdr:from>
    <xdr:to>
      <xdr:col>19</xdr:col>
      <xdr:colOff>187325</xdr:colOff>
      <xdr:row>55</xdr:row>
      <xdr:rowOff>19558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12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154432</xdr:rowOff>
    </xdr:from>
    <xdr:to>
      <xdr:col>15</xdr:col>
      <xdr:colOff>98425</xdr:colOff>
      <xdr:row>54</xdr:row>
      <xdr:rowOff>163576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12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108712</xdr:rowOff>
    </xdr:from>
    <xdr:to>
      <xdr:col>11</xdr:col>
      <xdr:colOff>9525</xdr:colOff>
      <xdr:row>54</xdr:row>
      <xdr:rowOff>163576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67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32766</xdr:rowOff>
    </xdr:from>
    <xdr:to>
      <xdr:col>24</xdr:col>
      <xdr:colOff>76200</xdr:colOff>
      <xdr:row>55</xdr:row>
      <xdr:rowOff>134366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49293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140208</xdr:rowOff>
    </xdr:from>
    <xdr:to>
      <xdr:col>20</xdr:col>
      <xdr:colOff>38100</xdr:colOff>
      <xdr:row>55</xdr:row>
      <xdr:rowOff>70358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80535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103632</xdr:rowOff>
    </xdr:from>
    <xdr:to>
      <xdr:col>15</xdr:col>
      <xdr:colOff>149225</xdr:colOff>
      <xdr:row>55</xdr:row>
      <xdr:rowOff>33782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43959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112776</xdr:rowOff>
    </xdr:from>
    <xdr:to>
      <xdr:col>11</xdr:col>
      <xdr:colOff>60325</xdr:colOff>
      <xdr:row>55</xdr:row>
      <xdr:rowOff>42926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53103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57912</xdr:rowOff>
    </xdr:from>
    <xdr:to>
      <xdr:col>6</xdr:col>
      <xdr:colOff>171450</xdr:colOff>
      <xdr:row>54</xdr:row>
      <xdr:rowOff>159512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169689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年度より</a:t>
          </a:r>
          <a:r>
            <a:rPr kumimoji="1" lang="ja-JP" altLang="en-US" sz="1100" b="0" i="0" baseline="0">
              <a:solidFill>
                <a:schemeClr val="dk1"/>
              </a:solidFill>
              <a:effectLst/>
              <a:latin typeface="+mn-lt"/>
              <a:ea typeface="+mn-ea"/>
              <a:cs typeface="+mn-cs"/>
            </a:rPr>
            <a:t>小規模下水道事業特別会計、介護保険事業特別会計</a:t>
          </a:r>
          <a:r>
            <a:rPr kumimoji="1" lang="ja-JP" altLang="ja-JP" sz="1100" b="0" i="0" baseline="0">
              <a:solidFill>
                <a:schemeClr val="dk1"/>
              </a:solidFill>
              <a:effectLst/>
              <a:latin typeface="+mn-lt"/>
              <a:ea typeface="+mn-ea"/>
              <a:cs typeface="+mn-cs"/>
            </a:rPr>
            <a:t>が法適化した</a:t>
          </a:r>
          <a:r>
            <a:rPr kumimoji="1" lang="ja-JP" altLang="en-US" sz="1100" b="0" i="0" baseline="0">
              <a:solidFill>
                <a:schemeClr val="dk1"/>
              </a:solidFill>
              <a:effectLst/>
              <a:latin typeface="+mn-lt"/>
              <a:ea typeface="+mn-ea"/>
              <a:cs typeface="+mn-cs"/>
            </a:rPr>
            <a:t>が、後期高齢者医療特別会計等への</a:t>
          </a:r>
          <a:r>
            <a:rPr kumimoji="1" lang="ja-JP" altLang="ja-JP" sz="1100" b="0" i="0" baseline="0">
              <a:solidFill>
                <a:schemeClr val="dk1"/>
              </a:solidFill>
              <a:effectLst/>
              <a:latin typeface="+mn-lt"/>
              <a:ea typeface="+mn-ea"/>
              <a:cs typeface="+mn-cs"/>
            </a:rPr>
            <a:t>繰出金が</a:t>
          </a:r>
          <a:r>
            <a:rPr kumimoji="1" lang="ja-JP" altLang="en-US" sz="1100" b="0" i="0" baseline="0">
              <a:solidFill>
                <a:schemeClr val="dk1"/>
              </a:solidFill>
              <a:effectLst/>
              <a:latin typeface="+mn-lt"/>
              <a:ea typeface="+mn-ea"/>
              <a:cs typeface="+mn-cs"/>
            </a:rPr>
            <a:t>増加したことにより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前年度と同程度となった。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今後、特別会計における独立採算の原則に立ち返り、料金などの適正化を図ることなどにより、税収を主な財源とする普通会計の負担額を減らしていくよう努める。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54</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一部事務組合、市立３病院及び下水道事業への負担金が多額になっていることにより、類似団体平均を上回る状況が続いている。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各種団体への補助金については、効率的・効果的な運用を図るため、統一的な基準に基づく客観的な審査を行い、引き続き整理適正化に努める。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6985</xdr:rowOff>
    </xdr:from>
    <xdr:to>
      <xdr:col>82</xdr:col>
      <xdr:colOff>107950</xdr:colOff>
      <xdr:row>40</xdr:row>
      <xdr:rowOff>29845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8649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6985</xdr:rowOff>
    </xdr:from>
    <xdr:to>
      <xdr:col>78</xdr:col>
      <xdr:colOff>69850</xdr:colOff>
      <xdr:row>40</xdr:row>
      <xdr:rowOff>18415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8649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18415</xdr:rowOff>
    </xdr:from>
    <xdr:to>
      <xdr:col>73</xdr:col>
      <xdr:colOff>180975</xdr:colOff>
      <xdr:row>40</xdr:row>
      <xdr:rowOff>41275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876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xdr:rowOff>
    </xdr:from>
    <xdr:to>
      <xdr:col>69</xdr:col>
      <xdr:colOff>92075</xdr:colOff>
      <xdr:row>40</xdr:row>
      <xdr:rowOff>41275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859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150495</xdr:rowOff>
    </xdr:from>
    <xdr:to>
      <xdr:col>82</xdr:col>
      <xdr:colOff>158750</xdr:colOff>
      <xdr:row>40</xdr:row>
      <xdr:rowOff>80645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122572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127635</xdr:rowOff>
    </xdr:from>
    <xdr:to>
      <xdr:col>78</xdr:col>
      <xdr:colOff>120650</xdr:colOff>
      <xdr:row>40</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42562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0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139065</xdr:rowOff>
    </xdr:from>
    <xdr:to>
      <xdr:col>74</xdr:col>
      <xdr:colOff>31750</xdr:colOff>
      <xdr:row>40</xdr:row>
      <xdr:rowOff>69215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53992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161925</xdr:rowOff>
    </xdr:from>
    <xdr:to>
      <xdr:col>69</xdr:col>
      <xdr:colOff>142875</xdr:colOff>
      <xdr:row>40</xdr:row>
      <xdr:rowOff>92075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76852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121920</xdr:rowOff>
    </xdr:from>
    <xdr:to>
      <xdr:col>65</xdr:col>
      <xdr:colOff>53975</xdr:colOff>
      <xdr:row>40</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月豪雨災害に係る災害復旧債や</a:t>
          </a:r>
          <a:r>
            <a:rPr kumimoji="1" lang="ja-JP" altLang="en-US" sz="1100" b="0" i="0" baseline="0">
              <a:solidFill>
                <a:schemeClr val="dk1"/>
              </a:solidFill>
              <a:effectLst/>
              <a:latin typeface="+mn-lt"/>
              <a:ea typeface="+mn-ea"/>
              <a:cs typeface="+mn-cs"/>
            </a:rPr>
            <a:t>臨時財政対策債</a:t>
          </a:r>
          <a:r>
            <a:rPr kumimoji="1" lang="ja-JP" altLang="ja-JP" sz="1100" b="0" i="0" baseline="0">
              <a:solidFill>
                <a:schemeClr val="dk1"/>
              </a:solidFill>
              <a:effectLst/>
              <a:latin typeface="+mn-lt"/>
              <a:ea typeface="+mn-ea"/>
              <a:cs typeface="+mn-cs"/>
            </a:rPr>
            <a:t>にかかる償還</a:t>
          </a:r>
          <a:r>
            <a:rPr kumimoji="1" lang="ja-JP" altLang="en-US" sz="1100" b="0" i="0" baseline="0">
              <a:solidFill>
                <a:schemeClr val="dk1"/>
              </a:solidFill>
              <a:effectLst/>
              <a:latin typeface="+mn-lt"/>
              <a:ea typeface="+mn-ea"/>
              <a:cs typeface="+mn-cs"/>
            </a:rPr>
            <a:t>の一部終了</a:t>
          </a:r>
          <a:r>
            <a:rPr kumimoji="1" lang="ja-JP" altLang="ja-JP" sz="1100" b="0" i="0" baseline="0">
              <a:solidFill>
                <a:schemeClr val="dk1"/>
              </a:solidFill>
              <a:effectLst/>
              <a:latin typeface="+mn-lt"/>
              <a:ea typeface="+mn-ea"/>
              <a:cs typeface="+mn-cs"/>
            </a:rPr>
            <a:t>等に伴い</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、都市再生整備事業や吉田中学校改築事業等の大型事業が控えているため、中期的に悪化することが見込まれる。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今後も、計画的な地方債の発行に努め、後年度に過度の負担を残さないよう健全な財政運営に努める。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79</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715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79375</xdr:rowOff>
    </xdr:from>
    <xdr:to>
      <xdr:col>19</xdr:col>
      <xdr:colOff>187325</xdr:colOff>
      <xdr:row>79</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23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98425</xdr:rowOff>
    </xdr:from>
    <xdr:to>
      <xdr:col>15</xdr:col>
      <xdr:colOff>98425</xdr:colOff>
      <xdr:row>79</xdr:row>
      <xdr:rowOff>79375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715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79375</xdr:rowOff>
    </xdr:from>
    <xdr:to>
      <xdr:col>11</xdr:col>
      <xdr:colOff>9525</xdr:colOff>
      <xdr:row>78</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81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76200</xdr:rowOff>
    </xdr:from>
    <xdr:to>
      <xdr:col>20</xdr:col>
      <xdr:colOff>38100</xdr:colOff>
      <xdr:row>80</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28575</xdr:rowOff>
    </xdr:from>
    <xdr:to>
      <xdr:col>15</xdr:col>
      <xdr:colOff>149225</xdr:colOff>
      <xdr:row>79</xdr:row>
      <xdr:rowOff>130175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114952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47625</xdr:rowOff>
    </xdr:from>
    <xdr:to>
      <xdr:col>11</xdr:col>
      <xdr:colOff>60325</xdr:colOff>
      <xdr:row>78</xdr:row>
      <xdr:rowOff>149225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134002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28575</xdr:rowOff>
    </xdr:from>
    <xdr:to>
      <xdr:col>6</xdr:col>
      <xdr:colOff>171450</xdr:colOff>
      <xdr:row>77</xdr:row>
      <xdr:rowOff>130175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140352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9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公債費以外で見た場合、類似団体平均を下回っているが、</a:t>
          </a:r>
          <a:r>
            <a:rPr kumimoji="1" lang="ja-JP" altLang="en-US" sz="1100" b="0" i="0" baseline="0">
              <a:solidFill>
                <a:schemeClr val="dk1"/>
              </a:solidFill>
              <a:effectLst/>
              <a:latin typeface="+mn-lt"/>
              <a:ea typeface="+mn-ea"/>
              <a:cs typeface="+mn-cs"/>
            </a:rPr>
            <a:t>人件費や</a:t>
          </a:r>
          <a:r>
            <a:rPr kumimoji="1" lang="ja-JP" altLang="ja-JP" sz="1100" b="0" i="0" baseline="0">
              <a:solidFill>
                <a:schemeClr val="dk1"/>
              </a:solidFill>
              <a:effectLst/>
              <a:latin typeface="+mn-lt"/>
              <a:ea typeface="+mn-ea"/>
              <a:cs typeface="+mn-cs"/>
            </a:rPr>
            <a:t>補助費</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などの割合は高く</a:t>
          </a:r>
          <a:r>
            <a:rPr kumimoji="1" lang="ja-JP" altLang="en-US"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行財政改革による行政の簡素化・効率化、補助金の整理適正化、受益者負担の適正化などにより、経常経費の削減に努める。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109855</xdr:rowOff>
    </xdr:from>
    <xdr:to>
      <xdr:col>82</xdr:col>
      <xdr:colOff>107950</xdr:colOff>
      <xdr:row>75</xdr:row>
      <xdr:rowOff>46990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25705"/>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73</xdr:row>
      <xdr:rowOff>109855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97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18415</xdr:rowOff>
    </xdr:from>
    <xdr:to>
      <xdr:col>73</xdr:col>
      <xdr:colOff>180975</xdr:colOff>
      <xdr:row>73</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42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18415</xdr:rowOff>
    </xdr:from>
    <xdr:to>
      <xdr:col>69</xdr:col>
      <xdr:colOff>92075</xdr:colOff>
      <xdr:row>73</xdr:row>
      <xdr:rowOff>92710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42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59055</xdr:rowOff>
    </xdr:from>
    <xdr:to>
      <xdr:col>78</xdr:col>
      <xdr:colOff>120650</xdr:colOff>
      <xdr:row>73</xdr:row>
      <xdr:rowOff>160655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170832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43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30480</xdr:rowOff>
    </xdr:from>
    <xdr:to>
      <xdr:col>74</xdr:col>
      <xdr:colOff>31750</xdr:colOff>
      <xdr:row>73</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139065</xdr:rowOff>
    </xdr:from>
    <xdr:to>
      <xdr:col>69</xdr:col>
      <xdr:colOff>142875</xdr:colOff>
      <xdr:row>73</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79392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118923</xdr:rowOff>
    </xdr:from>
    <xdr:to>
      <xdr:col>29</xdr:col>
      <xdr:colOff>127000</xdr:colOff>
      <xdr:row>16</xdr:row>
      <xdr:rowOff>93536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8298"/>
          <a:ext cx="647700" cy="1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93536</xdr:rowOff>
    </xdr:from>
    <xdr:to>
      <xdr:col>26</xdr:col>
      <xdr:colOff>50800</xdr:colOff>
      <xdr:row>16</xdr:row>
      <xdr:rowOff>140881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4361"/>
          <a:ext cx="698500" cy="4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140881</xdr:rowOff>
    </xdr:from>
    <xdr:to>
      <xdr:col>22</xdr:col>
      <xdr:colOff>114300</xdr:colOff>
      <xdr:row>17</xdr:row>
      <xdr:rowOff>15646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1706"/>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15646</xdr:rowOff>
    </xdr:from>
    <xdr:to>
      <xdr:col>18</xdr:col>
      <xdr:colOff>177800</xdr:colOff>
      <xdr:row>17</xdr:row>
      <xdr:rowOff>111696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7921"/>
          <a:ext cx="698500" cy="96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68123</xdr:rowOff>
    </xdr:from>
    <xdr:to>
      <xdr:col>29</xdr:col>
      <xdr:colOff>177800</xdr:colOff>
      <xdr:row>15</xdr:row>
      <xdr:rowOff>169723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84650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42736</xdr:rowOff>
    </xdr:from>
    <xdr:to>
      <xdr:col>26</xdr:col>
      <xdr:colOff>101600</xdr:colOff>
      <xdr:row>16</xdr:row>
      <xdr:rowOff>144336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154513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90081</xdr:rowOff>
    </xdr:from>
    <xdr:to>
      <xdr:col>22</xdr:col>
      <xdr:colOff>165100</xdr:colOff>
      <xdr:row>17</xdr:row>
      <xdr:rowOff>20231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30408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136296</xdr:rowOff>
    </xdr:from>
    <xdr:to>
      <xdr:col>19</xdr:col>
      <xdr:colOff>38100</xdr:colOff>
      <xdr:row>17</xdr:row>
      <xdr:rowOff>66446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76623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60896</xdr:rowOff>
    </xdr:from>
    <xdr:to>
      <xdr:col>15</xdr:col>
      <xdr:colOff>101600</xdr:colOff>
      <xdr:row>17</xdr:row>
      <xdr:rowOff>162496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45623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51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71412</xdr:rowOff>
    </xdr:from>
    <xdr:to>
      <xdr:col>29</xdr:col>
      <xdr:colOff>127000</xdr:colOff>
      <xdr:row>38</xdr:row>
      <xdr:rowOff>35446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96112"/>
          <a:ext cx="647700" cy="30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71412</xdr:rowOff>
    </xdr:from>
    <xdr:to>
      <xdr:col>26</xdr:col>
      <xdr:colOff>50800</xdr:colOff>
      <xdr:row>37</xdr:row>
      <xdr:rowOff>106959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96112"/>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106959</xdr:rowOff>
    </xdr:from>
    <xdr:to>
      <xdr:col>22</xdr:col>
      <xdr:colOff>114300</xdr:colOff>
      <xdr:row>37</xdr:row>
      <xdr:rowOff>187579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31659"/>
          <a:ext cx="698500" cy="8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187579</xdr:rowOff>
    </xdr:from>
    <xdr:to>
      <xdr:col>18</xdr:col>
      <xdr:colOff>177800</xdr:colOff>
      <xdr:row>38</xdr:row>
      <xdr:rowOff>50267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12279"/>
          <a:ext cx="698500" cy="20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327546</xdr:rowOff>
    </xdr:from>
    <xdr:to>
      <xdr:col>29</xdr:col>
      <xdr:colOff>177800</xdr:colOff>
      <xdr:row>38</xdr:row>
      <xdr:rowOff>86246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45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236123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36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20612</xdr:rowOff>
    </xdr:from>
    <xdr:to>
      <xdr:col>26</xdr:col>
      <xdr:colOff>101600</xdr:colOff>
      <xdr:row>37</xdr:row>
      <xdr:rowOff>122212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45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106989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31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56159</xdr:rowOff>
    </xdr:from>
    <xdr:to>
      <xdr:col>22</xdr:col>
      <xdr:colOff>165100</xdr:colOff>
      <xdr:row>37</xdr:row>
      <xdr:rowOff>157759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8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142536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136779</xdr:rowOff>
    </xdr:from>
    <xdr:to>
      <xdr:col>19</xdr:col>
      <xdr:colOff>38100</xdr:colOff>
      <xdr:row>37</xdr:row>
      <xdr:rowOff>238379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6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223156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4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342367</xdr:rowOff>
    </xdr:from>
    <xdr:to>
      <xdr:col>15</xdr:col>
      <xdr:colOff>101600</xdr:colOff>
      <xdr:row>38</xdr:row>
      <xdr:rowOff>101067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67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85844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5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xdr:rowOff>
    </xdr:from>
    <xdr:to>
      <xdr:col>24</xdr:col>
      <xdr:colOff>63500</xdr:colOff>
      <xdr:row>36</xdr:row>
      <xdr:rowOff>162598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4417"/>
          <a:ext cx="838200" cy="1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162598</xdr:rowOff>
    </xdr:from>
    <xdr:to>
      <xdr:col>19</xdr:col>
      <xdr:colOff>177800</xdr:colOff>
      <xdr:row>36</xdr:row>
      <xdr:rowOff>167780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4798"/>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167780</xdr:rowOff>
    </xdr:from>
    <xdr:to>
      <xdr:col>15</xdr:col>
      <xdr:colOff>50800</xdr:colOff>
      <xdr:row>37</xdr:row>
      <xdr:rowOff>31090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9980"/>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31090</xdr:rowOff>
    </xdr:from>
    <xdr:to>
      <xdr:col>10</xdr:col>
      <xdr:colOff>114300</xdr:colOff>
      <xdr:row>37</xdr:row>
      <xdr:rowOff>64249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4740"/>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132867</xdr:rowOff>
    </xdr:from>
    <xdr:to>
      <xdr:col>24</xdr:col>
      <xdr:colOff>114300</xdr:colOff>
      <xdr:row>36</xdr:row>
      <xdr:rowOff>63017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155744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111798</xdr:rowOff>
    </xdr:from>
    <xdr:to>
      <xdr:col>20</xdr:col>
      <xdr:colOff>38100</xdr:colOff>
      <xdr:row>37</xdr:row>
      <xdr:rowOff>41948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58475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116980</xdr:rowOff>
    </xdr:from>
    <xdr:to>
      <xdr:col>15</xdr:col>
      <xdr:colOff>101600</xdr:colOff>
      <xdr:row>37</xdr:row>
      <xdr:rowOff>47130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63657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151740</xdr:rowOff>
    </xdr:from>
    <xdr:to>
      <xdr:col>10</xdr:col>
      <xdr:colOff>165100</xdr:colOff>
      <xdr:row>37</xdr:row>
      <xdr:rowOff>81890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98417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13449</xdr:rowOff>
    </xdr:from>
    <xdr:to>
      <xdr:col>6</xdr:col>
      <xdr:colOff>38100</xdr:colOff>
      <xdr:row>37</xdr:row>
      <xdr:rowOff>115049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131576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20325</xdr:rowOff>
    </xdr:from>
    <xdr:to>
      <xdr:col>24</xdr:col>
      <xdr:colOff>63500</xdr:colOff>
      <xdr:row>58</xdr:row>
      <xdr:rowOff>69002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2975"/>
          <a:ext cx="838200" cy="22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69002</xdr:rowOff>
    </xdr:from>
    <xdr:to>
      <xdr:col>19</xdr:col>
      <xdr:colOff>177800</xdr:colOff>
      <xdr:row>58</xdr:row>
      <xdr:rowOff>93264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3102"/>
          <a:ext cx="8890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93264</xdr:rowOff>
    </xdr:from>
    <xdr:to>
      <xdr:col>15</xdr:col>
      <xdr:colOff>50800</xdr:colOff>
      <xdr:row>58</xdr:row>
      <xdr:rowOff>138542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37364"/>
          <a:ext cx="8890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138542</xdr:rowOff>
    </xdr:from>
    <xdr:to>
      <xdr:col>10</xdr:col>
      <xdr:colOff>114300</xdr:colOff>
      <xdr:row>59</xdr:row>
      <xdr:rowOff>42682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82642"/>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140975</xdr:rowOff>
    </xdr:from>
    <xdr:to>
      <xdr:col>24</xdr:col>
      <xdr:colOff>114300</xdr:colOff>
      <xdr:row>57</xdr:row>
      <xdr:rowOff>71125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119402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18202</xdr:rowOff>
    </xdr:from>
    <xdr:to>
      <xdr:col>20</xdr:col>
      <xdr:colOff>38100</xdr:colOff>
      <xdr:row>58</xdr:row>
      <xdr:rowOff>119802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110929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42464</xdr:rowOff>
    </xdr:from>
    <xdr:to>
      <xdr:col>15</xdr:col>
      <xdr:colOff>101600</xdr:colOff>
      <xdr:row>58</xdr:row>
      <xdr:rowOff>144064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135191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87742</xdr:rowOff>
    </xdr:from>
    <xdr:to>
      <xdr:col>10</xdr:col>
      <xdr:colOff>165100</xdr:colOff>
      <xdr:row>59</xdr:row>
      <xdr:rowOff>17892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163332</xdr:rowOff>
    </xdr:from>
    <xdr:to>
      <xdr:col>6</xdr:col>
      <xdr:colOff>38100</xdr:colOff>
      <xdr:row>59</xdr:row>
      <xdr:rowOff>93482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84609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0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94013</xdr:rowOff>
    </xdr:from>
    <xdr:to>
      <xdr:col>24</xdr:col>
      <xdr:colOff>63500</xdr:colOff>
      <xdr:row>78</xdr:row>
      <xdr:rowOff>114684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7113"/>
          <a:ext cx="8382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114684</xdr:rowOff>
    </xdr:from>
    <xdr:to>
      <xdr:col>19</xdr:col>
      <xdr:colOff>177800</xdr:colOff>
      <xdr:row>78</xdr:row>
      <xdr:rowOff>130784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7784"/>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130784</xdr:rowOff>
    </xdr:from>
    <xdr:to>
      <xdr:col>15</xdr:col>
      <xdr:colOff>50800</xdr:colOff>
      <xdr:row>78</xdr:row>
      <xdr:rowOff>138688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3884"/>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138688</xdr:rowOff>
    </xdr:from>
    <xdr:to>
      <xdr:col>10</xdr:col>
      <xdr:colOff>114300</xdr:colOff>
      <xdr:row>78</xdr:row>
      <xdr:rowOff>140940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1788"/>
          <a:ext cx="8890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43213</xdr:rowOff>
    </xdr:from>
    <xdr:to>
      <xdr:col>24</xdr:col>
      <xdr:colOff>114300</xdr:colOff>
      <xdr:row>78</xdr:row>
      <xdr:rowOff>144813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129590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63884</xdr:rowOff>
    </xdr:from>
    <xdr:to>
      <xdr:col>20</xdr:col>
      <xdr:colOff>38100</xdr:colOff>
      <xdr:row>78</xdr:row>
      <xdr:rowOff>165484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156611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79984</xdr:rowOff>
    </xdr:from>
    <xdr:to>
      <xdr:col>15</xdr:col>
      <xdr:colOff>101600</xdr:colOff>
      <xdr:row>79</xdr:row>
      <xdr:rowOff>10134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87888</xdr:rowOff>
    </xdr:from>
    <xdr:to>
      <xdr:col>10</xdr:col>
      <xdr:colOff>165100</xdr:colOff>
      <xdr:row>79</xdr:row>
      <xdr:rowOff>18038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90140</xdr:rowOff>
    </xdr:from>
    <xdr:to>
      <xdr:col>6</xdr:col>
      <xdr:colOff>38100</xdr:colOff>
      <xdr:row>79</xdr:row>
      <xdr:rowOff>20290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39612</xdr:rowOff>
    </xdr:from>
    <xdr:to>
      <xdr:col>24</xdr:col>
      <xdr:colOff>63500</xdr:colOff>
      <xdr:row>95</xdr:row>
      <xdr:rowOff>71966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27362"/>
          <a:ext cx="8382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39612</xdr:rowOff>
    </xdr:from>
    <xdr:to>
      <xdr:col>19</xdr:col>
      <xdr:colOff>177800</xdr:colOff>
      <xdr:row>95</xdr:row>
      <xdr:rowOff>164373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27362"/>
          <a:ext cx="889000" cy="12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57373</xdr:rowOff>
    </xdr:from>
    <xdr:to>
      <xdr:col>15</xdr:col>
      <xdr:colOff>50800</xdr:colOff>
      <xdr:row>95</xdr:row>
      <xdr:rowOff>164373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45123"/>
          <a:ext cx="889000" cy="1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57373</xdr:rowOff>
    </xdr:from>
    <xdr:to>
      <xdr:col>10</xdr:col>
      <xdr:colOff>114300</xdr:colOff>
      <xdr:row>96</xdr:row>
      <xdr:rowOff>97661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45123"/>
          <a:ext cx="889000" cy="2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21166</xdr:rowOff>
    </xdr:from>
    <xdr:to>
      <xdr:col>24</xdr:col>
      <xdr:colOff>114300</xdr:colOff>
      <xdr:row>95</xdr:row>
      <xdr:rowOff>122766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44043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6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160262</xdr:rowOff>
    </xdr:from>
    <xdr:to>
      <xdr:col>20</xdr:col>
      <xdr:colOff>38100</xdr:colOff>
      <xdr:row>95</xdr:row>
      <xdr:rowOff>90412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106939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5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113573</xdr:rowOff>
    </xdr:from>
    <xdr:to>
      <xdr:col>15</xdr:col>
      <xdr:colOff>101600</xdr:colOff>
      <xdr:row>96</xdr:row>
      <xdr:rowOff>43723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60250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7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6573</xdr:rowOff>
    </xdr:from>
    <xdr:to>
      <xdr:col>10</xdr:col>
      <xdr:colOff>165100</xdr:colOff>
      <xdr:row>95</xdr:row>
      <xdr:rowOff>108173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9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124700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6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46861</xdr:rowOff>
    </xdr:from>
    <xdr:to>
      <xdr:col>6</xdr:col>
      <xdr:colOff>38100</xdr:colOff>
      <xdr:row>96</xdr:row>
      <xdr:rowOff>148461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164988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8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4491</xdr:rowOff>
    </xdr:from>
    <xdr:to>
      <xdr:col>55</xdr:col>
      <xdr:colOff>0</xdr:colOff>
      <xdr:row>34</xdr:row>
      <xdr:rowOff>27213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33791"/>
          <a:ext cx="8382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166682</xdr:rowOff>
    </xdr:from>
    <xdr:to>
      <xdr:col>50</xdr:col>
      <xdr:colOff>114300</xdr:colOff>
      <xdr:row>34</xdr:row>
      <xdr:rowOff>4491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24532"/>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158194</xdr:rowOff>
    </xdr:from>
    <xdr:to>
      <xdr:col>45</xdr:col>
      <xdr:colOff>177800</xdr:colOff>
      <xdr:row>33</xdr:row>
      <xdr:rowOff>166682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81604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150322</xdr:rowOff>
    </xdr:from>
    <xdr:to>
      <xdr:col>41</xdr:col>
      <xdr:colOff>50800</xdr:colOff>
      <xdr:row>33</xdr:row>
      <xdr:rowOff>158194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22372"/>
          <a:ext cx="889000" cy="69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147863</xdr:rowOff>
    </xdr:from>
    <xdr:to>
      <xdr:col>55</xdr:col>
      <xdr:colOff>50800</xdr:colOff>
      <xdr:row>34</xdr:row>
      <xdr:rowOff>78013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0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170740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5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125141</xdr:rowOff>
    </xdr:from>
    <xdr:to>
      <xdr:col>50</xdr:col>
      <xdr:colOff>165100</xdr:colOff>
      <xdr:row>34</xdr:row>
      <xdr:rowOff>55291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7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71818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5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115882</xdr:rowOff>
    </xdr:from>
    <xdr:to>
      <xdr:col>46</xdr:col>
      <xdr:colOff>38100</xdr:colOff>
      <xdr:row>34</xdr:row>
      <xdr:rowOff>46032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7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62559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107394</xdr:rowOff>
    </xdr:from>
    <xdr:to>
      <xdr:col>41</xdr:col>
      <xdr:colOff>101600</xdr:colOff>
      <xdr:row>34</xdr:row>
      <xdr:rowOff>37544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7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54071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4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99522</xdr:rowOff>
    </xdr:from>
    <xdr:to>
      <xdr:col>36</xdr:col>
      <xdr:colOff>165100</xdr:colOff>
      <xdr:row>30</xdr:row>
      <xdr:rowOff>29672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0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46199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4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88227</xdr:rowOff>
    </xdr:from>
    <xdr:to>
      <xdr:col>55</xdr:col>
      <xdr:colOff>0</xdr:colOff>
      <xdr:row>55</xdr:row>
      <xdr:rowOff>96358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75077"/>
          <a:ext cx="838200" cy="3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3873</xdr:rowOff>
    </xdr:from>
    <xdr:to>
      <xdr:col>50</xdr:col>
      <xdr:colOff>114300</xdr:colOff>
      <xdr:row>55</xdr:row>
      <xdr:rowOff>96358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33623"/>
          <a:ext cx="8890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3873</xdr:rowOff>
    </xdr:from>
    <xdr:to>
      <xdr:col>45</xdr:col>
      <xdr:colOff>177800</xdr:colOff>
      <xdr:row>55</xdr:row>
      <xdr:rowOff>130183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33623"/>
          <a:ext cx="889000" cy="1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130183</xdr:rowOff>
    </xdr:from>
    <xdr:to>
      <xdr:col>41</xdr:col>
      <xdr:colOff>50800</xdr:colOff>
      <xdr:row>56</xdr:row>
      <xdr:rowOff>51750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59933"/>
          <a:ext cx="889000" cy="9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37427</xdr:rowOff>
    </xdr:from>
    <xdr:to>
      <xdr:col>55</xdr:col>
      <xdr:colOff>50800</xdr:colOff>
      <xdr:row>53</xdr:row>
      <xdr:rowOff>139027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60304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45558</xdr:rowOff>
    </xdr:from>
    <xdr:to>
      <xdr:col>50</xdr:col>
      <xdr:colOff>165100</xdr:colOff>
      <xdr:row>55</xdr:row>
      <xdr:rowOff>147158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163685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124523</xdr:rowOff>
    </xdr:from>
    <xdr:to>
      <xdr:col>46</xdr:col>
      <xdr:colOff>38100</xdr:colOff>
      <xdr:row>55</xdr:row>
      <xdr:rowOff>54673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71200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1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79383</xdr:rowOff>
    </xdr:from>
    <xdr:to>
      <xdr:col>41</xdr:col>
      <xdr:colOff>101600</xdr:colOff>
      <xdr:row>56</xdr:row>
      <xdr:rowOff>9533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26060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8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950</xdr:rowOff>
    </xdr:from>
    <xdr:to>
      <xdr:col>36</xdr:col>
      <xdr:colOff>165100</xdr:colOff>
      <xdr:row>56</xdr:row>
      <xdr:rowOff>102550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93677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6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75669</xdr:rowOff>
    </xdr:from>
    <xdr:to>
      <xdr:col>55</xdr:col>
      <xdr:colOff>0</xdr:colOff>
      <xdr:row>76</xdr:row>
      <xdr:rowOff>37836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420069"/>
          <a:ext cx="838200" cy="6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97729</xdr:rowOff>
    </xdr:from>
    <xdr:to>
      <xdr:col>50</xdr:col>
      <xdr:colOff>114300</xdr:colOff>
      <xdr:row>76</xdr:row>
      <xdr:rowOff>37836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956479"/>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97729</xdr:rowOff>
    </xdr:from>
    <xdr:to>
      <xdr:col>45</xdr:col>
      <xdr:colOff>177800</xdr:colOff>
      <xdr:row>77</xdr:row>
      <xdr:rowOff>128612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956479"/>
          <a:ext cx="889000" cy="3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69222</xdr:rowOff>
    </xdr:from>
    <xdr:to>
      <xdr:col>41</xdr:col>
      <xdr:colOff>50800</xdr:colOff>
      <xdr:row>77</xdr:row>
      <xdr:rowOff>128612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70872"/>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24869</xdr:rowOff>
    </xdr:from>
    <xdr:to>
      <xdr:col>55</xdr:col>
      <xdr:colOff>50800</xdr:colOff>
      <xdr:row>72</xdr:row>
      <xdr:rowOff>126469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3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47746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22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158486</xdr:rowOff>
    </xdr:from>
    <xdr:to>
      <xdr:col>50</xdr:col>
      <xdr:colOff>165100</xdr:colOff>
      <xdr:row>76</xdr:row>
      <xdr:rowOff>88636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105163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46929</xdr:rowOff>
    </xdr:from>
    <xdr:to>
      <xdr:col>46</xdr:col>
      <xdr:colOff>38100</xdr:colOff>
      <xdr:row>75</xdr:row>
      <xdr:rowOff>148529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165056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68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77812</xdr:rowOff>
    </xdr:from>
    <xdr:to>
      <xdr:col>41</xdr:col>
      <xdr:colOff>101600</xdr:colOff>
      <xdr:row>78</xdr:row>
      <xdr:rowOff>7962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170539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18422</xdr:rowOff>
    </xdr:from>
    <xdr:to>
      <xdr:col>36</xdr:col>
      <xdr:colOff>165100</xdr:colOff>
      <xdr:row>77</xdr:row>
      <xdr:rowOff>120022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111149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22123</xdr:rowOff>
    </xdr:from>
    <xdr:to>
      <xdr:col>55</xdr:col>
      <xdr:colOff>0</xdr:colOff>
      <xdr:row>96</xdr:row>
      <xdr:rowOff>84325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309873"/>
          <a:ext cx="838200" cy="2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21851</xdr:rowOff>
    </xdr:from>
    <xdr:to>
      <xdr:col>50</xdr:col>
      <xdr:colOff>114300</xdr:colOff>
      <xdr:row>96</xdr:row>
      <xdr:rowOff>84325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81051"/>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151022</xdr:rowOff>
    </xdr:from>
    <xdr:to>
      <xdr:col>45</xdr:col>
      <xdr:colOff>177800</xdr:colOff>
      <xdr:row>96</xdr:row>
      <xdr:rowOff>21851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38772"/>
          <a:ext cx="889000" cy="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151022</xdr:rowOff>
    </xdr:from>
    <xdr:to>
      <xdr:col>41</xdr:col>
      <xdr:colOff>50800</xdr:colOff>
      <xdr:row>96</xdr:row>
      <xdr:rowOff>131285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38772"/>
          <a:ext cx="889000" cy="15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142773</xdr:rowOff>
    </xdr:from>
    <xdr:to>
      <xdr:col>55</xdr:col>
      <xdr:colOff>50800</xdr:colOff>
      <xdr:row>95</xdr:row>
      <xdr:rowOff>72923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165650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33525</xdr:rowOff>
    </xdr:from>
    <xdr:to>
      <xdr:col>50</xdr:col>
      <xdr:colOff>165100</xdr:colOff>
      <xdr:row>96</xdr:row>
      <xdr:rowOff>135125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142501</xdr:rowOff>
    </xdr:from>
    <xdr:to>
      <xdr:col>46</xdr:col>
      <xdr:colOff>38100</xdr:colOff>
      <xdr:row>96</xdr:row>
      <xdr:rowOff>72651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89178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100222</xdr:rowOff>
    </xdr:from>
    <xdr:to>
      <xdr:col>41</xdr:col>
      <xdr:colOff>101600</xdr:colOff>
      <xdr:row>96</xdr:row>
      <xdr:rowOff>30372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46899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80485</xdr:rowOff>
    </xdr:from>
    <xdr:to>
      <xdr:col>36</xdr:col>
      <xdr:colOff>165100</xdr:colOff>
      <xdr:row>97</xdr:row>
      <xdr:rowOff>10635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27162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164633</xdr:rowOff>
    </xdr:from>
    <xdr:to>
      <xdr:col>85</xdr:col>
      <xdr:colOff>127000</xdr:colOff>
      <xdr:row>39</xdr:row>
      <xdr:rowOff>18542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79733"/>
          <a:ext cx="8382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110913</xdr:rowOff>
    </xdr:from>
    <xdr:to>
      <xdr:col>81</xdr:col>
      <xdr:colOff>50800</xdr:colOff>
      <xdr:row>38</xdr:row>
      <xdr:rowOff>164633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283113"/>
          <a:ext cx="889000" cy="39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41908</xdr:rowOff>
    </xdr:from>
    <xdr:to>
      <xdr:col>76</xdr:col>
      <xdr:colOff>114300</xdr:colOff>
      <xdr:row>36</xdr:row>
      <xdr:rowOff>110913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14108"/>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148648</xdr:rowOff>
    </xdr:from>
    <xdr:to>
      <xdr:col>71</xdr:col>
      <xdr:colOff>177800</xdr:colOff>
      <xdr:row>36</xdr:row>
      <xdr:rowOff>41908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977948"/>
          <a:ext cx="889000" cy="23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139192</xdr:rowOff>
    </xdr:from>
    <xdr:to>
      <xdr:col>85</xdr:col>
      <xdr:colOff>177800</xdr:colOff>
      <xdr:row>39</xdr:row>
      <xdr:rowOff>69342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113833</xdr:rowOff>
    </xdr:from>
    <xdr:to>
      <xdr:col>81</xdr:col>
      <xdr:colOff>101600</xdr:colOff>
      <xdr:row>39</xdr:row>
      <xdr:rowOff>43983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2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60511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60113</xdr:rowOff>
    </xdr:from>
    <xdr:to>
      <xdr:col>76</xdr:col>
      <xdr:colOff>165100</xdr:colOff>
      <xdr:row>36</xdr:row>
      <xdr:rowOff>161713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6790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0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162558</xdr:rowOff>
    </xdr:from>
    <xdr:to>
      <xdr:col>72</xdr:col>
      <xdr:colOff>38100</xdr:colOff>
      <xdr:row>36</xdr:row>
      <xdr:rowOff>92708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1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109235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93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97848</xdr:rowOff>
    </xdr:from>
    <xdr:to>
      <xdr:col>67</xdr:col>
      <xdr:colOff>101600</xdr:colOff>
      <xdr:row>35</xdr:row>
      <xdr:rowOff>27998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9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44525</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7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27767</xdr:rowOff>
    </xdr:from>
    <xdr:to>
      <xdr:col>85</xdr:col>
      <xdr:colOff>127000</xdr:colOff>
      <xdr:row>74</xdr:row>
      <xdr:rowOff>110260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43617"/>
          <a:ext cx="838200" cy="2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27767</xdr:rowOff>
    </xdr:from>
    <xdr:to>
      <xdr:col>81</xdr:col>
      <xdr:colOff>50800</xdr:colOff>
      <xdr:row>73</xdr:row>
      <xdr:rowOff>97458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543617"/>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97458</xdr:rowOff>
    </xdr:from>
    <xdr:to>
      <xdr:col>76</xdr:col>
      <xdr:colOff>114300</xdr:colOff>
      <xdr:row>73</xdr:row>
      <xdr:rowOff>167736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613308"/>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167736</xdr:rowOff>
    </xdr:from>
    <xdr:to>
      <xdr:col>71</xdr:col>
      <xdr:colOff>177800</xdr:colOff>
      <xdr:row>75</xdr:row>
      <xdr:rowOff>44896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683586"/>
          <a:ext cx="889000" cy="2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59460</xdr:rowOff>
    </xdr:from>
    <xdr:to>
      <xdr:col>85</xdr:col>
      <xdr:colOff>177800</xdr:colOff>
      <xdr:row>74</xdr:row>
      <xdr:rowOff>161060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82337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59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148417</xdr:rowOff>
    </xdr:from>
    <xdr:to>
      <xdr:col>81</xdr:col>
      <xdr:colOff>101600</xdr:colOff>
      <xdr:row>73</xdr:row>
      <xdr:rowOff>78567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95094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46658</xdr:rowOff>
    </xdr:from>
    <xdr:to>
      <xdr:col>76</xdr:col>
      <xdr:colOff>165100</xdr:colOff>
      <xdr:row>73</xdr:row>
      <xdr:rowOff>148258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164785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3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116936</xdr:rowOff>
    </xdr:from>
    <xdr:to>
      <xdr:col>72</xdr:col>
      <xdr:colOff>38100</xdr:colOff>
      <xdr:row>74</xdr:row>
      <xdr:rowOff>47086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63613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165546</xdr:rowOff>
    </xdr:from>
    <xdr:to>
      <xdr:col>67</xdr:col>
      <xdr:colOff>101600</xdr:colOff>
      <xdr:row>75</xdr:row>
      <xdr:rowOff>95696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62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86601</xdr:rowOff>
    </xdr:from>
    <xdr:to>
      <xdr:col>85</xdr:col>
      <xdr:colOff>127000</xdr:colOff>
      <xdr:row>98</xdr:row>
      <xdr:rowOff>45920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17251"/>
          <a:ext cx="838200" cy="1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69053</xdr:rowOff>
    </xdr:from>
    <xdr:to>
      <xdr:col>81</xdr:col>
      <xdr:colOff>50800</xdr:colOff>
      <xdr:row>98</xdr:row>
      <xdr:rowOff>45920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99703"/>
          <a:ext cx="889000" cy="14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95836</xdr:rowOff>
    </xdr:from>
    <xdr:to>
      <xdr:col>76</xdr:col>
      <xdr:colOff>114300</xdr:colOff>
      <xdr:row>97</xdr:row>
      <xdr:rowOff>69053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55036"/>
          <a:ext cx="889000" cy="1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95836</xdr:rowOff>
    </xdr:from>
    <xdr:to>
      <xdr:col>71</xdr:col>
      <xdr:colOff>177800</xdr:colOff>
      <xdr:row>97</xdr:row>
      <xdr:rowOff>72529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55036"/>
          <a:ext cx="889000" cy="1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35801</xdr:rowOff>
    </xdr:from>
    <xdr:to>
      <xdr:col>85</xdr:col>
      <xdr:colOff>177800</xdr:colOff>
      <xdr:row>97</xdr:row>
      <xdr:rowOff>137401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14228</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166570</xdr:rowOff>
    </xdr:from>
    <xdr:to>
      <xdr:col>81</xdr:col>
      <xdr:colOff>101600</xdr:colOff>
      <xdr:row>98</xdr:row>
      <xdr:rowOff>96720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18253</xdr:rowOff>
    </xdr:from>
    <xdr:to>
      <xdr:col>76</xdr:col>
      <xdr:colOff>165100</xdr:colOff>
      <xdr:row>97</xdr:row>
      <xdr:rowOff>119853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110980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45036</xdr:rowOff>
    </xdr:from>
    <xdr:to>
      <xdr:col>72</xdr:col>
      <xdr:colOff>38100</xdr:colOff>
      <xdr:row>96</xdr:row>
      <xdr:rowOff>146636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163163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21729</xdr:rowOff>
    </xdr:from>
    <xdr:to>
      <xdr:col>67</xdr:col>
      <xdr:colOff>101600</xdr:colOff>
      <xdr:row>97</xdr:row>
      <xdr:rowOff>123329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139856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140386</xdr:rowOff>
    </xdr:from>
    <xdr:to>
      <xdr:col>116</xdr:col>
      <xdr:colOff>63500</xdr:colOff>
      <xdr:row>36</xdr:row>
      <xdr:rowOff>20313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141136"/>
          <a:ext cx="838200" cy="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140386</xdr:rowOff>
    </xdr:from>
    <xdr:to>
      <xdr:col>111</xdr:col>
      <xdr:colOff>177800</xdr:colOff>
      <xdr:row>35</xdr:row>
      <xdr:rowOff>150787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14113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150787</xdr:rowOff>
    </xdr:from>
    <xdr:to>
      <xdr:col>107</xdr:col>
      <xdr:colOff>50800</xdr:colOff>
      <xdr:row>36</xdr:row>
      <xdr:rowOff>19514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151537"/>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19514</xdr:rowOff>
    </xdr:from>
    <xdr:to>
      <xdr:col>102</xdr:col>
      <xdr:colOff>114300</xdr:colOff>
      <xdr:row>36</xdr:row>
      <xdr:rowOff>44774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9171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140963</xdr:rowOff>
    </xdr:from>
    <xdr:to>
      <xdr:col>116</xdr:col>
      <xdr:colOff>114300</xdr:colOff>
      <xdr:row>36</xdr:row>
      <xdr:rowOff>71113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163840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9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89586</xdr:rowOff>
    </xdr:from>
    <xdr:to>
      <xdr:col>112</xdr:col>
      <xdr:colOff>38100</xdr:colOff>
      <xdr:row>36</xdr:row>
      <xdr:rowOff>19736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0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36263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8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99987</xdr:rowOff>
    </xdr:from>
    <xdr:to>
      <xdr:col>107</xdr:col>
      <xdr:colOff>101600</xdr:colOff>
      <xdr:row>36</xdr:row>
      <xdr:rowOff>30137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10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46664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87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140164</xdr:rowOff>
    </xdr:from>
    <xdr:to>
      <xdr:col>102</xdr:col>
      <xdr:colOff>165100</xdr:colOff>
      <xdr:row>36</xdr:row>
      <xdr:rowOff>70314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86841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9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165424</xdr:rowOff>
    </xdr:from>
    <xdr:to>
      <xdr:col>98</xdr:col>
      <xdr:colOff>38100</xdr:colOff>
      <xdr:row>36</xdr:row>
      <xdr:rowOff>95574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112101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9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32303</xdr:rowOff>
    </xdr:from>
    <xdr:to>
      <xdr:col>116</xdr:col>
      <xdr:colOff>63500</xdr:colOff>
      <xdr:row>57</xdr:row>
      <xdr:rowOff>88814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804953"/>
          <a:ext cx="838200" cy="5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32303</xdr:rowOff>
    </xdr:from>
    <xdr:to>
      <xdr:col>111</xdr:col>
      <xdr:colOff>177800</xdr:colOff>
      <xdr:row>57</xdr:row>
      <xdr:rowOff>84790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804953"/>
          <a:ext cx="8890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84790</xdr:rowOff>
    </xdr:from>
    <xdr:to>
      <xdr:col>107</xdr:col>
      <xdr:colOff>50800</xdr:colOff>
      <xdr:row>57</xdr:row>
      <xdr:rowOff>89088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85744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89088</xdr:rowOff>
    </xdr:from>
    <xdr:to>
      <xdr:col>102</xdr:col>
      <xdr:colOff>114300</xdr:colOff>
      <xdr:row>57</xdr:row>
      <xdr:rowOff>93980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86173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38014</xdr:rowOff>
    </xdr:from>
    <xdr:to>
      <xdr:col>116</xdr:col>
      <xdr:colOff>114300</xdr:colOff>
      <xdr:row>57</xdr:row>
      <xdr:rowOff>139614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8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16441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7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152953</xdr:rowOff>
    </xdr:from>
    <xdr:to>
      <xdr:col>112</xdr:col>
      <xdr:colOff>38100</xdr:colOff>
      <xdr:row>57</xdr:row>
      <xdr:rowOff>83103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74230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33990</xdr:rowOff>
    </xdr:from>
    <xdr:to>
      <xdr:col>107</xdr:col>
      <xdr:colOff>101600</xdr:colOff>
      <xdr:row>57</xdr:row>
      <xdr:rowOff>135590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126717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9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38288</xdr:rowOff>
    </xdr:from>
    <xdr:to>
      <xdr:col>102</xdr:col>
      <xdr:colOff>165100</xdr:colOff>
      <xdr:row>57</xdr:row>
      <xdr:rowOff>139888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131015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90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43180</xdr:rowOff>
    </xdr:from>
    <xdr:to>
      <xdr:col>98</xdr:col>
      <xdr:colOff>38100</xdr:colOff>
      <xdr:row>57</xdr:row>
      <xdr:rowOff>144780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135907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136995</xdr:rowOff>
    </xdr:from>
    <xdr:to>
      <xdr:col>116</xdr:col>
      <xdr:colOff>63500</xdr:colOff>
      <xdr:row>72</xdr:row>
      <xdr:rowOff>145986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481395"/>
          <a:ext cx="8382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136995</xdr:rowOff>
    </xdr:from>
    <xdr:to>
      <xdr:col>111</xdr:col>
      <xdr:colOff>177800</xdr:colOff>
      <xdr:row>73</xdr:row>
      <xdr:rowOff>20562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481395"/>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20562</xdr:rowOff>
    </xdr:from>
    <xdr:to>
      <xdr:col>107</xdr:col>
      <xdr:colOff>50800</xdr:colOff>
      <xdr:row>73</xdr:row>
      <xdr:rowOff>65024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536412"/>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65024</xdr:rowOff>
    </xdr:from>
    <xdr:to>
      <xdr:col>102</xdr:col>
      <xdr:colOff>114300</xdr:colOff>
      <xdr:row>73</xdr:row>
      <xdr:rowOff>111011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80874"/>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95186</xdr:rowOff>
    </xdr:from>
    <xdr:to>
      <xdr:col>116</xdr:col>
      <xdr:colOff>114300</xdr:colOff>
      <xdr:row>73</xdr:row>
      <xdr:rowOff>25336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4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118063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86195</xdr:rowOff>
    </xdr:from>
    <xdr:to>
      <xdr:col>112</xdr:col>
      <xdr:colOff>38100</xdr:colOff>
      <xdr:row>73</xdr:row>
      <xdr:rowOff>16345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32872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2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141212</xdr:rowOff>
    </xdr:from>
    <xdr:to>
      <xdr:col>107</xdr:col>
      <xdr:colOff>101600</xdr:colOff>
      <xdr:row>73</xdr:row>
      <xdr:rowOff>71362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87889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14224</xdr:rowOff>
    </xdr:from>
    <xdr:to>
      <xdr:col>102</xdr:col>
      <xdr:colOff>165100</xdr:colOff>
      <xdr:row>73</xdr:row>
      <xdr:rowOff>115824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132351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60211</xdr:rowOff>
    </xdr:from>
    <xdr:to>
      <xdr:col>98</xdr:col>
      <xdr:colOff>38100</xdr:colOff>
      <xdr:row>73</xdr:row>
      <xdr:rowOff>161811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738,994</a:t>
          </a:r>
          <a:r>
            <a:rPr kumimoji="1" lang="ja-JP" altLang="ja-JP" sz="1100" b="0" i="0" baseline="0">
              <a:solidFill>
                <a:schemeClr val="dk1"/>
              </a:solidFill>
              <a:effectLst/>
              <a:latin typeface="+mn-lt"/>
              <a:ea typeface="+mn-ea"/>
              <a:cs typeface="+mn-cs"/>
            </a:rPr>
            <a:t>円となっており、令和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60,583</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主な</a:t>
          </a:r>
          <a:r>
            <a:rPr kumimoji="1" lang="ja-JP" altLang="en-US" sz="1100" b="0" i="0" baseline="0">
              <a:solidFill>
                <a:schemeClr val="dk1"/>
              </a:solidFill>
              <a:effectLst/>
              <a:latin typeface="+mn-lt"/>
              <a:ea typeface="+mn-ea"/>
              <a:cs typeface="+mn-cs"/>
            </a:rPr>
            <a:t>増加要因は</a:t>
          </a:r>
          <a:r>
            <a:rPr kumimoji="1" lang="ja-JP" altLang="ja-JP" sz="1100" b="0" i="0" baseline="0">
              <a:solidFill>
                <a:schemeClr val="dk1"/>
              </a:solidFill>
              <a:effectLst/>
              <a:latin typeface="+mn-lt"/>
              <a:ea typeface="+mn-ea"/>
              <a:cs typeface="+mn-cs"/>
            </a:rPr>
            <a:t>普通建設事業費</a:t>
          </a:r>
          <a:r>
            <a:rPr kumimoji="1" lang="ja-JP" altLang="en-US" sz="1100" b="0" i="0" baseline="0">
              <a:solidFill>
                <a:schemeClr val="dk1"/>
              </a:solidFill>
              <a:effectLst/>
              <a:latin typeface="+mn-lt"/>
              <a:ea typeface="+mn-ea"/>
              <a:cs typeface="+mn-cs"/>
            </a:rPr>
            <a:t>であり、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46,067</a:t>
          </a:r>
          <a:r>
            <a:rPr kumimoji="1" lang="ja-JP" altLang="ja-JP" sz="1100" b="0" i="0" baseline="0">
              <a:solidFill>
                <a:schemeClr val="dk1"/>
              </a:solidFill>
              <a:effectLst/>
              <a:latin typeface="+mn-lt"/>
              <a:ea typeface="+mn-ea"/>
              <a:cs typeface="+mn-cs"/>
            </a:rPr>
            <a:t>円増加</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129,255</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また、類似団体平均と比べると</a:t>
          </a:r>
          <a:r>
            <a:rPr kumimoji="1" lang="en-US" altLang="ja-JP" sz="1100" b="0" i="0" baseline="0">
              <a:solidFill>
                <a:schemeClr val="dk1"/>
              </a:solidFill>
              <a:effectLst/>
              <a:latin typeface="+mn-lt"/>
              <a:ea typeface="+mn-ea"/>
              <a:cs typeface="+mn-cs"/>
            </a:rPr>
            <a:t>49,415</a:t>
          </a:r>
          <a:r>
            <a:rPr kumimoji="1" lang="ja-JP" altLang="ja-JP" sz="1100" b="0" i="0" baseline="0">
              <a:solidFill>
                <a:schemeClr val="dk1"/>
              </a:solidFill>
              <a:effectLst/>
              <a:latin typeface="+mn-lt"/>
              <a:ea typeface="+mn-ea"/>
              <a:cs typeface="+mn-cs"/>
            </a:rPr>
            <a:t>円多い結果となっ</a:t>
          </a:r>
          <a:r>
            <a:rPr kumimoji="1" lang="ja-JP" altLang="en-US" sz="1100" b="0" i="0" baseline="0">
              <a:solidFill>
                <a:schemeClr val="dk1"/>
              </a:solidFill>
              <a:effectLst/>
              <a:latin typeface="+mn-lt"/>
              <a:ea typeface="+mn-ea"/>
              <a:cs typeface="+mn-cs"/>
            </a:rPr>
            <a:t>ている。これは、吉田統合小学校整備事業、道の駅津島熱田温泉整備事業等に要する経費</a:t>
          </a:r>
          <a:r>
            <a:rPr kumimoji="1" lang="ja-JP" altLang="ja-JP" sz="1100" b="0" i="0" baseline="0">
              <a:solidFill>
                <a:schemeClr val="dk1"/>
              </a:solidFill>
              <a:effectLst/>
              <a:latin typeface="+mn-lt"/>
              <a:ea typeface="+mn-ea"/>
              <a:cs typeface="+mn-cs"/>
            </a:rPr>
            <a:t>によ</a:t>
          </a:r>
          <a:r>
            <a:rPr kumimoji="1" lang="ja-JP" altLang="en-US" sz="1100" b="0" i="0" baseline="0">
              <a:solidFill>
                <a:schemeClr val="dk1"/>
              </a:solidFill>
              <a:effectLst/>
              <a:latin typeface="+mn-lt"/>
              <a:ea typeface="+mn-ea"/>
              <a:cs typeface="+mn-cs"/>
            </a:rPr>
            <a:t>るものである。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新伊達博物館整備事業などの大規模事業が</a:t>
          </a:r>
          <a:r>
            <a:rPr kumimoji="1" lang="ja-JP" altLang="en-US" sz="1100" b="0" i="0" baseline="0">
              <a:solidFill>
                <a:schemeClr val="dk1"/>
              </a:solidFill>
              <a:effectLst/>
              <a:latin typeface="+mn-lt"/>
              <a:ea typeface="+mn-ea"/>
              <a:cs typeface="+mn-cs"/>
            </a:rPr>
            <a:t>予定されているが、人口</a:t>
          </a:r>
          <a:r>
            <a:rPr kumimoji="1" lang="ja-JP" altLang="ja-JP" sz="1100" b="0" i="0" baseline="0">
              <a:solidFill>
                <a:schemeClr val="dk1"/>
              </a:solidFill>
              <a:effectLst/>
              <a:latin typeface="+mn-lt"/>
              <a:ea typeface="+mn-ea"/>
              <a:cs typeface="+mn-cs"/>
            </a:rPr>
            <a:t>減少に歯止めがかからないことも相まって、自主財源の柱である市税は中長期的に</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減収が想定されるため、引き続き、事業の優先度などについて十分検討を重ね、計画的な事業の実施に努める。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97409</xdr:rowOff>
    </xdr:from>
    <xdr:to>
      <xdr:col>24</xdr:col>
      <xdr:colOff>63500</xdr:colOff>
      <xdr:row>35</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815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146558</xdr:rowOff>
    </xdr:from>
    <xdr:to>
      <xdr:col>19</xdr:col>
      <xdr:colOff>177800</xdr:colOff>
      <xdr:row>36</xdr:row>
      <xdr:rowOff>27305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7308"/>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27305</xdr:rowOff>
    </xdr:from>
    <xdr:to>
      <xdr:col>15</xdr:col>
      <xdr:colOff>50800</xdr:colOff>
      <xdr:row>36</xdr:row>
      <xdr:rowOff>77978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950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77978</xdr:rowOff>
    </xdr:from>
    <xdr:to>
      <xdr:col>10</xdr:col>
      <xdr:colOff>114300</xdr:colOff>
      <xdr:row>36</xdr:row>
      <xdr:rowOff>84455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501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46609</xdr:rowOff>
    </xdr:from>
    <xdr:to>
      <xdr:col>24</xdr:col>
      <xdr:colOff>114300</xdr:colOff>
      <xdr:row>35</xdr:row>
      <xdr:rowOff>148209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69486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42435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147955</xdr:rowOff>
    </xdr:from>
    <xdr:to>
      <xdr:col>15</xdr:col>
      <xdr:colOff>101600</xdr:colOff>
      <xdr:row>36</xdr:row>
      <xdr:rowOff>78105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94632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27178</xdr:rowOff>
    </xdr:from>
    <xdr:to>
      <xdr:col>10</xdr:col>
      <xdr:colOff>165100</xdr:colOff>
      <xdr:row>36</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33655</xdr:rowOff>
    </xdr:from>
    <xdr:to>
      <xdr:col>6</xdr:col>
      <xdr:colOff>38100</xdr:colOff>
      <xdr:row>36</xdr:row>
      <xdr:rowOff>135255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126382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81859</xdr:rowOff>
    </xdr:from>
    <xdr:to>
      <xdr:col>24</xdr:col>
      <xdr:colOff>63500</xdr:colOff>
      <xdr:row>56</xdr:row>
      <xdr:rowOff>162976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3059"/>
          <a:ext cx="8382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82966</xdr:rowOff>
    </xdr:from>
    <xdr:to>
      <xdr:col>19</xdr:col>
      <xdr:colOff>177800</xdr:colOff>
      <xdr:row>56</xdr:row>
      <xdr:rowOff>162976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841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82966</xdr:rowOff>
    </xdr:from>
    <xdr:to>
      <xdr:col>15</xdr:col>
      <xdr:colOff>50800</xdr:colOff>
      <xdr:row>56</xdr:row>
      <xdr:rowOff>91228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84166"/>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58922</xdr:rowOff>
    </xdr:from>
    <xdr:to>
      <xdr:col>10</xdr:col>
      <xdr:colOff>114300</xdr:colOff>
      <xdr:row>56</xdr:row>
      <xdr:rowOff>91228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17222"/>
          <a:ext cx="889000" cy="3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31059</xdr:rowOff>
    </xdr:from>
    <xdr:to>
      <xdr:col>24</xdr:col>
      <xdr:colOff>114300</xdr:colOff>
      <xdr:row>56</xdr:row>
      <xdr:rowOff>132659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112176</xdr:rowOff>
    </xdr:from>
    <xdr:to>
      <xdr:col>20</xdr:col>
      <xdr:colOff>38100</xdr:colOff>
      <xdr:row>57</xdr:row>
      <xdr:rowOff>42326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33453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32166</xdr:rowOff>
    </xdr:from>
    <xdr:to>
      <xdr:col>15</xdr:col>
      <xdr:colOff>101600</xdr:colOff>
      <xdr:row>56</xdr:row>
      <xdr:rowOff>133766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124893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40428</xdr:rowOff>
    </xdr:from>
    <xdr:to>
      <xdr:col>10</xdr:col>
      <xdr:colOff>165100</xdr:colOff>
      <xdr:row>56</xdr:row>
      <xdr:rowOff>142028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133155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3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8122</xdr:rowOff>
    </xdr:from>
    <xdr:to>
      <xdr:col>6</xdr:col>
      <xdr:colOff>38100</xdr:colOff>
      <xdr:row>54</xdr:row>
      <xdr:rowOff>109722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100849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5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62477</xdr:rowOff>
    </xdr:from>
    <xdr:to>
      <xdr:col>24</xdr:col>
      <xdr:colOff>63500</xdr:colOff>
      <xdr:row>73</xdr:row>
      <xdr:rowOff>104441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578327"/>
          <a:ext cx="8382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62477</xdr:rowOff>
    </xdr:from>
    <xdr:to>
      <xdr:col>19</xdr:col>
      <xdr:colOff>177800</xdr:colOff>
      <xdr:row>74</xdr:row>
      <xdr:rowOff>66287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78327"/>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66287</xdr:rowOff>
    </xdr:from>
    <xdr:to>
      <xdr:col>15</xdr:col>
      <xdr:colOff>50800</xdr:colOff>
      <xdr:row>74</xdr:row>
      <xdr:rowOff>68138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5358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68138</xdr:rowOff>
    </xdr:from>
    <xdr:to>
      <xdr:col>10</xdr:col>
      <xdr:colOff>114300</xdr:colOff>
      <xdr:row>76</xdr:row>
      <xdr:rowOff>56021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5438"/>
          <a:ext cx="889000" cy="3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53641</xdr:rowOff>
    </xdr:from>
    <xdr:to>
      <xdr:col>24</xdr:col>
      <xdr:colOff>114300</xdr:colOff>
      <xdr:row>73</xdr:row>
      <xdr:rowOff>155241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76518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11677</xdr:rowOff>
    </xdr:from>
    <xdr:to>
      <xdr:col>20</xdr:col>
      <xdr:colOff>38100</xdr:colOff>
      <xdr:row>73</xdr:row>
      <xdr:rowOff>113277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129804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0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15487</xdr:rowOff>
    </xdr:from>
    <xdr:to>
      <xdr:col>15</xdr:col>
      <xdr:colOff>101600</xdr:colOff>
      <xdr:row>74</xdr:row>
      <xdr:rowOff>117087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133614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17338</xdr:rowOff>
    </xdr:from>
    <xdr:to>
      <xdr:col>10</xdr:col>
      <xdr:colOff>165100</xdr:colOff>
      <xdr:row>74</xdr:row>
      <xdr:rowOff>118938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135465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7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5221</xdr:rowOff>
    </xdr:from>
    <xdr:to>
      <xdr:col>6</xdr:col>
      <xdr:colOff>38100</xdr:colOff>
      <xdr:row>76</xdr:row>
      <xdr:rowOff>106821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123348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54051</xdr:rowOff>
    </xdr:from>
    <xdr:to>
      <xdr:col>24</xdr:col>
      <xdr:colOff>63500</xdr:colOff>
      <xdr:row>94</xdr:row>
      <xdr:rowOff>107525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70351"/>
          <a:ext cx="838200" cy="5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105277</xdr:rowOff>
    </xdr:from>
    <xdr:to>
      <xdr:col>19</xdr:col>
      <xdr:colOff>177800</xdr:colOff>
      <xdr:row>94</xdr:row>
      <xdr:rowOff>107525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2157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48222</xdr:rowOff>
    </xdr:from>
    <xdr:to>
      <xdr:col>15</xdr:col>
      <xdr:colOff>50800</xdr:colOff>
      <xdr:row>94</xdr:row>
      <xdr:rowOff>105277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164522"/>
          <a:ext cx="889000" cy="5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48222</xdr:rowOff>
    </xdr:from>
    <xdr:to>
      <xdr:col>10</xdr:col>
      <xdr:colOff>114300</xdr:colOff>
      <xdr:row>96</xdr:row>
      <xdr:rowOff>60489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64522"/>
          <a:ext cx="889000" cy="3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3251</xdr:rowOff>
    </xdr:from>
    <xdr:to>
      <xdr:col>24</xdr:col>
      <xdr:colOff>114300</xdr:colOff>
      <xdr:row>94</xdr:row>
      <xdr:rowOff>104851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26128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56725</xdr:rowOff>
    </xdr:from>
    <xdr:to>
      <xdr:col>20</xdr:col>
      <xdr:colOff>38100</xdr:colOff>
      <xdr:row>94</xdr:row>
      <xdr:rowOff>158325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54477</xdr:rowOff>
    </xdr:from>
    <xdr:to>
      <xdr:col>15</xdr:col>
      <xdr:colOff>101600</xdr:colOff>
      <xdr:row>94</xdr:row>
      <xdr:rowOff>156077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168872</xdr:rowOff>
    </xdr:from>
    <xdr:to>
      <xdr:col>10</xdr:col>
      <xdr:colOff>165100</xdr:colOff>
      <xdr:row>94</xdr:row>
      <xdr:rowOff>99022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115549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9689</xdr:rowOff>
    </xdr:from>
    <xdr:to>
      <xdr:col>6</xdr:col>
      <xdr:colOff>38100</xdr:colOff>
      <xdr:row>96</xdr:row>
      <xdr:rowOff>111289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127816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100511</xdr:rowOff>
    </xdr:from>
    <xdr:to>
      <xdr:col>55</xdr:col>
      <xdr:colOff>0</xdr:colOff>
      <xdr:row>37</xdr:row>
      <xdr:rowOff>108349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44161"/>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68507</xdr:rowOff>
    </xdr:from>
    <xdr:to>
      <xdr:col>50</xdr:col>
      <xdr:colOff>114300</xdr:colOff>
      <xdr:row>37</xdr:row>
      <xdr:rowOff>108349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12157"/>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68507</xdr:rowOff>
    </xdr:from>
    <xdr:to>
      <xdr:col>45</xdr:col>
      <xdr:colOff>177800</xdr:colOff>
      <xdr:row>37</xdr:row>
      <xdr:rowOff>76019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12157"/>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76019</xdr:rowOff>
    </xdr:from>
    <xdr:to>
      <xdr:col>41</xdr:col>
      <xdr:colOff>50800</xdr:colOff>
      <xdr:row>37</xdr:row>
      <xdr:rowOff>84183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196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49711</xdr:rowOff>
    </xdr:from>
    <xdr:to>
      <xdr:col>55</xdr:col>
      <xdr:colOff>50800</xdr:colOff>
      <xdr:row>37</xdr:row>
      <xdr:rowOff>151311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72588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57549</xdr:rowOff>
    </xdr:from>
    <xdr:to>
      <xdr:col>50</xdr:col>
      <xdr:colOff>165100</xdr:colOff>
      <xdr:row>37</xdr:row>
      <xdr:rowOff>159149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4226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7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17707</xdr:rowOff>
    </xdr:from>
    <xdr:to>
      <xdr:col>46</xdr:col>
      <xdr:colOff>38100</xdr:colOff>
      <xdr:row>37</xdr:row>
      <xdr:rowOff>119307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135834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13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25219</xdr:rowOff>
    </xdr:from>
    <xdr:to>
      <xdr:col>41</xdr:col>
      <xdr:colOff>101600</xdr:colOff>
      <xdr:row>37</xdr:row>
      <xdr:rowOff>126819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143346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33383</xdr:rowOff>
    </xdr:from>
    <xdr:to>
      <xdr:col>36</xdr:col>
      <xdr:colOff>165100</xdr:colOff>
      <xdr:row>37</xdr:row>
      <xdr:rowOff>134983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151510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22314</xdr:rowOff>
    </xdr:from>
    <xdr:to>
      <xdr:col>55</xdr:col>
      <xdr:colOff>0</xdr:colOff>
      <xdr:row>56</xdr:row>
      <xdr:rowOff>36634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23514"/>
          <a:ext cx="8382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132336</xdr:rowOff>
    </xdr:from>
    <xdr:to>
      <xdr:col>50</xdr:col>
      <xdr:colOff>114300</xdr:colOff>
      <xdr:row>56</xdr:row>
      <xdr:rowOff>36634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62086"/>
          <a:ext cx="889000" cy="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132336</xdr:rowOff>
    </xdr:from>
    <xdr:to>
      <xdr:col>45</xdr:col>
      <xdr:colOff>177800</xdr:colOff>
      <xdr:row>56</xdr:row>
      <xdr:rowOff>135046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62086"/>
          <a:ext cx="889000" cy="17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168308</xdr:rowOff>
    </xdr:from>
    <xdr:to>
      <xdr:col>41</xdr:col>
      <xdr:colOff>50800</xdr:colOff>
      <xdr:row>56</xdr:row>
      <xdr:rowOff>135046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98058"/>
          <a:ext cx="889000" cy="1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142964</xdr:rowOff>
    </xdr:from>
    <xdr:to>
      <xdr:col>55</xdr:col>
      <xdr:colOff>50800</xdr:colOff>
      <xdr:row>56</xdr:row>
      <xdr:rowOff>73114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165841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157284</xdr:rowOff>
    </xdr:from>
    <xdr:to>
      <xdr:col>50</xdr:col>
      <xdr:colOff>165100</xdr:colOff>
      <xdr:row>56</xdr:row>
      <xdr:rowOff>87434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103961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81536</xdr:rowOff>
    </xdr:from>
    <xdr:to>
      <xdr:col>46</xdr:col>
      <xdr:colOff>38100</xdr:colOff>
      <xdr:row>56</xdr:row>
      <xdr:rowOff>11686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84246</xdr:rowOff>
    </xdr:from>
    <xdr:to>
      <xdr:col>41</xdr:col>
      <xdr:colOff>101600</xdr:colOff>
      <xdr:row>57</xdr:row>
      <xdr:rowOff>14396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30923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117508</xdr:rowOff>
    </xdr:from>
    <xdr:to>
      <xdr:col>36</xdr:col>
      <xdr:colOff>165100</xdr:colOff>
      <xdr:row>56</xdr:row>
      <xdr:rowOff>47658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64185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93161</xdr:rowOff>
    </xdr:from>
    <xdr:to>
      <xdr:col>55</xdr:col>
      <xdr:colOff>0</xdr:colOff>
      <xdr:row>76</xdr:row>
      <xdr:rowOff>148044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51911"/>
          <a:ext cx="838200" cy="2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132023</xdr:rowOff>
    </xdr:from>
    <xdr:to>
      <xdr:col>50</xdr:col>
      <xdr:colOff>114300</xdr:colOff>
      <xdr:row>76</xdr:row>
      <xdr:rowOff>148044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62223"/>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133680</xdr:rowOff>
    </xdr:from>
    <xdr:to>
      <xdr:col>45</xdr:col>
      <xdr:colOff>177800</xdr:colOff>
      <xdr:row>76</xdr:row>
      <xdr:rowOff>132023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92430"/>
          <a:ext cx="8890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133680</xdr:rowOff>
    </xdr:from>
    <xdr:to>
      <xdr:col>41</xdr:col>
      <xdr:colOff>50800</xdr:colOff>
      <xdr:row>76</xdr:row>
      <xdr:rowOff>160979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92430"/>
          <a:ext cx="889000" cy="19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42361</xdr:rowOff>
    </xdr:from>
    <xdr:to>
      <xdr:col>55</xdr:col>
      <xdr:colOff>50800</xdr:colOff>
      <xdr:row>75</xdr:row>
      <xdr:rowOff>143961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65238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97244</xdr:rowOff>
    </xdr:from>
    <xdr:to>
      <xdr:col>50</xdr:col>
      <xdr:colOff>165100</xdr:colOff>
      <xdr:row>77</xdr:row>
      <xdr:rowOff>27394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43921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81223</xdr:rowOff>
    </xdr:from>
    <xdr:to>
      <xdr:col>46</xdr:col>
      <xdr:colOff>38100</xdr:colOff>
      <xdr:row>77</xdr:row>
      <xdr:rowOff>11373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82880</xdr:rowOff>
    </xdr:from>
    <xdr:to>
      <xdr:col>41</xdr:col>
      <xdr:colOff>101600</xdr:colOff>
      <xdr:row>76</xdr:row>
      <xdr:rowOff>13030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29557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1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110179</xdr:rowOff>
    </xdr:from>
    <xdr:to>
      <xdr:col>36</xdr:col>
      <xdr:colOff>165100</xdr:colOff>
      <xdr:row>77</xdr:row>
      <xdr:rowOff>40329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31456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84102</xdr:rowOff>
    </xdr:from>
    <xdr:to>
      <xdr:col>55</xdr:col>
      <xdr:colOff>0</xdr:colOff>
      <xdr:row>95</xdr:row>
      <xdr:rowOff>118228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371852"/>
          <a:ext cx="8382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84102</xdr:rowOff>
    </xdr:from>
    <xdr:to>
      <xdr:col>50</xdr:col>
      <xdr:colOff>114300</xdr:colOff>
      <xdr:row>96</xdr:row>
      <xdr:rowOff>111337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71852"/>
          <a:ext cx="889000" cy="19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108953</xdr:rowOff>
    </xdr:from>
    <xdr:to>
      <xdr:col>45</xdr:col>
      <xdr:colOff>177800</xdr:colOff>
      <xdr:row>96</xdr:row>
      <xdr:rowOff>111337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68153"/>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108953</xdr:rowOff>
    </xdr:from>
    <xdr:to>
      <xdr:col>41</xdr:col>
      <xdr:colOff>50800</xdr:colOff>
      <xdr:row>96</xdr:row>
      <xdr:rowOff>149285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68153"/>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67428</xdr:rowOff>
    </xdr:from>
    <xdr:to>
      <xdr:col>55</xdr:col>
      <xdr:colOff>50800</xdr:colOff>
      <xdr:row>95</xdr:row>
      <xdr:rowOff>169028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5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90305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33302</xdr:rowOff>
    </xdr:from>
    <xdr:to>
      <xdr:col>50</xdr:col>
      <xdr:colOff>165100</xdr:colOff>
      <xdr:row>95</xdr:row>
      <xdr:rowOff>134902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151429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60537</xdr:rowOff>
    </xdr:from>
    <xdr:to>
      <xdr:col>46</xdr:col>
      <xdr:colOff>38100</xdr:colOff>
      <xdr:row>96</xdr:row>
      <xdr:rowOff>162137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153264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58153</xdr:rowOff>
    </xdr:from>
    <xdr:to>
      <xdr:col>41</xdr:col>
      <xdr:colOff>101600</xdr:colOff>
      <xdr:row>96</xdr:row>
      <xdr:rowOff>159753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150880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98485</xdr:rowOff>
    </xdr:from>
    <xdr:to>
      <xdr:col>36</xdr:col>
      <xdr:colOff>165100</xdr:colOff>
      <xdr:row>97</xdr:row>
      <xdr:rowOff>28635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5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19762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5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104458</xdr:rowOff>
    </xdr:from>
    <xdr:to>
      <xdr:col>85</xdr:col>
      <xdr:colOff>127000</xdr:colOff>
      <xdr:row>36</xdr:row>
      <xdr:rowOff>105982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05208"/>
          <a:ext cx="8382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74549</xdr:rowOff>
    </xdr:from>
    <xdr:to>
      <xdr:col>81</xdr:col>
      <xdr:colOff>50800</xdr:colOff>
      <xdr:row>36</xdr:row>
      <xdr:rowOff>105982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46749"/>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115773</xdr:rowOff>
    </xdr:from>
    <xdr:to>
      <xdr:col>76</xdr:col>
      <xdr:colOff>114300</xdr:colOff>
      <xdr:row>36</xdr:row>
      <xdr:rowOff>74549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259273"/>
          <a:ext cx="889000" cy="9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115773</xdr:rowOff>
    </xdr:from>
    <xdr:to>
      <xdr:col>71</xdr:col>
      <xdr:colOff>177800</xdr:colOff>
      <xdr:row>32</xdr:row>
      <xdr:rowOff>52984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259273"/>
          <a:ext cx="889000" cy="2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53658</xdr:rowOff>
    </xdr:from>
    <xdr:to>
      <xdr:col>85</xdr:col>
      <xdr:colOff>177800</xdr:colOff>
      <xdr:row>35</xdr:row>
      <xdr:rowOff>155258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76535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55182</xdr:rowOff>
    </xdr:from>
    <xdr:to>
      <xdr:col>81</xdr:col>
      <xdr:colOff>101600</xdr:colOff>
      <xdr:row>36</xdr:row>
      <xdr:rowOff>156782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23749</xdr:rowOff>
    </xdr:from>
    <xdr:to>
      <xdr:col>76</xdr:col>
      <xdr:colOff>165100</xdr:colOff>
      <xdr:row>36</xdr:row>
      <xdr:rowOff>125349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141876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64973</xdr:rowOff>
    </xdr:from>
    <xdr:to>
      <xdr:col>72</xdr:col>
      <xdr:colOff>38100</xdr:colOff>
      <xdr:row>30</xdr:row>
      <xdr:rowOff>166573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2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11650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49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2184</xdr:rowOff>
    </xdr:from>
    <xdr:to>
      <xdr:col>67</xdr:col>
      <xdr:colOff>101600</xdr:colOff>
      <xdr:row>32</xdr:row>
      <xdr:rowOff>103784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4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120311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35527</xdr:rowOff>
    </xdr:from>
    <xdr:to>
      <xdr:col>85</xdr:col>
      <xdr:colOff>127000</xdr:colOff>
      <xdr:row>56</xdr:row>
      <xdr:rowOff>49974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608027"/>
          <a:ext cx="838200" cy="10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111902</xdr:rowOff>
    </xdr:from>
    <xdr:to>
      <xdr:col>81</xdr:col>
      <xdr:colOff>50800</xdr:colOff>
      <xdr:row>56</xdr:row>
      <xdr:rowOff>49974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370202"/>
          <a:ext cx="889000" cy="28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111902</xdr:rowOff>
    </xdr:from>
    <xdr:to>
      <xdr:col>76</xdr:col>
      <xdr:colOff>114300</xdr:colOff>
      <xdr:row>57</xdr:row>
      <xdr:rowOff>24692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70202"/>
          <a:ext cx="889000" cy="4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99192</xdr:rowOff>
    </xdr:from>
    <xdr:to>
      <xdr:col>71</xdr:col>
      <xdr:colOff>177800</xdr:colOff>
      <xdr:row>57</xdr:row>
      <xdr:rowOff>24692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00392"/>
          <a:ext cx="889000" cy="9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156177</xdr:rowOff>
    </xdr:from>
    <xdr:to>
      <xdr:col>85</xdr:col>
      <xdr:colOff>177800</xdr:colOff>
      <xdr:row>50</xdr:row>
      <xdr:rowOff>86327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5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109204</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5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170624</xdr:rowOff>
    </xdr:from>
    <xdr:to>
      <xdr:col>81</xdr:col>
      <xdr:colOff>101600</xdr:colOff>
      <xdr:row>56</xdr:row>
      <xdr:rowOff>100774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91901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61102</xdr:rowOff>
    </xdr:from>
    <xdr:to>
      <xdr:col>76</xdr:col>
      <xdr:colOff>165100</xdr:colOff>
      <xdr:row>54</xdr:row>
      <xdr:rowOff>162702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7779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145342</xdr:rowOff>
    </xdr:from>
    <xdr:to>
      <xdr:col>72</xdr:col>
      <xdr:colOff>38100</xdr:colOff>
      <xdr:row>57</xdr:row>
      <xdr:rowOff>75492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66619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3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48392</xdr:rowOff>
    </xdr:from>
    <xdr:to>
      <xdr:col>67</xdr:col>
      <xdr:colOff>101600</xdr:colOff>
      <xdr:row>56</xdr:row>
      <xdr:rowOff>149992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141119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4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164633</xdr:rowOff>
    </xdr:from>
    <xdr:to>
      <xdr:col>85</xdr:col>
      <xdr:colOff>127000</xdr:colOff>
      <xdr:row>79</xdr:row>
      <xdr:rowOff>18542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37733"/>
          <a:ext cx="8382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110913</xdr:rowOff>
    </xdr:from>
    <xdr:to>
      <xdr:col>81</xdr:col>
      <xdr:colOff>50800</xdr:colOff>
      <xdr:row>78</xdr:row>
      <xdr:rowOff>164633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141113"/>
          <a:ext cx="889000" cy="39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41908</xdr:rowOff>
    </xdr:from>
    <xdr:to>
      <xdr:col>76</xdr:col>
      <xdr:colOff>114300</xdr:colOff>
      <xdr:row>76</xdr:row>
      <xdr:rowOff>110913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072108"/>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148648</xdr:rowOff>
    </xdr:from>
    <xdr:to>
      <xdr:col>71</xdr:col>
      <xdr:colOff>177800</xdr:colOff>
      <xdr:row>76</xdr:row>
      <xdr:rowOff>41908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835948"/>
          <a:ext cx="889000" cy="23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139192</xdr:rowOff>
    </xdr:from>
    <xdr:to>
      <xdr:col>85</xdr:col>
      <xdr:colOff>177800</xdr:colOff>
      <xdr:row>79</xdr:row>
      <xdr:rowOff>69342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113833</xdr:rowOff>
    </xdr:from>
    <xdr:to>
      <xdr:col>81</xdr:col>
      <xdr:colOff>101600</xdr:colOff>
      <xdr:row>79</xdr:row>
      <xdr:rowOff>43983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60510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6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60113</xdr:rowOff>
    </xdr:from>
    <xdr:to>
      <xdr:col>76</xdr:col>
      <xdr:colOff>165100</xdr:colOff>
      <xdr:row>76</xdr:row>
      <xdr:rowOff>161713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0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6790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162558</xdr:rowOff>
    </xdr:from>
    <xdr:to>
      <xdr:col>72</xdr:col>
      <xdr:colOff>38100</xdr:colOff>
      <xdr:row>76</xdr:row>
      <xdr:rowOff>92708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0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109235</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7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97848</xdr:rowOff>
    </xdr:from>
    <xdr:to>
      <xdr:col>67</xdr:col>
      <xdr:colOff>101600</xdr:colOff>
      <xdr:row>75</xdr:row>
      <xdr:rowOff>27998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7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44525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56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27767</xdr:rowOff>
    </xdr:from>
    <xdr:to>
      <xdr:col>85</xdr:col>
      <xdr:colOff>127000</xdr:colOff>
      <xdr:row>94</xdr:row>
      <xdr:rowOff>110260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972617"/>
          <a:ext cx="838200" cy="2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27767</xdr:rowOff>
    </xdr:from>
    <xdr:to>
      <xdr:col>81</xdr:col>
      <xdr:colOff>50800</xdr:colOff>
      <xdr:row>93</xdr:row>
      <xdr:rowOff>97458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972617"/>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97458</xdr:rowOff>
    </xdr:from>
    <xdr:to>
      <xdr:col>76</xdr:col>
      <xdr:colOff>114300</xdr:colOff>
      <xdr:row>93</xdr:row>
      <xdr:rowOff>167735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42308"/>
          <a:ext cx="889000" cy="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167735</xdr:rowOff>
    </xdr:from>
    <xdr:to>
      <xdr:col>71</xdr:col>
      <xdr:colOff>177800</xdr:colOff>
      <xdr:row>95</xdr:row>
      <xdr:rowOff>44896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12585"/>
          <a:ext cx="889000" cy="2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59460</xdr:rowOff>
    </xdr:from>
    <xdr:to>
      <xdr:col>85</xdr:col>
      <xdr:colOff>177800</xdr:colOff>
      <xdr:row>94</xdr:row>
      <xdr:rowOff>161060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82337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148417</xdr:rowOff>
    </xdr:from>
    <xdr:to>
      <xdr:col>81</xdr:col>
      <xdr:colOff>101600</xdr:colOff>
      <xdr:row>93</xdr:row>
      <xdr:rowOff>78567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95094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46658</xdr:rowOff>
    </xdr:from>
    <xdr:to>
      <xdr:col>76</xdr:col>
      <xdr:colOff>165100</xdr:colOff>
      <xdr:row>93</xdr:row>
      <xdr:rowOff>148258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164785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116935</xdr:rowOff>
    </xdr:from>
    <xdr:to>
      <xdr:col>72</xdr:col>
      <xdr:colOff>38100</xdr:colOff>
      <xdr:row>94</xdr:row>
      <xdr:rowOff>47085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63612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165546</xdr:rowOff>
    </xdr:from>
    <xdr:to>
      <xdr:col>67</xdr:col>
      <xdr:colOff>101600</xdr:colOff>
      <xdr:row>95</xdr:row>
      <xdr:rowOff>95696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112223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は、住民一人当たり</a:t>
          </a:r>
          <a:r>
            <a:rPr kumimoji="1" lang="en-US" altLang="ja-JP" sz="1100" b="0" i="0" baseline="0">
              <a:solidFill>
                <a:schemeClr val="dk1"/>
              </a:solidFill>
              <a:effectLst/>
              <a:latin typeface="+mn-lt"/>
              <a:ea typeface="+mn-ea"/>
              <a:cs typeface="+mn-cs"/>
            </a:rPr>
            <a:t>104,557</a:t>
          </a:r>
          <a:r>
            <a:rPr kumimoji="1" lang="ja-JP" altLang="ja-JP" sz="1100" b="0" i="0" baseline="0">
              <a:solidFill>
                <a:schemeClr val="dk1"/>
              </a:solidFill>
              <a:effectLst/>
              <a:latin typeface="+mn-lt"/>
              <a:ea typeface="+mn-ea"/>
              <a:cs typeface="+mn-cs"/>
            </a:rPr>
            <a:t>円となっている。</a:t>
          </a:r>
          <a:r>
            <a:rPr kumimoji="1" lang="ja-JP" altLang="en-US" sz="1100" b="0" i="0" baseline="0">
              <a:solidFill>
                <a:schemeClr val="dk1"/>
              </a:solidFill>
              <a:effectLst/>
              <a:latin typeface="+mn-lt"/>
              <a:ea typeface="+mn-ea"/>
              <a:cs typeface="+mn-cs"/>
            </a:rPr>
            <a:t>吉田統合小学校整備事業</a:t>
          </a:r>
          <a:r>
            <a:rPr kumimoji="1" lang="ja-JP" altLang="ja-JP" sz="1100" b="0" i="0" baseline="0">
              <a:solidFill>
                <a:schemeClr val="dk1"/>
              </a:solidFill>
              <a:effectLst/>
              <a:latin typeface="+mn-lt"/>
              <a:ea typeface="+mn-ea"/>
              <a:cs typeface="+mn-cs"/>
            </a:rPr>
            <a:t>等の実施により、令和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45,632</a:t>
          </a:r>
          <a:r>
            <a:rPr kumimoji="1" lang="ja-JP" altLang="ja-JP" sz="1100" b="0" i="0" baseline="0">
              <a:solidFill>
                <a:schemeClr val="dk1"/>
              </a:solidFill>
              <a:effectLst/>
              <a:latin typeface="+mn-lt"/>
              <a:ea typeface="+mn-ea"/>
              <a:cs typeface="+mn-cs"/>
            </a:rPr>
            <a:t>円増加している。類似団体平均と比較すると</a:t>
          </a:r>
          <a:r>
            <a:rPr kumimoji="1" lang="en-US" altLang="ja-JP" sz="1100" b="0" i="0" baseline="0">
              <a:solidFill>
                <a:schemeClr val="dk1"/>
              </a:solidFill>
              <a:effectLst/>
              <a:latin typeface="+mn-lt"/>
              <a:ea typeface="+mn-ea"/>
              <a:cs typeface="+mn-cs"/>
            </a:rPr>
            <a:t>36,884</a:t>
          </a:r>
          <a:r>
            <a:rPr kumimoji="1" lang="ja-JP" altLang="ja-JP" sz="1100" b="0" i="0" baseline="0">
              <a:solidFill>
                <a:schemeClr val="dk1"/>
              </a:solidFill>
              <a:effectLst/>
              <a:latin typeface="+mn-lt"/>
              <a:ea typeface="+mn-ea"/>
              <a:cs typeface="+mn-cs"/>
            </a:rPr>
            <a:t>円多い結果となっており、類似団体平均を</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上回っている。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また、商工費は、</a:t>
          </a:r>
          <a:r>
            <a:rPr kumimoji="1" lang="en-US" altLang="ja-JP" sz="1100" b="0" i="0" baseline="0">
              <a:solidFill>
                <a:schemeClr val="dk1"/>
              </a:solidFill>
              <a:effectLst/>
              <a:latin typeface="+mn-lt"/>
              <a:ea typeface="+mn-ea"/>
              <a:cs typeface="+mn-cs"/>
            </a:rPr>
            <a:t>33,443</a:t>
          </a:r>
          <a:r>
            <a:rPr kumimoji="1" lang="ja-JP" altLang="ja-JP" sz="1100" b="0" i="0" baseline="0">
              <a:solidFill>
                <a:schemeClr val="dk1"/>
              </a:solidFill>
              <a:effectLst/>
              <a:latin typeface="+mn-lt"/>
              <a:ea typeface="+mn-ea"/>
              <a:cs typeface="+mn-cs"/>
            </a:rPr>
            <a:t>円となっている。</a:t>
          </a:r>
          <a:r>
            <a:rPr kumimoji="1" lang="ja-JP" altLang="en-US" sz="1100" b="0" i="0" baseline="0">
              <a:solidFill>
                <a:schemeClr val="dk1"/>
              </a:solidFill>
              <a:effectLst/>
              <a:latin typeface="+mn-lt"/>
              <a:ea typeface="+mn-ea"/>
              <a:cs typeface="+mn-cs"/>
            </a:rPr>
            <a:t>道の駅津島熱田温泉整備事業</a:t>
          </a:r>
          <a:r>
            <a:rPr kumimoji="1" lang="ja-JP" altLang="ja-JP" sz="1100" b="0" i="0" baseline="0">
              <a:solidFill>
                <a:schemeClr val="dk1"/>
              </a:solidFill>
              <a:effectLst/>
              <a:latin typeface="+mn-lt"/>
              <a:ea typeface="+mn-ea"/>
              <a:cs typeface="+mn-cs"/>
            </a:rPr>
            <a:t>等の実施により、令和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11,881</a:t>
          </a:r>
          <a:r>
            <a:rPr kumimoji="1" lang="ja-JP" altLang="ja-JP" sz="1100" b="0" i="0" baseline="0">
              <a:solidFill>
                <a:schemeClr val="dk1"/>
              </a:solidFill>
              <a:effectLst/>
              <a:latin typeface="+mn-lt"/>
              <a:ea typeface="+mn-ea"/>
              <a:cs typeface="+mn-cs"/>
            </a:rPr>
            <a:t>円増加している。類似団体平均と比較すると</a:t>
          </a:r>
          <a:r>
            <a:rPr kumimoji="1" lang="en-US" altLang="ja-JP" sz="1100" b="0" i="0" baseline="0">
              <a:solidFill>
                <a:schemeClr val="dk1"/>
              </a:solidFill>
              <a:effectLst/>
              <a:latin typeface="+mn-lt"/>
              <a:ea typeface="+mn-ea"/>
              <a:cs typeface="+mn-cs"/>
            </a:rPr>
            <a:t>13,426</a:t>
          </a:r>
          <a:r>
            <a:rPr kumimoji="1" lang="ja-JP" altLang="ja-JP" sz="1100" b="0" i="0" baseline="0">
              <a:solidFill>
                <a:schemeClr val="dk1"/>
              </a:solidFill>
              <a:effectLst/>
              <a:latin typeface="+mn-lt"/>
              <a:ea typeface="+mn-ea"/>
              <a:cs typeface="+mn-cs"/>
            </a:rPr>
            <a:t>円多い結果となっており、類似団体平均を大きく上回っている。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一方で、民生費は、住民一人当たり</a:t>
          </a:r>
          <a:r>
            <a:rPr kumimoji="1" lang="en-US" altLang="ja-JP" sz="1100" b="0" i="0" baseline="0">
              <a:solidFill>
                <a:schemeClr val="dk1"/>
              </a:solidFill>
              <a:effectLst/>
              <a:latin typeface="+mn-lt"/>
              <a:ea typeface="+mn-ea"/>
              <a:cs typeface="+mn-cs"/>
            </a:rPr>
            <a:t>243,989</a:t>
          </a:r>
          <a:r>
            <a:rPr kumimoji="1" lang="ja-JP" altLang="ja-JP" sz="1100" b="0" i="0" baseline="0">
              <a:solidFill>
                <a:schemeClr val="dk1"/>
              </a:solidFill>
              <a:effectLst/>
              <a:latin typeface="+mn-lt"/>
              <a:ea typeface="+mn-ea"/>
              <a:cs typeface="+mn-cs"/>
            </a:rPr>
            <a:t>円となっており、令和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年度から比較すると</a:t>
          </a:r>
          <a:r>
            <a:rPr kumimoji="1" lang="en-US" altLang="ja-JP" sz="1100" b="0" i="0" baseline="0">
              <a:solidFill>
                <a:schemeClr val="dk1"/>
              </a:solidFill>
              <a:effectLst/>
              <a:latin typeface="+mn-lt"/>
              <a:ea typeface="+mn-ea"/>
              <a:cs typeface="+mn-cs"/>
            </a:rPr>
            <a:t>3,855</a:t>
          </a:r>
          <a:r>
            <a:rPr kumimoji="1" lang="ja-JP" altLang="ja-JP" sz="1100" b="0" i="0" baseline="0">
              <a:solidFill>
                <a:schemeClr val="dk1"/>
              </a:solidFill>
              <a:effectLst/>
              <a:latin typeface="+mn-lt"/>
              <a:ea typeface="+mn-ea"/>
              <a:cs typeface="+mn-cs"/>
            </a:rPr>
            <a:t>円減少している。これは、住民税非課税世帯等重点支援事業等に要する経費が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公債費は、住民一人当たり</a:t>
          </a:r>
          <a:r>
            <a:rPr kumimoji="1" lang="en-US" altLang="ja-JP" sz="1100" b="0" i="0" baseline="0">
              <a:solidFill>
                <a:schemeClr val="dk1"/>
              </a:solidFill>
              <a:effectLst/>
              <a:latin typeface="+mn-lt"/>
              <a:ea typeface="+mn-ea"/>
              <a:cs typeface="+mn-cs"/>
            </a:rPr>
            <a:t>71,803</a:t>
          </a:r>
          <a:r>
            <a:rPr kumimoji="1" lang="ja-JP" altLang="ja-JP" sz="1100" b="0" i="0" baseline="0">
              <a:solidFill>
                <a:schemeClr val="dk1"/>
              </a:solidFill>
              <a:effectLst/>
              <a:latin typeface="+mn-lt"/>
              <a:ea typeface="+mn-ea"/>
              <a:cs typeface="+mn-cs"/>
            </a:rPr>
            <a:t>円となっている。平成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月豪雨災害に係る災害復旧債</a:t>
          </a:r>
          <a:r>
            <a:rPr kumimoji="1" lang="ja-JP" altLang="en-US" sz="1100" b="0" i="0" baseline="0">
              <a:solidFill>
                <a:schemeClr val="dk1"/>
              </a:solidFill>
              <a:effectLst/>
              <a:latin typeface="+mn-lt"/>
              <a:ea typeface="+mn-ea"/>
              <a:cs typeface="+mn-cs"/>
            </a:rPr>
            <a:t>が減少したことにより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15,552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している。類似団体平均と比較すると</a:t>
          </a:r>
          <a:r>
            <a:rPr kumimoji="1" lang="en-US" altLang="ja-JP" sz="1100" b="0" i="0" baseline="0">
              <a:solidFill>
                <a:schemeClr val="dk1"/>
              </a:solidFill>
              <a:effectLst/>
              <a:latin typeface="+mn-lt"/>
              <a:ea typeface="+mn-ea"/>
              <a:cs typeface="+mn-cs"/>
            </a:rPr>
            <a:t>6,846</a:t>
          </a:r>
          <a:r>
            <a:rPr kumimoji="1" lang="ja-JP" altLang="ja-JP" sz="1100" b="0" i="0" baseline="0">
              <a:solidFill>
                <a:schemeClr val="dk1"/>
              </a:solidFill>
              <a:effectLst/>
              <a:latin typeface="+mn-lt"/>
              <a:ea typeface="+mn-ea"/>
              <a:cs typeface="+mn-cs"/>
            </a:rPr>
            <a:t>円多い結果となっており、類似団体平均を上回る状況が続いている。今後も計画的な地方債の発行に努め、後年度に過度の負担を残さないよう健全な財政運営に努める。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用地売却による財産収入</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等により、実質収支比率は</a:t>
          </a:r>
          <a:r>
            <a:rPr kumimoji="1" lang="en-US" altLang="ja-JP" sz="1100" b="0" i="0" baseline="0">
              <a:solidFill>
                <a:schemeClr val="dk1"/>
              </a:solidFill>
              <a:effectLst/>
              <a:latin typeface="+mn-lt"/>
              <a:ea typeface="+mn-ea"/>
              <a:cs typeface="+mn-cs"/>
            </a:rPr>
            <a:t>0.92</a:t>
          </a:r>
          <a:r>
            <a:rPr kumimoji="1" lang="ja-JP" altLang="ja-JP" sz="1100" b="0" i="0" baseline="0">
              <a:solidFill>
                <a:schemeClr val="dk1"/>
              </a:solidFill>
              <a:effectLst/>
              <a:latin typeface="+mn-lt"/>
              <a:ea typeface="+mn-ea"/>
              <a:cs typeface="+mn-cs"/>
            </a:rPr>
            <a:t>ポイント上昇し、実質単年度収支は黒字となった。</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a:t>
          </a:r>
          <a:r>
            <a:rPr kumimoji="1" lang="ja-JP" altLang="en-US" sz="1100" b="0" i="0" baseline="0">
              <a:solidFill>
                <a:schemeClr val="dk1"/>
              </a:solidFill>
              <a:effectLst/>
              <a:latin typeface="+mn-lt"/>
              <a:ea typeface="+mn-ea"/>
              <a:cs typeface="+mn-cs"/>
            </a:rPr>
            <a:t>剰余金を積み立てたことにより</a:t>
          </a:r>
          <a:r>
            <a:rPr kumimoji="1" lang="ja-JP" altLang="ja-JP" sz="1100" b="0" i="0" baseline="0">
              <a:solidFill>
                <a:schemeClr val="dk1"/>
              </a:solidFill>
              <a:effectLst/>
              <a:latin typeface="+mn-lt"/>
              <a:ea typeface="+mn-ea"/>
              <a:cs typeface="+mn-cs"/>
            </a:rPr>
            <a:t>、標準財政規模比は</a:t>
          </a:r>
          <a:r>
            <a:rPr kumimoji="1" lang="en-US" altLang="ja-JP" sz="1100" b="0" i="0" baseline="0">
              <a:solidFill>
                <a:schemeClr val="dk1"/>
              </a:solidFill>
              <a:effectLst/>
              <a:latin typeface="+mn-lt"/>
              <a:ea typeface="+mn-ea"/>
              <a:cs typeface="+mn-cs"/>
            </a:rPr>
            <a:t>2.21</a:t>
          </a:r>
          <a:r>
            <a:rPr kumimoji="1" lang="ja-JP" altLang="en-US" sz="1100" b="0" i="0" baseline="0">
              <a:solidFill>
                <a:schemeClr val="dk1"/>
              </a:solidFill>
              <a:effectLst/>
              <a:latin typeface="+mn-lt"/>
              <a:ea typeface="+mn-ea"/>
              <a:cs typeface="+mn-cs"/>
            </a:rPr>
            <a:t>ポイント上昇し、</a:t>
          </a:r>
          <a:r>
            <a:rPr kumimoji="1" lang="en-US" altLang="ja-JP" sz="1100" b="0" i="0" baseline="0">
              <a:solidFill>
                <a:schemeClr val="dk1"/>
              </a:solidFill>
              <a:effectLst/>
              <a:latin typeface="+mn-lt"/>
              <a:ea typeface="+mn-ea"/>
              <a:cs typeface="+mn-cs"/>
            </a:rPr>
            <a:t>19.76</a:t>
          </a:r>
          <a:r>
            <a:rPr kumimoji="1" lang="ja-JP" altLang="ja-JP" sz="1100" b="0" i="0" baseline="0">
              <a:solidFill>
                <a:schemeClr val="dk1"/>
              </a:solidFill>
              <a:effectLst/>
              <a:latin typeface="+mn-lt"/>
              <a:ea typeface="+mn-ea"/>
              <a:cs typeface="+mn-cs"/>
            </a:rPr>
            <a:t>％となっている。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行政経営改革プランの方針に基づき、限りある行政資源を最適配分し、有効活用した施策の選択と集中による行政経営に取り組むことで適正水準への回復に努める。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年度末で住宅新築資金等貸付事業特別会計</a:t>
          </a:r>
          <a:r>
            <a:rPr kumimoji="1" lang="ja-JP" altLang="en-US" sz="1100" b="0" i="0" baseline="0">
              <a:solidFill>
                <a:schemeClr val="dk1"/>
              </a:solidFill>
              <a:effectLst/>
              <a:latin typeface="+mn-lt"/>
              <a:ea typeface="+mn-ea"/>
              <a:cs typeface="+mn-cs"/>
            </a:rPr>
            <a:t>が会計閉鎖したため</a:t>
          </a:r>
          <a:r>
            <a:rPr kumimoji="1" lang="ja-JP" altLang="ja-JP" sz="1100" b="0" i="0" baseline="0">
              <a:solidFill>
                <a:schemeClr val="dk1"/>
              </a:solidFill>
              <a:effectLst/>
              <a:latin typeface="+mn-lt"/>
              <a:ea typeface="+mn-ea"/>
              <a:cs typeface="+mn-cs"/>
            </a:rPr>
            <a:t>、慢性的に発生していた赤字会計は解消された。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しかしながら、介護老人保健施設事業会計</a:t>
          </a:r>
          <a:r>
            <a:rPr kumimoji="1" lang="ja-JP" altLang="en-US" sz="1100" b="0" i="0" baseline="0">
              <a:solidFill>
                <a:schemeClr val="dk1"/>
              </a:solidFill>
              <a:effectLst/>
              <a:latin typeface="+mn-lt"/>
              <a:ea typeface="+mn-ea"/>
              <a:cs typeface="+mn-cs"/>
            </a:rPr>
            <a:t>、下水道事業会計</a:t>
          </a:r>
          <a:r>
            <a:rPr kumimoji="1" lang="ja-JP" altLang="ja-JP" sz="1100" b="0" i="0" baseline="0">
              <a:solidFill>
                <a:schemeClr val="dk1"/>
              </a:solidFill>
              <a:effectLst/>
              <a:latin typeface="+mn-lt"/>
              <a:ea typeface="+mn-ea"/>
              <a:cs typeface="+mn-cs"/>
            </a:rPr>
            <a:t>については、資金不足が生じないよう一般会計から繰出を行って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また、他の公営企業も黒字額の大半を企業会計の資金剰余額が占めて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、病院などの経営状況によっては、赤字額が大幅に増加する可能性もある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引き続き、公営企業の健全な経営に努める</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52749715</v>
      </c>
      <c r="BO4" s="371"/>
      <c r="BP4" s="371"/>
      <c r="BQ4" s="371"/>
      <c r="BR4" s="371"/>
      <c r="BS4" s="371"/>
      <c r="BT4" s="371"/>
      <c r="BU4" s="372"/>
      <c r="BV4" s="370">
        <v>49935330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9.6</v>
      </c>
      <c r="CU4" s="377"/>
      <c r="CV4" s="377"/>
      <c r="CW4" s="377"/>
      <c r="CX4" s="377"/>
      <c r="CY4" s="377"/>
      <c r="CZ4" s="377"/>
      <c r="DA4" s="378"/>
      <c r="DB4" s="376">
        <v>8.6999999999999993</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49498567</v>
      </c>
      <c r="BO5" s="408"/>
      <c r="BP5" s="408"/>
      <c r="BQ5" s="408"/>
      <c r="BR5" s="408"/>
      <c r="BS5" s="408"/>
      <c r="BT5" s="408"/>
      <c r="BU5" s="409"/>
      <c r="BV5" s="407">
        <v>46528835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91.6</v>
      </c>
      <c r="CU5" s="405"/>
      <c r="CV5" s="405"/>
      <c r="CW5" s="405"/>
      <c r="CX5" s="405"/>
      <c r="CY5" s="405"/>
      <c r="CZ5" s="405"/>
      <c r="DA5" s="406"/>
      <c r="DB5" s="404">
        <v>90.9</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3251148</v>
      </c>
      <c r="BO6" s="408"/>
      <c r="BP6" s="408"/>
      <c r="BQ6" s="408"/>
      <c r="BR6" s="408"/>
      <c r="BS6" s="408"/>
      <c r="BT6" s="408"/>
      <c r="BU6" s="409"/>
      <c r="BV6" s="407">
        <v>3406495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91.8</v>
      </c>
      <c r="CU6" s="445"/>
      <c r="CV6" s="445"/>
      <c r="CW6" s="445"/>
      <c r="CX6" s="445"/>
      <c r="CY6" s="445"/>
      <c r="CZ6" s="445"/>
      <c r="DA6" s="446"/>
      <c r="DB6" s="444">
        <v>91.2</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790118</v>
      </c>
      <c r="BO7" s="408"/>
      <c r="BP7" s="408"/>
      <c r="BQ7" s="408"/>
      <c r="BR7" s="408"/>
      <c r="BS7" s="408"/>
      <c r="BT7" s="408"/>
      <c r="BU7" s="409"/>
      <c r="BV7" s="407">
        <v>1138534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25608016</v>
      </c>
      <c r="CU7" s="408"/>
      <c r="CV7" s="408"/>
      <c r="CW7" s="408"/>
      <c r="CX7" s="408"/>
      <c r="CY7" s="408"/>
      <c r="CZ7" s="408"/>
      <c r="DA7" s="409"/>
      <c r="DB7" s="407">
        <v>26111631</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2461030</v>
      </c>
      <c r="BO8" s="408"/>
      <c r="BP8" s="408"/>
      <c r="BQ8" s="408"/>
      <c r="BR8" s="408"/>
      <c r="BS8" s="408"/>
      <c r="BT8" s="408"/>
      <c r="BU8" s="409"/>
      <c r="BV8" s="407">
        <v>2267961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0.33</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70809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193069</v>
      </c>
      <c r="BO9" s="408"/>
      <c r="BP9" s="408"/>
      <c r="BQ9" s="408"/>
      <c r="BR9" s="408"/>
      <c r="BS9" s="408"/>
      <c r="BT9" s="408"/>
      <c r="BU9" s="409"/>
      <c r="BV9" s="407">
        <v>336066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17.5</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77465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478600</v>
      </c>
      <c r="BO10" s="408"/>
      <c r="BP10" s="408"/>
      <c r="BQ10" s="408"/>
      <c r="BR10" s="408"/>
      <c r="BS10" s="408"/>
      <c r="BT10" s="408"/>
      <c r="BU10" s="409"/>
      <c r="BV10" s="407">
        <v>200000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478</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66981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66275</v>
      </c>
      <c r="S13" s="492"/>
      <c r="T13" s="492"/>
      <c r="U13" s="492"/>
      <c r="V13" s="493"/>
      <c r="W13" s="423" t="s">
        <v>131</v>
      </c>
      <c r="X13" s="424"/>
      <c r="Y13" s="424"/>
      <c r="Z13" s="424"/>
      <c r="AA13" s="424"/>
      <c r="AB13" s="414"/>
      <c r="AC13" s="458">
        <v>5949</v>
      </c>
      <c r="AD13" s="459"/>
      <c r="AE13" s="459"/>
      <c r="AF13" s="459"/>
      <c r="AG13" s="501"/>
      <c r="AH13" s="458">
        <v>6593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672147</v>
      </c>
      <c r="BO13" s="408"/>
      <c r="BP13" s="408"/>
      <c r="BQ13" s="408"/>
      <c r="BR13" s="408"/>
      <c r="BS13" s="408"/>
      <c r="BT13" s="408"/>
      <c r="BU13" s="409"/>
      <c r="BV13" s="407">
        <v>536066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6.2</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68585</v>
      </c>
      <c r="S14" s="492"/>
      <c r="T14" s="492"/>
      <c r="U14" s="492"/>
      <c r="V14" s="493"/>
      <c r="W14" s="397"/>
      <c r="X14" s="398"/>
      <c r="Y14" s="398"/>
      <c r="Z14" s="398"/>
      <c r="AA14" s="398"/>
      <c r="AB14" s="387"/>
      <c r="AC14" s="494">
        <v>18.100000000000001</v>
      </c>
      <c r="AD14" s="495"/>
      <c r="AE14" s="495"/>
      <c r="AF14" s="495"/>
      <c r="AG14" s="496"/>
      <c r="AH14" s="494">
        <v>18.8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67978</v>
      </c>
      <c r="S15" s="492"/>
      <c r="T15" s="492"/>
      <c r="U15" s="492"/>
      <c r="V15" s="493"/>
      <c r="W15" s="423" t="s">
        <v>137</v>
      </c>
      <c r="X15" s="424"/>
      <c r="Y15" s="424"/>
      <c r="Z15" s="424"/>
      <c r="AA15" s="424"/>
      <c r="AB15" s="414"/>
      <c r="AC15" s="458">
        <v>4878</v>
      </c>
      <c r="AD15" s="459"/>
      <c r="AE15" s="459"/>
      <c r="AF15" s="459"/>
      <c r="AG15" s="501"/>
      <c r="AH15" s="458">
        <v>5142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8187203</v>
      </c>
      <c r="BO15" s="371"/>
      <c r="BP15" s="371"/>
      <c r="BQ15" s="371"/>
      <c r="BR15" s="371"/>
      <c r="BS15" s="371"/>
      <c r="BT15" s="371"/>
      <c r="BU15" s="372"/>
      <c r="BV15" s="370">
        <v>7947336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14.8</v>
      </c>
      <c r="AD16" s="495"/>
      <c r="AE16" s="495"/>
      <c r="AF16" s="495"/>
      <c r="AG16" s="496"/>
      <c r="AH16" s="494">
        <v>14.6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23568108</v>
      </c>
      <c r="BO16" s="408"/>
      <c r="BP16" s="408"/>
      <c r="BQ16" s="408"/>
      <c r="BR16" s="408"/>
      <c r="BS16" s="408"/>
      <c r="BT16" s="408"/>
      <c r="BU16" s="409"/>
      <c r="BV16" s="407">
        <v>23973102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22105</v>
      </c>
      <c r="AD17" s="459"/>
      <c r="AE17" s="459"/>
      <c r="AF17" s="459"/>
      <c r="AG17" s="501"/>
      <c r="AH17" s="458">
        <v>23387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10306525</v>
      </c>
      <c r="BO17" s="408"/>
      <c r="BP17" s="408"/>
      <c r="BQ17" s="408"/>
      <c r="BR17" s="408"/>
      <c r="BS17" s="408"/>
      <c r="BT17" s="408"/>
      <c r="BU17" s="409"/>
      <c r="BV17" s="407">
        <v>9990731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468.16</v>
      </c>
      <c r="M18" s="531"/>
      <c r="N18" s="531"/>
      <c r="O18" s="531"/>
      <c r="P18" s="531"/>
      <c r="Q18" s="531"/>
      <c r="R18" s="532"/>
      <c r="S18" s="532"/>
      <c r="T18" s="532"/>
      <c r="U18" s="532"/>
      <c r="V18" s="533"/>
      <c r="W18" s="425"/>
      <c r="X18" s="426"/>
      <c r="Y18" s="426"/>
      <c r="Z18" s="426"/>
      <c r="AA18" s="426"/>
      <c r="AB18" s="417"/>
      <c r="AC18" s="534">
        <v>67.099999999999994</v>
      </c>
      <c r="AD18" s="535"/>
      <c r="AE18" s="535"/>
      <c r="AF18" s="535"/>
      <c r="AG18" s="536"/>
      <c r="AH18" s="534">
        <v>66.599999999999994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24078345</v>
      </c>
      <c r="BO18" s="408"/>
      <c r="BP18" s="408"/>
      <c r="BQ18" s="408"/>
      <c r="BR18" s="408"/>
      <c r="BS18" s="408"/>
      <c r="BT18" s="408"/>
      <c r="BU18" s="409"/>
      <c r="BV18" s="407">
        <v>24107532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151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33200990</v>
      </c>
      <c r="BO19" s="408"/>
      <c r="BP19" s="408"/>
      <c r="BQ19" s="408"/>
      <c r="BR19" s="408"/>
      <c r="BS19" s="408"/>
      <c r="BT19" s="408"/>
      <c r="BU19" s="409"/>
      <c r="BV19" s="407">
        <v>33776036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31452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30924718</v>
      </c>
      <c r="BO22" s="371"/>
      <c r="BP22" s="371"/>
      <c r="BQ22" s="371"/>
      <c r="BR22" s="371"/>
      <c r="BS22" s="371"/>
      <c r="BT22" s="371"/>
      <c r="BU22" s="372"/>
      <c r="BV22" s="370">
        <v>29710618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18563571</v>
      </c>
      <c r="BO23" s="408"/>
      <c r="BP23" s="408"/>
      <c r="BQ23" s="408"/>
      <c r="BR23" s="408"/>
      <c r="BS23" s="408"/>
      <c r="BT23" s="408"/>
      <c r="BU23" s="409"/>
      <c r="BV23" s="407">
        <v>18969628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8550</v>
      </c>
      <c r="R24" s="459"/>
      <c r="S24" s="459"/>
      <c r="T24" s="459"/>
      <c r="U24" s="459"/>
      <c r="V24" s="501"/>
      <c r="W24" s="553"/>
      <c r="X24" s="554"/>
      <c r="Y24" s="555"/>
      <c r="Z24" s="457" t="s">
        <v>162</v>
      </c>
      <c r="AA24" s="437"/>
      <c r="AB24" s="437"/>
      <c r="AC24" s="437"/>
      <c r="AD24" s="437"/>
      <c r="AE24" s="437"/>
      <c r="AF24" s="437"/>
      <c r="AG24" s="438"/>
      <c r="AH24" s="458">
        <v>527</v>
      </c>
      <c r="AI24" s="459"/>
      <c r="AJ24" s="459"/>
      <c r="AK24" s="459"/>
      <c r="AL24" s="501"/>
      <c r="AM24" s="458">
        <v>1637389</v>
      </c>
      <c r="AN24" s="459"/>
      <c r="AO24" s="459"/>
      <c r="AP24" s="459"/>
      <c r="AQ24" s="459"/>
      <c r="AR24" s="501"/>
      <c r="AS24" s="458">
        <v>3107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28656556</v>
      </c>
      <c r="BO24" s="408"/>
      <c r="BP24" s="408"/>
      <c r="BQ24" s="408"/>
      <c r="BR24" s="408"/>
      <c r="BS24" s="408"/>
      <c r="BT24" s="408"/>
      <c r="BU24" s="409"/>
      <c r="BV24" s="407">
        <v>27129308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2</v>
      </c>
      <c r="M25" s="459"/>
      <c r="N25" s="459"/>
      <c r="O25" s="459"/>
      <c r="P25" s="501"/>
      <c r="Q25" s="458">
        <v>6780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9034879</v>
      </c>
      <c r="BO25" s="371"/>
      <c r="BP25" s="371"/>
      <c r="BQ25" s="371"/>
      <c r="BR25" s="371"/>
      <c r="BS25" s="371"/>
      <c r="BT25" s="371"/>
      <c r="BU25" s="372"/>
      <c r="BV25" s="370">
        <v>8599164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5970</v>
      </c>
      <c r="R26" s="459"/>
      <c r="S26" s="459"/>
      <c r="T26" s="459"/>
      <c r="U26" s="459"/>
      <c r="V26" s="501"/>
      <c r="W26" s="553"/>
      <c r="X26" s="554"/>
      <c r="Y26" s="555"/>
      <c r="Z26" s="457" t="s">
        <v>168</v>
      </c>
      <c r="AA26" s="559"/>
      <c r="AB26" s="559"/>
      <c r="AC26" s="559"/>
      <c r="AD26" s="559"/>
      <c r="AE26" s="559"/>
      <c r="AF26" s="559"/>
      <c r="AG26" s="560"/>
      <c r="AH26" s="458">
        <v>21</v>
      </c>
      <c r="AI26" s="459"/>
      <c r="AJ26" s="459"/>
      <c r="AK26" s="459"/>
      <c r="AL26" s="501"/>
      <c r="AM26" s="458">
        <v>66717</v>
      </c>
      <c r="AN26" s="459"/>
      <c r="AO26" s="459"/>
      <c r="AP26" s="459"/>
      <c r="AQ26" s="459"/>
      <c r="AR26" s="501"/>
      <c r="AS26" s="458">
        <v>3177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4370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23622</v>
      </c>
      <c r="AN27" s="459"/>
      <c r="AO27" s="459"/>
      <c r="AP27" s="459"/>
      <c r="AQ27" s="459"/>
      <c r="AR27" s="501"/>
      <c r="AS27" s="458">
        <v>3937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940000</v>
      </c>
      <c r="BO27" s="527"/>
      <c r="BP27" s="527"/>
      <c r="BQ27" s="527"/>
      <c r="BR27" s="527"/>
      <c r="BS27" s="527"/>
      <c r="BT27" s="527"/>
      <c r="BU27" s="528"/>
      <c r="BV27" s="526">
        <v>939000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3730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5060900</v>
      </c>
      <c r="BO28" s="371"/>
      <c r="BP28" s="371"/>
      <c r="BQ28" s="371"/>
      <c r="BR28" s="371"/>
      <c r="BS28" s="371"/>
      <c r="BT28" s="371"/>
      <c r="BU28" s="372"/>
      <c r="BV28" s="370">
        <v>4582300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22</v>
      </c>
      <c r="M29" s="459"/>
      <c r="N29" s="459"/>
      <c r="O29" s="459"/>
      <c r="P29" s="501"/>
      <c r="Q29" s="458">
        <v>3540</v>
      </c>
      <c r="R29" s="459"/>
      <c r="S29" s="459"/>
      <c r="T29" s="459"/>
      <c r="U29" s="459"/>
      <c r="V29" s="501"/>
      <c r="W29" s="556"/>
      <c r="X29" s="557"/>
      <c r="Y29" s="558"/>
      <c r="Z29" s="457" t="s">
        <v>177</v>
      </c>
      <c r="AA29" s="437"/>
      <c r="AB29" s="437"/>
      <c r="AC29" s="437"/>
      <c r="AD29" s="437"/>
      <c r="AE29" s="437"/>
      <c r="AF29" s="437"/>
      <c r="AG29" s="438"/>
      <c r="AH29" s="458">
        <v>533</v>
      </c>
      <c r="AI29" s="459"/>
      <c r="AJ29" s="459"/>
      <c r="AK29" s="459"/>
      <c r="AL29" s="501"/>
      <c r="AM29" s="458">
        <v>1661011</v>
      </c>
      <c r="AN29" s="459"/>
      <c r="AO29" s="459"/>
      <c r="AP29" s="459"/>
      <c r="AQ29" s="459"/>
      <c r="AR29" s="501"/>
      <c r="AS29" s="458">
        <v>3116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2534308</v>
      </c>
      <c r="BO29" s="408"/>
      <c r="BP29" s="408"/>
      <c r="BQ29" s="408"/>
      <c r="BR29" s="408"/>
      <c r="BS29" s="408"/>
      <c r="BT29" s="408"/>
      <c r="BU29" s="409"/>
      <c r="BV29" s="407">
        <v>2432300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12912876</v>
      </c>
      <c r="BO30" s="527"/>
      <c r="BP30" s="527"/>
      <c r="BQ30" s="527"/>
      <c r="BR30" s="527"/>
      <c r="BS30" s="527"/>
      <c r="BT30" s="527"/>
      <c r="BU30" s="528"/>
      <c r="BV30" s="526">
        <v>12201910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宇和島地区広域事務組合(一般会計)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うわじま産業振興公社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国民健康保険（直営診療施設勘定）特別会計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宇和島地区広域事務組合(介護保険施設事業会計)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愛媛県信用保証協会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IF('各会計、関係団体の財政状況及び健全化判断比率'!B35="","",'各会計、関係団体の財政状況及び健全化判断比率'!B35)</f>
        <v>介護老人保健施設事業会計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南予水道企業団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介護保険（保険事業勘定）特別会計</v>
      </c>
      <c r="X37" s="598"/>
      <c r="Y37" s="598"/>
      <c r="Z37" s="598"/>
      <c r="AA37" s="598"/>
      <c r="AB37" s="598"/>
      <c r="AC37" s="598"/>
      <c r="AD37" s="598"/>
      <c r="AE37" s="598"/>
      <c r="AF37" s="598"/>
      <c r="AG37" s="598"/>
      <c r="AH37" s="598"/>
      <c r="AI37" s="598"/>
      <c r="AJ37" s="598"/>
      <c r="AK37" s="598"/>
      <c r="AL37" s="169"/>
      <c r="AM37" s="597">
        <f t="shared" si="0"/>
        <v>11</v>
      </c>
      <c r="AN37" s="597"/>
      <c r="AO37" s="598" t="str">
        <f>IF('各会計、関係団体の財政状況及び健全化判断比率'!B36="","",'各会計、関係団体の財政状況及び健全化判断比率'!B36)</f>
        <v>下水道事業会計(公共下水道)</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津島水道企業団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介護保険（介護サービス事業勘定）特別会計</v>
      </c>
      <c r="X38" s="598"/>
      <c r="Y38" s="598"/>
      <c r="Z38" s="598"/>
      <c r="AA38" s="598"/>
      <c r="AB38" s="598"/>
      <c r="AC38" s="598"/>
      <c r="AD38" s="598"/>
      <c r="AE38" s="598"/>
      <c r="AF38" s="598"/>
      <c r="AG38" s="598"/>
      <c r="AH38" s="598"/>
      <c r="AI38" s="598"/>
      <c r="AJ38" s="598"/>
      <c r="AK38" s="598"/>
      <c r="AL38" s="169"/>
      <c r="AM38" s="597">
        <f t="shared" si="0"/>
        <v>12</v>
      </c>
      <c r="AN38" s="597"/>
      <c r="AO38" s="598" t="str">
        <f>IF('各会計、関係団体の財政状況及び健全化判断比率'!B37="","",'各会計、関係団体の財政状況及び健全化判断比率'!B37)</f>
        <v>下水道事業会計(小規模下水道)</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愛媛県後期高齢者医療広域連合(一般会計)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愛媛県後期高齢者医療広域連合(後期高齢者医療特別会計)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愛媛県地方税滞納整理機構</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GVjmI3w47nIVW+SgjgFmBJUVaOkoDYhuRqTYxTnYc8gNMxpkl3LLNP1m0YDAxjY8o/U30BL0Uo4IAkzh68Fd5Q==" saltValue="OTC9EZ2Le+ATB7oHhjkb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536</v>
      </c>
      <c r="D34" s="1151"/>
      <c r="E34" s="1152"/>
      <c r="F34" s="32">
        <v>34.14</v>
      </c>
      <c r="G34" s="33">
        <v>31.92</v>
      </c>
      <c r="H34" s="33">
        <v>34.64</v>
      </c>
      <c r="I34" s="33">
        <v>31.35</v>
      </c>
      <c r="J34" s="34">
        <v>26.37</v>
      </c>
      <c r="K34" s="22"/>
      <c r="L34" s="22"/>
      <c r="M34" s="22"/>
      <c r="N34" s="22"/>
      <c r="O34" s="22"/>
      <c r="P34" s="22"/>
    </row>
    <row r="35" spans="1:16" ht="39" customHeight="1">
      <c r="A35" s="22"/>
      <c r="B35" s="35"/>
      <c r="C35" s="1145" t="s">
        <v>537</v>
      </c>
      <c r="D35" s="1146"/>
      <c r="E35" s="1147"/>
      <c r="F35" s="36">
        <v>7.68</v>
      </c>
      <c r="G35" s="37">
        <v>8.73</v>
      </c>
      <c r="H35" s="37">
        <v>8.09</v>
      </c>
      <c r="I35" s="37">
        <v>8.68</v>
      </c>
      <c r="J35" s="38">
        <v>9.6</v>
      </c>
      <c r="K35" s="22"/>
      <c r="L35" s="22"/>
      <c r="M35" s="22"/>
      <c r="N35" s="22"/>
      <c r="O35" s="22"/>
      <c r="P35" s="22"/>
    </row>
    <row r="36" spans="1:16" ht="39" customHeight="1">
      <c r="A36" s="22"/>
      <c r="B36" s="35"/>
      <c r="C36" s="1145" t="s">
        <v>538</v>
      </c>
      <c r="D36" s="1146"/>
      <c r="E36" s="1147"/>
      <c r="F36" s="36">
        <v>10.75</v>
      </c>
      <c r="G36" s="37">
        <v>8.3699999999999992</v>
      </c>
      <c r="H36" s="37">
        <v>9.31</v>
      </c>
      <c r="I36" s="37">
        <v>7.06</v>
      </c>
      <c r="J36" s="38">
        <v>7.17</v>
      </c>
      <c r="K36" s="22"/>
      <c r="L36" s="22"/>
      <c r="M36" s="22"/>
      <c r="N36" s="22"/>
      <c r="O36" s="22"/>
      <c r="P36" s="22"/>
    </row>
    <row r="37" spans="1:16" ht="39" customHeight="1">
      <c r="A37" s="22"/>
      <c r="B37" s="35"/>
      <c r="C37" s="1145" t="s">
        <v>539</v>
      </c>
      <c r="D37" s="1146"/>
      <c r="E37" s="1147"/>
      <c r="F37" s="36">
        <v>3.1</v>
      </c>
      <c r="G37" s="37">
        <v>2.93</v>
      </c>
      <c r="H37" s="37">
        <v>2.64</v>
      </c>
      <c r="I37" s="37">
        <v>1.97</v>
      </c>
      <c r="J37" s="38">
        <v>1.9</v>
      </c>
      <c r="K37" s="22"/>
      <c r="L37" s="22"/>
      <c r="M37" s="22"/>
      <c r="N37" s="22"/>
      <c r="O37" s="22"/>
      <c r="P37" s="22"/>
    </row>
    <row r="38" spans="1:16" ht="39" customHeight="1">
      <c r="A38" s="22"/>
      <c r="B38" s="35"/>
      <c r="C38" s="1145" t="s">
        <v>540</v>
      </c>
      <c r="D38" s="1146"/>
      <c r="E38" s="1147"/>
      <c r="F38" s="36">
        <v>0.28000000000000003</v>
      </c>
      <c r="G38" s="37">
        <v>1</v>
      </c>
      <c r="H38" s="37">
        <v>1.49</v>
      </c>
      <c r="I38" s="37">
        <v>1.76</v>
      </c>
      <c r="J38" s="38">
        <v>1.47</v>
      </c>
      <c r="K38" s="22"/>
      <c r="L38" s="22"/>
      <c r="M38" s="22"/>
      <c r="N38" s="22"/>
      <c r="O38" s="22"/>
      <c r="P38" s="22"/>
    </row>
    <row r="39" spans="1:16" ht="39" customHeight="1">
      <c r="A39" s="22"/>
      <c r="B39" s="35"/>
      <c r="C39" s="1145" t="s">
        <v>541</v>
      </c>
      <c r="D39" s="1146"/>
      <c r="E39" s="1147"/>
      <c r="F39" s="36">
        <v>0.33</v>
      </c>
      <c r="G39" s="37">
        <v>0.15</v>
      </c>
      <c r="H39" s="37">
        <v>0.44</v>
      </c>
      <c r="I39" s="37">
        <v>0.41</v>
      </c>
      <c r="J39" s="38">
        <v>0.23</v>
      </c>
      <c r="K39" s="22"/>
      <c r="L39" s="22"/>
      <c r="M39" s="22"/>
      <c r="N39" s="22"/>
      <c r="O39" s="22"/>
      <c r="P39" s="22"/>
    </row>
    <row r="40" spans="1:16" ht="39" customHeight="1">
      <c r="A40" s="22"/>
      <c r="B40" s="35"/>
      <c r="C40" s="1145" t="s">
        <v>542</v>
      </c>
      <c r="D40" s="1146"/>
      <c r="E40" s="1147"/>
      <c r="F40" s="36">
        <v>0.15</v>
      </c>
      <c r="G40" s="37">
        <v>0.14000000000000001</v>
      </c>
      <c r="H40" s="37">
        <v>0.16</v>
      </c>
      <c r="I40" s="37">
        <v>0.17</v>
      </c>
      <c r="J40" s="38">
        <v>0.23</v>
      </c>
      <c r="K40" s="22"/>
      <c r="L40" s="22"/>
      <c r="M40" s="22"/>
      <c r="N40" s="22"/>
      <c r="O40" s="22"/>
      <c r="P40" s="22"/>
    </row>
    <row r="41" spans="1:16" ht="39" customHeight="1">
      <c r="A41" s="22"/>
      <c r="B41" s="35"/>
      <c r="C41" s="1145" t="s">
        <v>543</v>
      </c>
      <c r="D41" s="1146"/>
      <c r="E41" s="1147"/>
      <c r="F41" s="36" t="s">
        <v>492</v>
      </c>
      <c r="G41" s="37" t="s">
        <v>492</v>
      </c>
      <c r="H41" s="37" t="s">
        <v>492</v>
      </c>
      <c r="I41" s="37" t="s">
        <v>492</v>
      </c>
      <c r="J41" s="38">
        <v>0.18</v>
      </c>
      <c r="K41" s="22"/>
      <c r="L41" s="22"/>
      <c r="M41" s="22"/>
      <c r="N41" s="22"/>
      <c r="O41" s="22"/>
      <c r="P41" s="22"/>
    </row>
    <row r="42" spans="1:16" ht="39" customHeight="1">
      <c r="A42" s="22"/>
      <c r="B42" s="39"/>
      <c r="C42" s="1145" t="s">
        <v>544</v>
      </c>
      <c r="D42" s="1146"/>
      <c r="E42" s="1147"/>
      <c r="F42" s="36" t="s">
        <v>545</v>
      </c>
      <c r="G42" s="37" t="s">
        <v>546</v>
      </c>
      <c r="H42" s="37" t="s">
        <v>547</v>
      </c>
      <c r="I42" s="37" t="s">
        <v>492</v>
      </c>
      <c r="J42" s="38" t="s">
        <v>492</v>
      </c>
      <c r="K42" s="22"/>
      <c r="L42" s="22"/>
      <c r="M42" s="22"/>
      <c r="N42" s="22"/>
      <c r="O42" s="22"/>
      <c r="P42" s="22"/>
    </row>
    <row r="43" spans="1:16" ht="39" customHeight="1" thickBot="1">
      <c r="A43" s="22"/>
      <c r="B43" s="40"/>
      <c r="C43" s="1148" t="s">
        <v>548</v>
      </c>
      <c r="D43" s="1149"/>
      <c r="E43" s="1150"/>
      <c r="F43" s="41">
        <v>0.1</v>
      </c>
      <c r="G43" s="42">
        <v>0.16</v>
      </c>
      <c r="H43" s="42">
        <v>0.21</v>
      </c>
      <c r="I43" s="42">
        <v>0.18</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FoOCX5qY3wcVg8efQ5o7RJEzms6nsqFsl+kHXcAYrHY253mOQ4HjAJixaqgly85NK01aiacCO8L/HkcpQpQWQ==" saltValue="dVWQVMNUNSIcZwsgjaJR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53" t="s">
        <v>9</v>
      </c>
      <c r="C45" s="1154"/>
      <c r="D45" s="58"/>
      <c r="E45" s="1159" t="s">
        <v>10</v>
      </c>
      <c r="F45" s="1159"/>
      <c r="G45" s="1159"/>
      <c r="H45" s="1159"/>
      <c r="I45" s="1159"/>
      <c r="J45" s="1160"/>
      <c r="K45" s="59">
        <v>4772</v>
      </c>
      <c r="L45" s="60">
        <v>5629</v>
      </c>
      <c r="M45" s="60">
        <v>5818</v>
      </c>
      <c r="N45" s="60">
        <v>5991</v>
      </c>
      <c r="O45" s="61">
        <v>4808</v>
      </c>
      <c r="P45" s="48"/>
      <c r="Q45" s="48"/>
      <c r="R45" s="48"/>
      <c r="S45" s="48"/>
      <c r="T45" s="48"/>
      <c r="U45" s="48"/>
    </row>
    <row r="46" spans="1:21" ht="30.75" customHeight="1">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c r="A48" s="48"/>
      <c r="B48" s="1155"/>
      <c r="C48" s="1156"/>
      <c r="D48" s="62"/>
      <c r="E48" s="1161" t="s">
        <v>13</v>
      </c>
      <c r="F48" s="1161"/>
      <c r="G48" s="1161"/>
      <c r="H48" s="1161"/>
      <c r="I48" s="1161"/>
      <c r="J48" s="1162"/>
      <c r="K48" s="63">
        <v>1340</v>
      </c>
      <c r="L48" s="64">
        <v>1425</v>
      </c>
      <c r="M48" s="64">
        <v>1378</v>
      </c>
      <c r="N48" s="64">
        <v>1276</v>
      </c>
      <c r="O48" s="65">
        <v>1232</v>
      </c>
      <c r="P48" s="48"/>
      <c r="Q48" s="48"/>
      <c r="R48" s="48"/>
      <c r="S48" s="48"/>
      <c r="T48" s="48"/>
      <c r="U48" s="48"/>
    </row>
    <row r="49" spans="1:21" ht="30.75" customHeight="1">
      <c r="A49" s="48"/>
      <c r="B49" s="1155"/>
      <c r="C49" s="1156"/>
      <c r="D49" s="62"/>
      <c r="E49" s="1161" t="s">
        <v>14</v>
      </c>
      <c r="F49" s="1161"/>
      <c r="G49" s="1161"/>
      <c r="H49" s="1161"/>
      <c r="I49" s="1161"/>
      <c r="J49" s="1162"/>
      <c r="K49" s="63">
        <v>84</v>
      </c>
      <c r="L49" s="64">
        <v>113</v>
      </c>
      <c r="M49" s="64">
        <v>165</v>
      </c>
      <c r="N49" s="64">
        <v>144</v>
      </c>
      <c r="O49" s="65">
        <v>121</v>
      </c>
      <c r="P49" s="48"/>
      <c r="Q49" s="48"/>
      <c r="R49" s="48"/>
      <c r="S49" s="48"/>
      <c r="T49" s="48"/>
      <c r="U49" s="48"/>
    </row>
    <row r="50" spans="1:21" ht="30.75" customHeight="1">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c r="A52" s="48"/>
      <c r="B52" s="1163" t="s">
        <v>17</v>
      </c>
      <c r="C52" s="1164"/>
      <c r="D52" s="66"/>
      <c r="E52" s="1161" t="s">
        <v>18</v>
      </c>
      <c r="F52" s="1161"/>
      <c r="G52" s="1161"/>
      <c r="H52" s="1161"/>
      <c r="I52" s="1161"/>
      <c r="J52" s="1162"/>
      <c r="K52" s="63">
        <v>5391</v>
      </c>
      <c r="L52" s="64">
        <v>5995</v>
      </c>
      <c r="M52" s="64">
        <v>6064</v>
      </c>
      <c r="N52" s="64">
        <v>6076</v>
      </c>
      <c r="O52" s="65">
        <v>5396</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805</v>
      </c>
      <c r="L53" s="69">
        <v>1172</v>
      </c>
      <c r="M53" s="69">
        <v>1297</v>
      </c>
      <c r="N53" s="69">
        <v>1335</v>
      </c>
      <c r="O53" s="70">
        <v>765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cortgO3xjKdqMc+hmfXViHuH/UHXiIQnTO+71iCI1VoGLbmR+4kFzMI5Ef+A19WzBJq96TDlvG2g8gr+2FMPA==" saltValue="oPK0mY+o9lov05XxQg8D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84" t="s">
        <v>30</v>
      </c>
      <c r="C41" s="1185"/>
      <c r="D41" s="105"/>
      <c r="E41" s="1190" t="s">
        <v>31</v>
      </c>
      <c r="F41" s="1190"/>
      <c r="G41" s="1190"/>
      <c r="H41" s="1191"/>
      <c r="I41" s="343">
        <v>33971</v>
      </c>
      <c r="J41" s="344">
        <v>32980</v>
      </c>
      <c r="K41" s="344">
        <v>32071</v>
      </c>
      <c r="L41" s="344">
        <v>29711</v>
      </c>
      <c r="M41" s="345">
        <v>30925</v>
      </c>
    </row>
    <row r="42" spans="2:13" ht="27.75" customHeight="1">
      <c r="B42" s="1186"/>
      <c r="C42" s="1187"/>
      <c r="D42" s="106"/>
      <c r="E42" s="1192" t="s">
        <v>32</v>
      </c>
      <c r="F42" s="1192"/>
      <c r="G42" s="1192"/>
      <c r="H42" s="1193"/>
      <c r="I42" s="346" t="s">
        <v>492</v>
      </c>
      <c r="J42" s="347" t="s">
        <v>492</v>
      </c>
      <c r="K42" s="347" t="s">
        <v>492</v>
      </c>
      <c r="L42" s="347" t="s">
        <v>492</v>
      </c>
      <c r="M42" s="348" t="s">
        <v>492</v>
      </c>
    </row>
    <row r="43" spans="2:13" ht="27.75" customHeight="1">
      <c r="B43" s="1186"/>
      <c r="C43" s="1187"/>
      <c r="D43" s="106"/>
      <c r="E43" s="1192" t="s">
        <v>33</v>
      </c>
      <c r="F43" s="1192"/>
      <c r="G43" s="1192"/>
      <c r="H43" s="1193"/>
      <c r="I43" s="346">
        <v>9732</v>
      </c>
      <c r="J43" s="347">
        <v>8775</v>
      </c>
      <c r="K43" s="347">
        <v>7725</v>
      </c>
      <c r="L43" s="347">
        <v>9036</v>
      </c>
      <c r="M43" s="348">
        <v>8364</v>
      </c>
    </row>
    <row r="44" spans="2:13" ht="27.75" customHeight="1">
      <c r="B44" s="1186"/>
      <c r="C44" s="1187"/>
      <c r="D44" s="106"/>
      <c r="E44" s="1192" t="s">
        <v>34</v>
      </c>
      <c r="F44" s="1192"/>
      <c r="G44" s="1192"/>
      <c r="H44" s="1193"/>
      <c r="I44" s="346">
        <v>1204</v>
      </c>
      <c r="J44" s="347">
        <v>1087</v>
      </c>
      <c r="K44" s="347">
        <v>961</v>
      </c>
      <c r="L44" s="347">
        <v>817</v>
      </c>
      <c r="M44" s="348">
        <v>716</v>
      </c>
    </row>
    <row r="45" spans="2:13" ht="27.75" customHeight="1">
      <c r="B45" s="1186"/>
      <c r="C45" s="1187"/>
      <c r="D45" s="106"/>
      <c r="E45" s="1192" t="s">
        <v>35</v>
      </c>
      <c r="F45" s="1192"/>
      <c r="G45" s="1192"/>
      <c r="H45" s="1193"/>
      <c r="I45" s="346">
        <v>4585</v>
      </c>
      <c r="J45" s="347">
        <v>4332</v>
      </c>
      <c r="K45" s="347">
        <v>4284</v>
      </c>
      <c r="L45" s="347">
        <v>4382</v>
      </c>
      <c r="M45" s="348">
        <v>3704</v>
      </c>
    </row>
    <row r="46" spans="2:13" ht="27.75" customHeight="1">
      <c r="B46" s="1186"/>
      <c r="C46" s="1187"/>
      <c r="D46" s="107"/>
      <c r="E46" s="1192" t="s">
        <v>36</v>
      </c>
      <c r="F46" s="1192"/>
      <c r="G46" s="1192"/>
      <c r="H46" s="1193"/>
      <c r="I46" s="346" t="s">
        <v>492</v>
      </c>
      <c r="J46" s="347" t="s">
        <v>492</v>
      </c>
      <c r="K46" s="347" t="s">
        <v>492</v>
      </c>
      <c r="L46" s="347" t="s">
        <v>492</v>
      </c>
      <c r="M46" s="348" t="s">
        <v>492</v>
      </c>
    </row>
    <row r="47" spans="2:13" ht="27.75" customHeight="1">
      <c r="B47" s="1186"/>
      <c r="C47" s="1187"/>
      <c r="D47" s="108"/>
      <c r="E47" s="1194" t="s">
        <v>37</v>
      </c>
      <c r="F47" s="1195"/>
      <c r="G47" s="1195"/>
      <c r="H47" s="1196"/>
      <c r="I47" s="346" t="s">
        <v>492</v>
      </c>
      <c r="J47" s="347" t="s">
        <v>492</v>
      </c>
      <c r="K47" s="347" t="s">
        <v>492</v>
      </c>
      <c r="L47" s="347" t="s">
        <v>492</v>
      </c>
      <c r="M47" s="348" t="s">
        <v>492</v>
      </c>
    </row>
    <row r="48" spans="2:13" ht="27.75" customHeight="1">
      <c r="B48" s="1186"/>
      <c r="C48" s="1187"/>
      <c r="D48" s="106"/>
      <c r="E48" s="1192" t="s">
        <v>38</v>
      </c>
      <c r="F48" s="1192"/>
      <c r="G48" s="1192"/>
      <c r="H48" s="1193"/>
      <c r="I48" s="346" t="s">
        <v>492</v>
      </c>
      <c r="J48" s="347" t="s">
        <v>492</v>
      </c>
      <c r="K48" s="347" t="s">
        <v>492</v>
      </c>
      <c r="L48" s="347" t="s">
        <v>492</v>
      </c>
      <c r="M48" s="348" t="s">
        <v>492</v>
      </c>
    </row>
    <row r="49" spans="2:13" ht="27.75" customHeight="1">
      <c r="B49" s="1188"/>
      <c r="C49" s="1189"/>
      <c r="D49" s="106"/>
      <c r="E49" s="1192" t="s">
        <v>39</v>
      </c>
      <c r="F49" s="1192"/>
      <c r="G49" s="1192"/>
      <c r="H49" s="1193"/>
      <c r="I49" s="346" t="s">
        <v>492</v>
      </c>
      <c r="J49" s="347" t="s">
        <v>492</v>
      </c>
      <c r="K49" s="347" t="s">
        <v>492</v>
      </c>
      <c r="L49" s="347" t="s">
        <v>492</v>
      </c>
      <c r="M49" s="348" t="s">
        <v>492</v>
      </c>
    </row>
    <row r="50" spans="2:13" ht="27.75" customHeight="1">
      <c r="B50" s="1197" t="s">
        <v>40</v>
      </c>
      <c r="C50" s="1198"/>
      <c r="D50" s="109"/>
      <c r="E50" s="1192" t="s">
        <v>41</v>
      </c>
      <c r="F50" s="1192"/>
      <c r="G50" s="1192"/>
      <c r="H50" s="1193"/>
      <c r="I50" s="346">
        <v>14058</v>
      </c>
      <c r="J50" s="347">
        <v>16893</v>
      </c>
      <c r="K50" s="347">
        <v>18765</v>
      </c>
      <c r="L50" s="347">
        <v>18917</v>
      </c>
      <c r="M50" s="348">
        <v>20339</v>
      </c>
    </row>
    <row r="51" spans="2:13" ht="27.75" customHeight="1">
      <c r="B51" s="1186"/>
      <c r="C51" s="1187"/>
      <c r="D51" s="106"/>
      <c r="E51" s="1192" t="s">
        <v>42</v>
      </c>
      <c r="F51" s="1192"/>
      <c r="G51" s="1192"/>
      <c r="H51" s="1193"/>
      <c r="I51" s="346">
        <v>592</v>
      </c>
      <c r="J51" s="347">
        <v>509</v>
      </c>
      <c r="K51" s="347">
        <v>420</v>
      </c>
      <c r="L51" s="347">
        <v>422</v>
      </c>
      <c r="M51" s="348">
        <v>346</v>
      </c>
    </row>
    <row r="52" spans="2:13" ht="27.75" customHeight="1">
      <c r="B52" s="1188"/>
      <c r="C52" s="1189"/>
      <c r="D52" s="106"/>
      <c r="E52" s="1192" t="s">
        <v>43</v>
      </c>
      <c r="F52" s="1192"/>
      <c r="G52" s="1192"/>
      <c r="H52" s="1193"/>
      <c r="I52" s="346">
        <v>45508</v>
      </c>
      <c r="J52" s="347">
        <v>43870</v>
      </c>
      <c r="K52" s="347">
        <v>41869</v>
      </c>
      <c r="L52" s="347">
        <v>39630</v>
      </c>
      <c r="M52" s="348">
        <v>39197</v>
      </c>
    </row>
    <row r="53" spans="2:13" ht="27.75" customHeight="1" thickBot="1">
      <c r="B53" s="1199" t="s">
        <v>19</v>
      </c>
      <c r="C53" s="1200"/>
      <c r="D53" s="110"/>
      <c r="E53" s="1201" t="s">
        <v>44</v>
      </c>
      <c r="F53" s="1201"/>
      <c r="G53" s="1201"/>
      <c r="H53" s="1202"/>
      <c r="I53" s="349">
        <v>-10666</v>
      </c>
      <c r="J53" s="350">
        <v>-14098</v>
      </c>
      <c r="K53" s="350">
        <v>-16014</v>
      </c>
      <c r="L53" s="350">
        <v>-15023</v>
      </c>
      <c r="M53" s="351">
        <v>-16173</v>
      </c>
    </row>
    <row r="54" spans="2:13" ht="27.75" customHeight="1">
      <c r="B54" s="111"/>
      <c r="C54" s="112"/>
      <c r="D54" s="112"/>
      <c r="E54" s="113"/>
      <c r="F54" s="113"/>
      <c r="G54" s="113"/>
      <c r="H54" s="113"/>
      <c r="I54" s="114"/>
      <c r="J54" s="114"/>
      <c r="K54" s="114"/>
      <c r="L54" s="114"/>
      <c r="M54" s="114"/>
    </row>
    <row r="55" spans="2:13"/>
  </sheetData>
  <sheetProtection algorithmName="SHA-512" hashValue="fLzTPi8+wFyVeidfNu9a6FVZRdVG2vu/3/7dc1aAJTWXqOJmiJBTRgmG47J7WQBcmsqrRBb3UQJ3Yhl+HpqFyQ==" saltValue="1Eoe4tytwYhQ86MAbxOe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352">
        <v>4382</v>
      </c>
      <c r="G55" s="352">
        <v>4582</v>
      </c>
      <c r="H55" s="353">
        <v>5061</v>
      </c>
    </row>
    <row r="56" spans="2:8" ht="52.5" customHeight="1">
      <c r="B56" s="122"/>
      <c r="C56" s="1213" t="s">
        <v>47</v>
      </c>
      <c r="D56" s="1213"/>
      <c r="E56" s="1214"/>
      <c r="F56" s="354">
        <v>2273</v>
      </c>
      <c r="G56" s="354">
        <v>2432</v>
      </c>
      <c r="H56" s="355">
        <v>2534</v>
      </c>
    </row>
    <row r="57" spans="2:8" ht="53.25" customHeight="1">
      <c r="B57" s="122"/>
      <c r="C57" s="1215" t="s">
        <v>48</v>
      </c>
      <c r="D57" s="1215"/>
      <c r="E57" s="1216"/>
      <c r="F57" s="356">
        <v>12484</v>
      </c>
      <c r="G57" s="356">
        <v>12202</v>
      </c>
      <c r="H57" s="357">
        <v>12913</v>
      </c>
    </row>
    <row r="58" spans="2:8" ht="45.75" customHeight="1">
      <c r="B58" s="123"/>
      <c r="C58" s="1203" t="s">
        <v>569</v>
      </c>
      <c r="D58" s="1204"/>
      <c r="E58" s="1205"/>
      <c r="F58" s="358">
        <v>4006</v>
      </c>
      <c r="G58" s="358">
        <v>4008</v>
      </c>
      <c r="H58" s="359">
        <v>4011</v>
      </c>
    </row>
    <row r="59" spans="2:8" ht="45.75" customHeight="1">
      <c r="B59" s="123"/>
      <c r="C59" s="1203" t="s">
        <v>570</v>
      </c>
      <c r="D59" s="1204"/>
      <c r="E59" s="1205"/>
      <c r="F59" s="358">
        <v>3020</v>
      </c>
      <c r="G59" s="358">
        <v>3020</v>
      </c>
      <c r="H59" s="359">
        <v>3020</v>
      </c>
    </row>
    <row r="60" spans="2:8" ht="45.75" customHeight="1">
      <c r="B60" s="123"/>
      <c r="C60" s="1203" t="s">
        <v>571</v>
      </c>
      <c r="D60" s="1204"/>
      <c r="E60" s="1205"/>
      <c r="F60" s="358">
        <v>2180</v>
      </c>
      <c r="G60" s="358">
        <v>1881</v>
      </c>
      <c r="H60" s="359">
        <v>2325</v>
      </c>
    </row>
    <row r="61" spans="2:8" ht="45.75" customHeight="1">
      <c r="B61" s="123"/>
      <c r="C61" s="1203" t="s">
        <v>572</v>
      </c>
      <c r="D61" s="1204"/>
      <c r="E61" s="1205"/>
      <c r="F61" s="358">
        <v>780</v>
      </c>
      <c r="G61" s="358">
        <v>914</v>
      </c>
      <c r="H61" s="359">
        <v>1145</v>
      </c>
    </row>
    <row r="62" spans="2:8" ht="45.75" customHeight="1" thickBot="1">
      <c r="B62" s="124"/>
      <c r="C62" s="1206" t="s">
        <v>573</v>
      </c>
      <c r="D62" s="1207"/>
      <c r="E62" s="1208"/>
      <c r="F62" s="360">
        <v>800</v>
      </c>
      <c r="G62" s="360">
        <v>701</v>
      </c>
      <c r="H62" s="361">
        <v>701</v>
      </c>
    </row>
    <row r="63" spans="2:8" ht="52.5" customHeight="1" thickBot="1">
      <c r="B63" s="125"/>
      <c r="C63" s="1209" t="s">
        <v>49</v>
      </c>
      <c r="D63" s="1209"/>
      <c r="E63" s="1210"/>
      <c r="F63" s="362">
        <v>19140</v>
      </c>
      <c r="G63" s="362">
        <v>19217</v>
      </c>
      <c r="H63" s="363">
        <v>20508</v>
      </c>
    </row>
    <row r="64" spans="2:8"/>
  </sheetData>
  <sheetProtection algorithmName="SHA-512" hashValue="sr51HQVfVkTCQs1vhbrL27atY882yiown4fsyg+PXDF6A4QEP46TcIEt5ZZEp6gCqjGOMMUS3V1940o6M2Dhrg==" saltValue="lH8bpa6TYs+HY6VtbCKt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529</v>
      </c>
      <c r="G2" s="139"/>
      <c r="H2" s="140"/>
    </row>
    <row r="3" spans="1:8">
      <c r="A3" s="136" t="s">
        <v>522</v>
      </c>
      <c r="B3" s="141"/>
      <c r="C3" s="142"/>
      <c r="D3" s="143">
        <v>66542</v>
      </c>
      <c r="E3" s="144"/>
      <c r="F3" s="145">
        <v>70329</v>
      </c>
      <c r="G3" s="146"/>
      <c r="H3" s="147"/>
    </row>
    <row r="4" spans="1:8">
      <c r="A4" s="148"/>
      <c r="B4" s="149"/>
      <c r="C4" s="150"/>
      <c r="D4" s="151">
        <v>42647</v>
      </c>
      <c r="E4" s="152"/>
      <c r="F4" s="153">
        <v>39403</v>
      </c>
      <c r="G4" s="154"/>
      <c r="H4" s="155"/>
    </row>
    <row r="5" spans="1:8">
      <c r="A5" s="136" t="s">
        <v>524</v>
      </c>
      <c r="B5" s="141"/>
      <c r="C5" s="142"/>
      <c r="D5" s="143">
        <v>78749</v>
      </c>
      <c r="E5" s="144"/>
      <c r="F5" s="145">
        <v>71871</v>
      </c>
      <c r="G5" s="146"/>
      <c r="H5" s="147"/>
    </row>
    <row r="6" spans="1:8">
      <c r="A6" s="148"/>
      <c r="B6" s="149"/>
      <c r="C6" s="150"/>
      <c r="D6" s="151">
        <v>47488</v>
      </c>
      <c r="E6" s="152"/>
      <c r="F6" s="153">
        <v>38232</v>
      </c>
      <c r="G6" s="154"/>
      <c r="H6" s="155"/>
    </row>
    <row r="7" spans="1:8">
      <c r="A7" s="136" t="s">
        <v>525</v>
      </c>
      <c r="B7" s="141"/>
      <c r="C7" s="142"/>
      <c r="D7" s="143">
        <v>95325</v>
      </c>
      <c r="E7" s="144"/>
      <c r="F7" s="145">
        <v>71807</v>
      </c>
      <c r="G7" s="146"/>
      <c r="H7" s="147"/>
    </row>
    <row r="8" spans="1:8">
      <c r="A8" s="148"/>
      <c r="B8" s="149"/>
      <c r="C8" s="150"/>
      <c r="D8" s="151">
        <v>57511</v>
      </c>
      <c r="E8" s="152"/>
      <c r="F8" s="153">
        <v>37333</v>
      </c>
      <c r="G8" s="154"/>
      <c r="H8" s="155"/>
    </row>
    <row r="9" spans="1:8">
      <c r="A9" s="136" t="s">
        <v>526</v>
      </c>
      <c r="B9" s="141"/>
      <c r="C9" s="142"/>
      <c r="D9" s="143">
        <v>83188</v>
      </c>
      <c r="E9" s="144"/>
      <c r="F9" s="145">
        <v>80821</v>
      </c>
      <c r="G9" s="146"/>
      <c r="H9" s="147"/>
    </row>
    <row r="10" spans="1:8">
      <c r="A10" s="148"/>
      <c r="B10" s="149"/>
      <c r="C10" s="150"/>
      <c r="D10" s="151">
        <v>44003</v>
      </c>
      <c r="E10" s="152"/>
      <c r="F10" s="153">
        <v>49586</v>
      </c>
      <c r="G10" s="154"/>
      <c r="H10" s="155"/>
    </row>
    <row r="11" spans="1:8">
      <c r="A11" s="136" t="s">
        <v>527</v>
      </c>
      <c r="B11" s="141"/>
      <c r="C11" s="142"/>
      <c r="D11" s="143">
        <v>129255</v>
      </c>
      <c r="E11" s="144"/>
      <c r="F11" s="145">
        <v>79840</v>
      </c>
      <c r="G11" s="146"/>
      <c r="H11" s="147"/>
    </row>
    <row r="12" spans="1:8">
      <c r="A12" s="148"/>
      <c r="B12" s="149"/>
      <c r="C12" s="156"/>
      <c r="D12" s="151">
        <v>78551</v>
      </c>
      <c r="E12" s="152"/>
      <c r="F12" s="153">
        <v>45238</v>
      </c>
      <c r="G12" s="154"/>
      <c r="H12" s="155"/>
    </row>
    <row r="13" spans="1:8">
      <c r="A13" s="136"/>
      <c r="B13" s="141"/>
      <c r="C13" s="157"/>
      <c r="D13" s="158">
        <v>90612</v>
      </c>
      <c r="E13" s="159"/>
      <c r="F13" s="160">
        <v>74934</v>
      </c>
      <c r="G13" s="161"/>
      <c r="H13" s="147"/>
    </row>
    <row r="14" spans="1:8">
      <c r="A14" s="148"/>
      <c r="B14" s="149"/>
      <c r="C14" s="150"/>
      <c r="D14" s="151">
        <v>54040</v>
      </c>
      <c r="E14" s="152"/>
      <c r="F14" s="153">
        <v>41958</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6.94</v>
      </c>
      <c r="C19" s="162">
        <f>ROUND(VALUE(SUBSTITUTE(実質収支比率等に係る経年分析!G$48,"▲","-")),2)</f>
        <v>8.0500000000000007</v>
      </c>
      <c r="D19" s="162">
        <f>ROUND(VALUE(SUBSTITUTE(実質収支比率等に係る経年分析!H$48,"▲","-")),2)</f>
        <v>7.4</v>
      </c>
      <c r="E19" s="162">
        <f>ROUND(VALUE(SUBSTITUTE(実質収支比率等に係る経年分析!I$48,"▲","-")),2)</f>
        <v>8.69</v>
      </c>
      <c r="F19" s="162">
        <f>ROUND(VALUE(SUBSTITUTE(実質収支比率等に係る経年分析!J$48,"▲","-")),2)</f>
        <v>9.61</v>
      </c>
    </row>
    <row r="20" spans="1:11">
      <c r="A20" s="162" t="s">
        <v>53</v>
      </c>
      <c r="B20" s="162">
        <f>ROUND(VALUE(SUBSTITUTE(実質収支比率等に係る経年分析!F$47,"▲","-")),2)</f>
        <v>17.010000000000002</v>
      </c>
      <c r="C20" s="162">
        <f>ROUND(VALUE(SUBSTITUTE(実質収支比率等に係る経年分析!G$47,"▲","-")),2)</f>
        <v>16.260000000000002</v>
      </c>
      <c r="D20" s="162">
        <f>ROUND(VALUE(SUBSTITUTE(実質収支比率等に係る経年分析!H$47,"▲","-")),2)</f>
        <v>16.78</v>
      </c>
      <c r="E20" s="162">
        <f>ROUND(VALUE(SUBSTITUTE(実質収支比率等に係る経年分析!I$47,"▲","-")),2)</f>
        <v>17.55</v>
      </c>
      <c r="F20" s="162">
        <f>ROUND(VALUE(SUBSTITUTE(実質収支比率等に係る経年分析!J$47,"▲","-")),2)</f>
        <v>19.760000000000002</v>
      </c>
    </row>
    <row r="21" spans="1:11">
      <c r="A21" s="162" t="s">
        <v>54</v>
      </c>
      <c r="B21" s="162">
        <f>IF(ISNUMBER(VALUE(SUBSTITUTE(実質収支比率等に係る経年分析!F$49,"▲","-"))),ROUND(VALUE(SUBSTITUTE(実質収支比率等に係る経年分析!F$49,"▲","-")),2),NA())</f>
        <v>4.34</v>
      </c>
      <c r="C21" s="162">
        <f>IF(ISNUMBER(VALUE(SUBSTITUTE(実質収支比率等に係る経年分析!G$49,"▲","-"))),ROUND(VALUE(SUBSTITUTE(実質収支比率等に係る経年分析!G$49,"▲","-")),2),NA())</f>
        <v>1.42</v>
      </c>
      <c r="D21" s="162">
        <f>IF(ISNUMBER(VALUE(SUBSTITUTE(実質収支比率等に係る経年分析!H$49,"▲","-"))),ROUND(VALUE(SUBSTITUTE(実質収支比率等に係る経年分析!H$49,"▲","-")),2),NA())</f>
        <v>-0.9</v>
      </c>
      <c r="E21" s="162">
        <f>IF(ISNUMBER(VALUE(SUBSTITUTE(実質収支比率等に係る経年分析!I$49,"▲","-"))),ROUND(VALUE(SUBSTITUTE(実質収支比率等に係る経年分析!I$49,"▲","-")),2),NA())</f>
        <v>2.0499999999999998</v>
      </c>
      <c r="F21" s="162">
        <f>IF(ISNUMBER(VALUE(SUBSTITUTE(実質収支比率等に係る経年分析!J$49,"▲","-"))),ROUND(VALUE(SUBSTITUTE(実質収支比率等に係る経年分析!J$49,"▲","-")),2),NA())</f>
        <v>2.62</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0.74</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0.68</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0.69</v>
      </c>
      <c r="G28" s="163" t="e">
        <f>IF(ROUND(VALUE(SUBSTITUTE(連結実質赤字比率に係る赤字・黒字の構成分析!H$42,"▲", "-")), 2) &gt;= 0, ABS(ROUND(VALUE(SUBSTITUTE(連結実質赤字比率に係る赤字・黒字の構成分析!H$42,"▲", "-")), 2)), NA())</f>
        <v>#N/A</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下水道事業会計(公共下水道)</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0.18</v>
      </c>
    </row>
    <row r="30" spans="1:11">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c r="A31" s="163" t="str">
        <f>IF(連結実質赤字比率に係る赤字・黒字の構成分析!C$39="",NA(),連結実質赤字比率に係る赤字・黒字の構成分析!C$39)</f>
        <v>介護老人保健施設事業会計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c r="A32" s="163" t="str">
        <f>IF(連結実質赤字比率に係る赤字・黒字の構成分析!C$38="",NA(),連結実質赤字比率に係る赤字・黒字の構成分析!C$38)</f>
        <v>介護保険（保険事業勘定）特別会計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1.47</v>
      </c>
    </row>
    <row r="33" spans="1:16">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v>
      </c>
    </row>
    <row r="34" spans="1:16">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8.3699999999999992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7.17</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9.6</v>
      </c>
    </row>
    <row r="36" spans="1:16">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34.64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31.35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26.37</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5391</v>
      </c>
      <c r="E42" s="164"/>
      <c r="F42" s="164"/>
      <c r="G42" s="164">
        <f>'実質公債費比率（分子）の構造'!L$52</f>
        <v>5995</v>
      </c>
      <c r="H42" s="164"/>
      <c r="I42" s="164"/>
      <c r="J42" s="164">
        <f>'実質公債費比率（分子）の構造'!M$52</f>
        <v>6064</v>
      </c>
      <c r="K42" s="164"/>
      <c r="L42" s="164"/>
      <c r="M42" s="164">
        <f>'実質公債費比率（分子）の構造'!N$52</f>
        <v>6076</v>
      </c>
      <c r="N42" s="164"/>
      <c r="O42" s="164"/>
      <c r="P42" s="164">
        <f>'実質公債費比率（分子）の構造'!O$52</f>
        <v>5396</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84</v>
      </c>
      <c r="C45" s="164"/>
      <c r="D45" s="164"/>
      <c r="E45" s="164">
        <f>'実質公債費比率（分子）の構造'!L$49</f>
        <v>113</v>
      </c>
      <c r="F45" s="164"/>
      <c r="G45" s="164"/>
      <c r="H45" s="164">
        <f>'実質公債費比率（分子）の構造'!M$49</f>
        <v>165</v>
      </c>
      <c r="I45" s="164"/>
      <c r="J45" s="164"/>
      <c r="K45" s="164">
        <f>'実質公債費比率（分子）の構造'!N$49</f>
        <v>144</v>
      </c>
      <c r="L45" s="164"/>
      <c r="M45" s="164"/>
      <c r="N45" s="164">
        <f>'実質公債費比率（分子）の構造'!O$49</f>
        <v>121</v>
      </c>
      <c r="O45" s="164"/>
      <c r="P45" s="164"/>
    </row>
    <row r="46" spans="1:16">
      <c r="A46" s="164" t="s">
        <v>64</v>
      </c>
      <c r="B46" s="164">
        <f>'実質公債費比率（分子）の構造'!K$48</f>
        <v>1340</v>
      </c>
      <c r="C46" s="164"/>
      <c r="D46" s="164"/>
      <c r="E46" s="164">
        <f>'実質公債費比率（分子）の構造'!L$48</f>
        <v>1425</v>
      </c>
      <c r="F46" s="164"/>
      <c r="G46" s="164"/>
      <c r="H46" s="164">
        <f>'実質公債費比率（分子）の構造'!M$48</f>
        <v>1378</v>
      </c>
      <c r="I46" s="164"/>
      <c r="J46" s="164"/>
      <c r="K46" s="164">
        <f>'実質公債費比率（分子）の構造'!N$48</f>
        <v>1276</v>
      </c>
      <c r="L46" s="164"/>
      <c r="M46" s="164"/>
      <c r="N46" s="164">
        <f>'実質公債費比率（分子）の構造'!O$48</f>
        <v>1232</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4772</v>
      </c>
      <c r="C49" s="164"/>
      <c r="D49" s="164"/>
      <c r="E49" s="164">
        <f>'実質公債費比率（分子）の構造'!L$45</f>
        <v>5629</v>
      </c>
      <c r="F49" s="164"/>
      <c r="G49" s="164"/>
      <c r="H49" s="164">
        <f>'実質公債費比率（分子）の構造'!M$45</f>
        <v>5818</v>
      </c>
      <c r="I49" s="164"/>
      <c r="J49" s="164"/>
      <c r="K49" s="164">
        <f>'実質公債費比率（分子）の構造'!N$45</f>
        <v>5991</v>
      </c>
      <c r="L49" s="164"/>
      <c r="M49" s="164"/>
      <c r="N49" s="164">
        <f>'実質公債費比率（分子）の構造'!O$45</f>
        <v>4808</v>
      </c>
      <c r="O49" s="164"/>
      <c r="P49" s="164"/>
    </row>
    <row r="50" spans="1:16">
      <c r="A50" s="164" t="s">
        <v>67</v>
      </c>
      <c r="B50" s="164" t="e">
        <f>NA()</f>
        <v>#N/A</v>
      </c>
      <c r="C50" s="164">
        <f>IF(ISNUMBER('実質公債費比率（分子）の構造'!K$53),'実質公債費比率（分子）の構造'!K$53,NA())</f>
        <v>805</v>
      </c>
      <c r="D50" s="164" t="e">
        <f>NA()</f>
        <v>#N/A</v>
      </c>
      <c r="E50" s="164" t="e">
        <f>NA()</f>
        <v>#N/A</v>
      </c>
      <c r="F50" s="164">
        <f>IF(ISNUMBER('実質公債費比率（分子）の構造'!L$53),'実質公債費比率（分子）の構造'!L$53,NA())</f>
        <v>1172</v>
      </c>
      <c r="G50" s="164" t="e">
        <f>NA()</f>
        <v>#N/A</v>
      </c>
      <c r="H50" s="164" t="e">
        <f>NA()</f>
        <v>#N/A</v>
      </c>
      <c r="I50" s="164">
        <f>IF(ISNUMBER('実質公債費比率（分子）の構造'!M$53),'実質公債費比率（分子）の構造'!M$53,NA())</f>
        <v>1297</v>
      </c>
      <c r="J50" s="164" t="e">
        <f>NA()</f>
        <v>#N/A</v>
      </c>
      <c r="K50" s="164" t="e">
        <f>NA()</f>
        <v>#N/A</v>
      </c>
      <c r="L50" s="164">
        <f>IF(ISNUMBER('実質公債費比率（分子）の構造'!N$53),'実質公債費比率（分子）の構造'!N$53,NA())</f>
        <v>1335</v>
      </c>
      <c r="M50" s="164" t="e">
        <f>NA()</f>
        <v>#N/A</v>
      </c>
      <c r="N50" s="164" t="e">
        <f>NA()</f>
        <v>#N/A</v>
      </c>
      <c r="O50" s="164">
        <f>IF(ISNUMBER('実質公債費比率（分子）の構造'!O$53),'実質公債費比率（分子）の構造'!O$53,NA())</f>
        <v>765</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45508</v>
      </c>
      <c r="E56" s="163"/>
      <c r="F56" s="163"/>
      <c r="G56" s="163">
        <f>'将来負担比率（分子）の構造'!J$52</f>
        <v>43870</v>
      </c>
      <c r="H56" s="163"/>
      <c r="I56" s="163"/>
      <c r="J56" s="163">
        <f>'将来負担比率（分子）の構造'!K$52</f>
        <v>41869</v>
      </c>
      <c r="K56" s="163"/>
      <c r="L56" s="163"/>
      <c r="M56" s="163">
        <f>'将来負担比率（分子）の構造'!L$52</f>
        <v>39630</v>
      </c>
      <c r="N56" s="163"/>
      <c r="O56" s="163"/>
      <c r="P56" s="163">
        <f>'将来負担比率（分子）の構造'!M$52</f>
        <v>39197</v>
      </c>
    </row>
    <row r="57" spans="1:16">
      <c r="A57" s="163" t="s">
        <v>42</v>
      </c>
      <c r="B57" s="163"/>
      <c r="C57" s="163"/>
      <c r="D57" s="163">
        <f>'将来負担比率（分子）の構造'!I$51</f>
        <v>592</v>
      </c>
      <c r="E57" s="163"/>
      <c r="F57" s="163"/>
      <c r="G57" s="163">
        <f>'将来負担比率（分子）の構造'!J$51</f>
        <v>509</v>
      </c>
      <c r="H57" s="163"/>
      <c r="I57" s="163"/>
      <c r="J57" s="163">
        <f>'将来負担比率（分子）の構造'!K$51</f>
        <v>420</v>
      </c>
      <c r="K57" s="163"/>
      <c r="L57" s="163"/>
      <c r="M57" s="163">
        <f>'将来負担比率（分子）の構造'!L$51</f>
        <v>422</v>
      </c>
      <c r="N57" s="163"/>
      <c r="O57" s="163"/>
      <c r="P57" s="163">
        <f>'将来負担比率（分子）の構造'!M$51</f>
        <v>346</v>
      </c>
    </row>
    <row r="58" spans="1:16">
      <c r="A58" s="163" t="s">
        <v>41</v>
      </c>
      <c r="B58" s="163"/>
      <c r="C58" s="163"/>
      <c r="D58" s="163">
        <f>'将来負担比率（分子）の構造'!I$50</f>
        <v>14058</v>
      </c>
      <c r="E58" s="163"/>
      <c r="F58" s="163"/>
      <c r="G58" s="163">
        <f>'将来負担比率（分子）の構造'!J$50</f>
        <v>16893</v>
      </c>
      <c r="H58" s="163"/>
      <c r="I58" s="163"/>
      <c r="J58" s="163">
        <f>'将来負担比率（分子）の構造'!K$50</f>
        <v>18765</v>
      </c>
      <c r="K58" s="163"/>
      <c r="L58" s="163"/>
      <c r="M58" s="163">
        <f>'将来負担比率（分子）の構造'!L$50</f>
        <v>18917</v>
      </c>
      <c r="N58" s="163"/>
      <c r="O58" s="163"/>
      <c r="P58" s="163">
        <f>'将来負担比率（分子）の構造'!M$50</f>
        <v>20339</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4585</v>
      </c>
      <c r="C62" s="163"/>
      <c r="D62" s="163"/>
      <c r="E62" s="163">
        <f>'将来負担比率（分子）の構造'!J$45</f>
        <v>4332</v>
      </c>
      <c r="F62" s="163"/>
      <c r="G62" s="163"/>
      <c r="H62" s="163">
        <f>'将来負担比率（分子）の構造'!K$45</f>
        <v>4284</v>
      </c>
      <c r="I62" s="163"/>
      <c r="J62" s="163"/>
      <c r="K62" s="163">
        <f>'将来負担比率（分子）の構造'!L$45</f>
        <v>4382</v>
      </c>
      <c r="L62" s="163"/>
      <c r="M62" s="163"/>
      <c r="N62" s="163">
        <f>'将来負担比率（分子）の構造'!M$45</f>
        <v>3704</v>
      </c>
      <c r="O62" s="163"/>
      <c r="P62" s="163"/>
    </row>
    <row r="63" spans="1:16">
      <c r="A63" s="163" t="s">
        <v>34</v>
      </c>
      <c r="B63" s="163">
        <f>'将来負担比率（分子）の構造'!I$44</f>
        <v>1204</v>
      </c>
      <c r="C63" s="163"/>
      <c r="D63" s="163"/>
      <c r="E63" s="163">
        <f>'将来負担比率（分子）の構造'!J$44</f>
        <v>1087</v>
      </c>
      <c r="F63" s="163"/>
      <c r="G63" s="163"/>
      <c r="H63" s="163">
        <f>'将来負担比率（分子）の構造'!K$44</f>
        <v>961</v>
      </c>
      <c r="I63" s="163"/>
      <c r="J63" s="163"/>
      <c r="K63" s="163">
        <f>'将来負担比率（分子）の構造'!L$44</f>
        <v>817</v>
      </c>
      <c r="L63" s="163"/>
      <c r="M63" s="163"/>
      <c r="N63" s="163">
        <f>'将来負担比率（分子）の構造'!M$44</f>
        <v>716</v>
      </c>
      <c r="O63" s="163"/>
      <c r="P63" s="163"/>
    </row>
    <row r="64" spans="1:16">
      <c r="A64" s="163" t="s">
        <v>33</v>
      </c>
      <c r="B64" s="163">
        <f>'将来負担比率（分子）の構造'!I$43</f>
        <v>9732</v>
      </c>
      <c r="C64" s="163"/>
      <c r="D64" s="163"/>
      <c r="E64" s="163">
        <f>'将来負担比率（分子）の構造'!J$43</f>
        <v>8775</v>
      </c>
      <c r="F64" s="163"/>
      <c r="G64" s="163"/>
      <c r="H64" s="163">
        <f>'将来負担比率（分子）の構造'!K$43</f>
        <v>7725</v>
      </c>
      <c r="I64" s="163"/>
      <c r="J64" s="163"/>
      <c r="K64" s="163">
        <f>'将来負担比率（分子）の構造'!L$43</f>
        <v>9036</v>
      </c>
      <c r="L64" s="163"/>
      <c r="M64" s="163"/>
      <c r="N64" s="163">
        <f>'将来負担比率（分子）の構造'!M$43</f>
        <v>8364</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33971</v>
      </c>
      <c r="C66" s="163"/>
      <c r="D66" s="163"/>
      <c r="E66" s="163">
        <f>'将来負担比率（分子）の構造'!J$41</f>
        <v>32980</v>
      </c>
      <c r="F66" s="163"/>
      <c r="G66" s="163"/>
      <c r="H66" s="163">
        <f>'将来負担比率（分子）の構造'!K$41</f>
        <v>32071</v>
      </c>
      <c r="I66" s="163"/>
      <c r="J66" s="163"/>
      <c r="K66" s="163">
        <f>'将来負担比率（分子）の構造'!L$41</f>
        <v>29711</v>
      </c>
      <c r="L66" s="163"/>
      <c r="M66" s="163"/>
      <c r="N66" s="163">
        <f>'将来負担比率（分子）の構造'!M$41</f>
        <v>30925</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4382</v>
      </c>
      <c r="C72" s="167">
        <f>基金残高に係る経年分析!G55</f>
        <v>4582</v>
      </c>
      <c r="D72" s="167">
        <f>基金残高に係る経年分析!H55</f>
        <v>5061</v>
      </c>
    </row>
    <row r="73" spans="1:16">
      <c r="A73" s="166" t="s">
        <v>74</v>
      </c>
      <c r="B73" s="167">
        <f>基金残高に係る経年分析!F56</f>
        <v>2273</v>
      </c>
      <c r="C73" s="167">
        <f>基金残高に係る経年分析!G56</f>
        <v>2432</v>
      </c>
      <c r="D73" s="167">
        <f>基金残高に係る経年分析!H56</f>
        <v>2534</v>
      </c>
    </row>
    <row r="74" spans="1:16">
      <c r="A74" s="166" t="s">
        <v>75</v>
      </c>
      <c r="B74" s="167">
        <f>基金残高に係る経年分析!F57</f>
        <v>12484</v>
      </c>
      <c r="C74" s="167">
        <f>基金残高に係る経年分析!G57</f>
        <v>12202</v>
      </c>
      <c r="D74" s="167">
        <f>基金残高に係る経年分析!H57</f>
        <v>12913</v>
      </c>
    </row>
  </sheetData>
  <sheetProtection algorithmName="SHA-512" hashValue="YVPlFqHom9BvJo8O2YIai+V9whBZavyu4X66K7MKWA8qa+sZu7rf1/6kMhRgv0Q3dPovm14NqKb1WIG80X5BMA==" saltValue="IGNoLwSHrKiItvJbzhyG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7963100</v>
      </c>
      <c r="S5" s="613"/>
      <c r="T5" s="613"/>
      <c r="U5" s="613"/>
      <c r="V5" s="613"/>
      <c r="W5" s="613"/>
      <c r="X5" s="613"/>
      <c r="Y5" s="614"/>
      <c r="Z5" s="615">
        <v>15.1</v>
      </c>
      <c r="AA5" s="615"/>
      <c r="AB5" s="615"/>
      <c r="AC5" s="615"/>
      <c r="AD5" s="616">
        <v>7963100</v>
      </c>
      <c r="AE5" s="616"/>
      <c r="AF5" s="616"/>
      <c r="AG5" s="616"/>
      <c r="AH5" s="616"/>
      <c r="AI5" s="616"/>
      <c r="AJ5" s="616"/>
      <c r="AK5" s="616"/>
      <c r="AL5" s="617">
        <v>30.3</v>
      </c>
      <c r="AM5" s="618"/>
      <c r="AN5" s="618"/>
      <c r="AO5" s="619"/>
      <c r="AP5" s="609" t="s">
        <v>216</v>
      </c>
      <c r="AQ5" s="610"/>
      <c r="AR5" s="610"/>
      <c r="AS5" s="610"/>
      <c r="AT5" s="610"/>
      <c r="AU5" s="610"/>
      <c r="AV5" s="610"/>
      <c r="AW5" s="610"/>
      <c r="AX5" s="610"/>
      <c r="AY5" s="610"/>
      <c r="AZ5" s="610"/>
      <c r="BA5" s="610"/>
      <c r="BB5" s="610"/>
      <c r="BC5" s="610"/>
      <c r="BD5" s="610"/>
      <c r="BE5" s="610"/>
      <c r="BF5" s="611"/>
      <c r="BG5" s="623">
        <v>7962325</v>
      </c>
      <c r="BH5" s="624"/>
      <c r="BI5" s="624"/>
      <c r="BJ5" s="624"/>
      <c r="BK5" s="624"/>
      <c r="BL5" s="624"/>
      <c r="BM5" s="624"/>
      <c r="BN5" s="625"/>
      <c r="BO5" s="626">
        <v>100</v>
      </c>
      <c r="BP5" s="626"/>
      <c r="BQ5" s="626"/>
      <c r="BR5" s="626"/>
      <c r="BS5" s="627">
        <v>165176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372263</v>
      </c>
      <c r="S6" s="624"/>
      <c r="T6" s="624"/>
      <c r="U6" s="624"/>
      <c r="V6" s="624"/>
      <c r="W6" s="624"/>
      <c r="X6" s="624"/>
      <c r="Y6" s="625"/>
      <c r="Z6" s="626">
        <v>0.7</v>
      </c>
      <c r="AA6" s="626"/>
      <c r="AB6" s="626"/>
      <c r="AC6" s="626"/>
      <c r="AD6" s="627">
        <v>372263</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7962325</v>
      </c>
      <c r="BH6" s="624"/>
      <c r="BI6" s="624"/>
      <c r="BJ6" s="624"/>
      <c r="BK6" s="624"/>
      <c r="BL6" s="624"/>
      <c r="BM6" s="624"/>
      <c r="BN6" s="625"/>
      <c r="BO6" s="626">
        <v>100</v>
      </c>
      <c r="BP6" s="626"/>
      <c r="BQ6" s="626"/>
      <c r="BR6" s="626"/>
      <c r="BS6" s="627">
        <v>165176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245222</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245208</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6779</v>
      </c>
      <c r="S7" s="624"/>
      <c r="T7" s="624"/>
      <c r="U7" s="624"/>
      <c r="V7" s="624"/>
      <c r="W7" s="624"/>
      <c r="X7" s="624"/>
      <c r="Y7" s="625"/>
      <c r="Z7" s="626">
        <v>0</v>
      </c>
      <c r="AA7" s="626"/>
      <c r="AB7" s="626"/>
      <c r="AC7" s="626"/>
      <c r="AD7" s="627">
        <v>6779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3702858</v>
      </c>
      <c r="BH7" s="624"/>
      <c r="BI7" s="624"/>
      <c r="BJ7" s="624"/>
      <c r="BK7" s="624"/>
      <c r="BL7" s="624"/>
      <c r="BM7" s="624"/>
      <c r="BN7" s="625"/>
      <c r="BO7" s="626">
        <v>46.5</v>
      </c>
      <c r="BP7" s="626"/>
      <c r="BQ7" s="626"/>
      <c r="BR7" s="626"/>
      <c r="BS7" s="627">
        <v>165176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5870949</v>
      </c>
      <c r="CS7" s="624"/>
      <c r="CT7" s="624"/>
      <c r="CU7" s="624"/>
      <c r="CV7" s="624"/>
      <c r="CW7" s="624"/>
      <c r="CX7" s="624"/>
      <c r="CY7" s="625"/>
      <c r="CZ7" s="626">
        <v>11.9</v>
      </c>
      <c r="DA7" s="626"/>
      <c r="DB7" s="626"/>
      <c r="DC7" s="626"/>
      <c r="DD7" s="632">
        <v>129178</v>
      </c>
      <c r="DE7" s="624"/>
      <c r="DF7" s="624"/>
      <c r="DG7" s="624"/>
      <c r="DH7" s="624"/>
      <c r="DI7" s="624"/>
      <c r="DJ7" s="624"/>
      <c r="DK7" s="624"/>
      <c r="DL7" s="624"/>
      <c r="DM7" s="624"/>
      <c r="DN7" s="624"/>
      <c r="DO7" s="624"/>
      <c r="DP7" s="625"/>
      <c r="DQ7" s="632">
        <v>4254268</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64869</v>
      </c>
      <c r="S8" s="624"/>
      <c r="T8" s="624"/>
      <c r="U8" s="624"/>
      <c r="V8" s="624"/>
      <c r="W8" s="624"/>
      <c r="X8" s="624"/>
      <c r="Y8" s="625"/>
      <c r="Z8" s="626">
        <v>0.1</v>
      </c>
      <c r="AA8" s="626"/>
      <c r="AB8" s="626"/>
      <c r="AC8" s="626"/>
      <c r="AD8" s="627">
        <v>64869</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99664</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16342656</v>
      </c>
      <c r="CS8" s="624"/>
      <c r="CT8" s="624"/>
      <c r="CU8" s="624"/>
      <c r="CV8" s="624"/>
      <c r="CW8" s="624"/>
      <c r="CX8" s="624"/>
      <c r="CY8" s="625"/>
      <c r="CZ8" s="626">
        <v>33</v>
      </c>
      <c r="DA8" s="626"/>
      <c r="DB8" s="626"/>
      <c r="DC8" s="626"/>
      <c r="DD8" s="632">
        <v>513790</v>
      </c>
      <c r="DE8" s="624"/>
      <c r="DF8" s="624"/>
      <c r="DG8" s="624"/>
      <c r="DH8" s="624"/>
      <c r="DI8" s="624"/>
      <c r="DJ8" s="624"/>
      <c r="DK8" s="624"/>
      <c r="DL8" s="624"/>
      <c r="DM8" s="624"/>
      <c r="DN8" s="624"/>
      <c r="DO8" s="624"/>
      <c r="DP8" s="625"/>
      <c r="DQ8" s="632">
        <v>8739261</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96641</v>
      </c>
      <c r="S9" s="624"/>
      <c r="T9" s="624"/>
      <c r="U9" s="624"/>
      <c r="V9" s="624"/>
      <c r="W9" s="624"/>
      <c r="X9" s="624"/>
      <c r="Y9" s="625"/>
      <c r="Z9" s="626">
        <v>0.2</v>
      </c>
      <c r="AA9" s="626"/>
      <c r="AB9" s="626"/>
      <c r="AC9" s="626"/>
      <c r="AD9" s="627">
        <v>96641</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2921534</v>
      </c>
      <c r="BH9" s="624"/>
      <c r="BI9" s="624"/>
      <c r="BJ9" s="624"/>
      <c r="BK9" s="624"/>
      <c r="BL9" s="624"/>
      <c r="BM9" s="624"/>
      <c r="BN9" s="625"/>
      <c r="BO9" s="626">
        <v>36.700000000000003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4320007</v>
      </c>
      <c r="CS9" s="624"/>
      <c r="CT9" s="624"/>
      <c r="CU9" s="624"/>
      <c r="CV9" s="624"/>
      <c r="CW9" s="624"/>
      <c r="CX9" s="624"/>
      <c r="CY9" s="625"/>
      <c r="CZ9" s="626">
        <v>8.6999999999999993</v>
      </c>
      <c r="DA9" s="626"/>
      <c r="DB9" s="626"/>
      <c r="DC9" s="626"/>
      <c r="DD9" s="632">
        <v>156728</v>
      </c>
      <c r="DE9" s="624"/>
      <c r="DF9" s="624"/>
      <c r="DG9" s="624"/>
      <c r="DH9" s="624"/>
      <c r="DI9" s="624"/>
      <c r="DJ9" s="624"/>
      <c r="DK9" s="624"/>
      <c r="DL9" s="624"/>
      <c r="DM9" s="624"/>
      <c r="DN9" s="624"/>
      <c r="DO9" s="624"/>
      <c r="DP9" s="625"/>
      <c r="DQ9" s="632">
        <v>3452246</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247710</v>
      </c>
      <c r="BH10" s="624"/>
      <c r="BI10" s="624"/>
      <c r="BJ10" s="624"/>
      <c r="BK10" s="624"/>
      <c r="BL10" s="624"/>
      <c r="BM10" s="624"/>
      <c r="BN10" s="625"/>
      <c r="BO10" s="626">
        <v>3.1</v>
      </c>
      <c r="BP10" s="626"/>
      <c r="BQ10" s="626"/>
      <c r="BR10" s="626"/>
      <c r="BS10" s="627">
        <v>41195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70000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1897356</v>
      </c>
      <c r="S11" s="624"/>
      <c r="T11" s="624"/>
      <c r="U11" s="624"/>
      <c r="V11" s="624"/>
      <c r="W11" s="624"/>
      <c r="X11" s="624"/>
      <c r="Y11" s="625"/>
      <c r="Z11" s="628">
        <v>3.6</v>
      </c>
      <c r="AA11" s="629"/>
      <c r="AB11" s="629"/>
      <c r="AC11" s="635"/>
      <c r="AD11" s="632">
        <v>1897356</v>
      </c>
      <c r="AE11" s="624"/>
      <c r="AF11" s="624"/>
      <c r="AG11" s="624"/>
      <c r="AH11" s="624"/>
      <c r="AI11" s="624"/>
      <c r="AJ11" s="624"/>
      <c r="AK11" s="625"/>
      <c r="AL11" s="628">
        <v>7.2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433950</v>
      </c>
      <c r="BH11" s="624"/>
      <c r="BI11" s="624"/>
      <c r="BJ11" s="624"/>
      <c r="BK11" s="624"/>
      <c r="BL11" s="624"/>
      <c r="BM11" s="624"/>
      <c r="BN11" s="625"/>
      <c r="BO11" s="626">
        <v>5.4</v>
      </c>
      <c r="BP11" s="626"/>
      <c r="BQ11" s="626"/>
      <c r="BR11" s="626"/>
      <c r="BS11" s="627">
        <v>123981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2423992</v>
      </c>
      <c r="CS11" s="624"/>
      <c r="CT11" s="624"/>
      <c r="CU11" s="624"/>
      <c r="CV11" s="624"/>
      <c r="CW11" s="624"/>
      <c r="CX11" s="624"/>
      <c r="CY11" s="625"/>
      <c r="CZ11" s="626">
        <v>4.9000000000000004</v>
      </c>
      <c r="DA11" s="626"/>
      <c r="DB11" s="626"/>
      <c r="DC11" s="626"/>
      <c r="DD11" s="632">
        <v>965978</v>
      </c>
      <c r="DE11" s="624"/>
      <c r="DF11" s="624"/>
      <c r="DG11" s="624"/>
      <c r="DH11" s="624"/>
      <c r="DI11" s="624"/>
      <c r="DJ11" s="624"/>
      <c r="DK11" s="624"/>
      <c r="DL11" s="624"/>
      <c r="DM11" s="624"/>
      <c r="DN11" s="624"/>
      <c r="DO11" s="624"/>
      <c r="DP11" s="625"/>
      <c r="DQ11" s="632">
        <v>1051424</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10097</v>
      </c>
      <c r="S12" s="624"/>
      <c r="T12" s="624"/>
      <c r="U12" s="624"/>
      <c r="V12" s="624"/>
      <c r="W12" s="624"/>
      <c r="X12" s="624"/>
      <c r="Y12" s="625"/>
      <c r="Z12" s="626">
        <v>0</v>
      </c>
      <c r="AA12" s="626"/>
      <c r="AB12" s="626"/>
      <c r="AC12" s="626"/>
      <c r="AD12" s="627">
        <v>10097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3452767</v>
      </c>
      <c r="BH12" s="624"/>
      <c r="BI12" s="624"/>
      <c r="BJ12" s="624"/>
      <c r="BK12" s="624"/>
      <c r="BL12" s="624"/>
      <c r="BM12" s="624"/>
      <c r="BN12" s="625"/>
      <c r="BO12" s="626">
        <v>43.4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2240037</v>
      </c>
      <c r="CS12" s="624"/>
      <c r="CT12" s="624"/>
      <c r="CU12" s="624"/>
      <c r="CV12" s="624"/>
      <c r="CW12" s="624"/>
      <c r="CX12" s="624"/>
      <c r="CY12" s="625"/>
      <c r="CZ12" s="626">
        <v>4.5</v>
      </c>
      <c r="DA12" s="626"/>
      <c r="DB12" s="626"/>
      <c r="DC12" s="626"/>
      <c r="DD12" s="632">
        <v>1296199</v>
      </c>
      <c r="DE12" s="624"/>
      <c r="DF12" s="624"/>
      <c r="DG12" s="624"/>
      <c r="DH12" s="624"/>
      <c r="DI12" s="624"/>
      <c r="DJ12" s="624"/>
      <c r="DK12" s="624"/>
      <c r="DL12" s="624"/>
      <c r="DM12" s="624"/>
      <c r="DN12" s="624"/>
      <c r="DO12" s="624"/>
      <c r="DP12" s="625"/>
      <c r="DQ12" s="632">
        <v>704610</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3432549</v>
      </c>
      <c r="BH13" s="624"/>
      <c r="BI13" s="624"/>
      <c r="BJ13" s="624"/>
      <c r="BK13" s="624"/>
      <c r="BL13" s="624"/>
      <c r="BM13" s="624"/>
      <c r="BN13" s="625"/>
      <c r="BO13" s="626">
        <v>43.1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4073440</v>
      </c>
      <c r="CS13" s="624"/>
      <c r="CT13" s="624"/>
      <c r="CU13" s="624"/>
      <c r="CV13" s="624"/>
      <c r="CW13" s="624"/>
      <c r="CX13" s="624"/>
      <c r="CY13" s="625"/>
      <c r="CZ13" s="626">
        <v>8.1999999999999993</v>
      </c>
      <c r="DA13" s="626"/>
      <c r="DB13" s="626"/>
      <c r="DC13" s="626"/>
      <c r="DD13" s="632">
        <v>2253953</v>
      </c>
      <c r="DE13" s="624"/>
      <c r="DF13" s="624"/>
      <c r="DG13" s="624"/>
      <c r="DH13" s="624"/>
      <c r="DI13" s="624"/>
      <c r="DJ13" s="624"/>
      <c r="DK13" s="624"/>
      <c r="DL13" s="624"/>
      <c r="DM13" s="624"/>
      <c r="DN13" s="624"/>
      <c r="DO13" s="624"/>
      <c r="DP13" s="625"/>
      <c r="DQ13" s="632">
        <v>1923204</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297533</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1769958</v>
      </c>
      <c r="CS14" s="624"/>
      <c r="CT14" s="624"/>
      <c r="CU14" s="624"/>
      <c r="CV14" s="624"/>
      <c r="CW14" s="624"/>
      <c r="CX14" s="624"/>
      <c r="CY14" s="625"/>
      <c r="CZ14" s="626">
        <v>3.6</v>
      </c>
      <c r="DA14" s="626"/>
      <c r="DB14" s="626"/>
      <c r="DC14" s="626"/>
      <c r="DD14" s="632">
        <v>212511</v>
      </c>
      <c r="DE14" s="624"/>
      <c r="DF14" s="624"/>
      <c r="DG14" s="624"/>
      <c r="DH14" s="624"/>
      <c r="DI14" s="624"/>
      <c r="DJ14" s="624"/>
      <c r="DK14" s="624"/>
      <c r="DL14" s="624"/>
      <c r="DM14" s="624"/>
      <c r="DN14" s="624"/>
      <c r="DO14" s="624"/>
      <c r="DP14" s="625"/>
      <c r="DQ14" s="632">
        <v>1307776</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38366</v>
      </c>
      <c r="S15" s="624"/>
      <c r="T15" s="624"/>
      <c r="U15" s="624"/>
      <c r="V15" s="624"/>
      <c r="W15" s="624"/>
      <c r="X15" s="624"/>
      <c r="Y15" s="625"/>
      <c r="Z15" s="626">
        <v>0.1</v>
      </c>
      <c r="AA15" s="626"/>
      <c r="AB15" s="626"/>
      <c r="AC15" s="626"/>
      <c r="AD15" s="627">
        <v>38366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509167</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7003312</v>
      </c>
      <c r="CS15" s="624"/>
      <c r="CT15" s="624"/>
      <c r="CU15" s="624"/>
      <c r="CV15" s="624"/>
      <c r="CW15" s="624"/>
      <c r="CX15" s="624"/>
      <c r="CY15" s="625"/>
      <c r="CZ15" s="626">
        <v>14.1</v>
      </c>
      <c r="DA15" s="626"/>
      <c r="DB15" s="626"/>
      <c r="DC15" s="626"/>
      <c r="DD15" s="632">
        <v>3129324</v>
      </c>
      <c r="DE15" s="624"/>
      <c r="DF15" s="624"/>
      <c r="DG15" s="624"/>
      <c r="DH15" s="624"/>
      <c r="DI15" s="624"/>
      <c r="DJ15" s="624"/>
      <c r="DK15" s="624"/>
      <c r="DL15" s="624"/>
      <c r="DM15" s="624"/>
      <c r="DN15" s="624"/>
      <c r="DO15" s="624"/>
      <c r="DP15" s="625"/>
      <c r="DQ15" s="632">
        <v>3438904</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188898</v>
      </c>
      <c r="S16" s="624"/>
      <c r="T16" s="624"/>
      <c r="U16" s="624"/>
      <c r="V16" s="624"/>
      <c r="W16" s="624"/>
      <c r="X16" s="624"/>
      <c r="Y16" s="625"/>
      <c r="Z16" s="626">
        <v>0.4</v>
      </c>
      <c r="AA16" s="626"/>
      <c r="AB16" s="626"/>
      <c r="AC16" s="626"/>
      <c r="AD16" s="627">
        <v>188898</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329557</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108343</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295760</v>
      </c>
      <c r="S17" s="624"/>
      <c r="T17" s="624"/>
      <c r="U17" s="624"/>
      <c r="V17" s="624"/>
      <c r="W17" s="624"/>
      <c r="X17" s="624"/>
      <c r="Y17" s="625"/>
      <c r="Z17" s="626">
        <v>0.6</v>
      </c>
      <c r="AA17" s="626"/>
      <c r="AB17" s="626"/>
      <c r="AC17" s="626"/>
      <c r="AD17" s="627">
        <v>295760</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4809437</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4724598</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30935</v>
      </c>
      <c r="S18" s="624"/>
      <c r="T18" s="624"/>
      <c r="U18" s="624"/>
      <c r="V18" s="624"/>
      <c r="W18" s="624"/>
      <c r="X18" s="624"/>
      <c r="Y18" s="625"/>
      <c r="Z18" s="626">
        <v>0.1</v>
      </c>
      <c r="AA18" s="626"/>
      <c r="AB18" s="626"/>
      <c r="AC18" s="626"/>
      <c r="AD18" s="627">
        <v>30935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264451</v>
      </c>
      <c r="S19" s="624"/>
      <c r="T19" s="624"/>
      <c r="U19" s="624"/>
      <c r="V19" s="624"/>
      <c r="W19" s="624"/>
      <c r="X19" s="624"/>
      <c r="Y19" s="625"/>
      <c r="Z19" s="626">
        <v>0.5</v>
      </c>
      <c r="AA19" s="626"/>
      <c r="AB19" s="626"/>
      <c r="AC19" s="626"/>
      <c r="AD19" s="627">
        <v>264451</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775</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374</v>
      </c>
      <c r="S20" s="624"/>
      <c r="T20" s="624"/>
      <c r="U20" s="624"/>
      <c r="V20" s="624"/>
      <c r="W20" s="624"/>
      <c r="X20" s="624"/>
      <c r="Y20" s="625"/>
      <c r="Z20" s="626">
        <v>0</v>
      </c>
      <c r="AA20" s="626"/>
      <c r="AB20" s="626"/>
      <c r="AC20" s="626"/>
      <c r="AD20" s="627">
        <v>374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775</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49498567</v>
      </c>
      <c r="CS20" s="624"/>
      <c r="CT20" s="624"/>
      <c r="CU20" s="624"/>
      <c r="CV20" s="624"/>
      <c r="CW20" s="624"/>
      <c r="CX20" s="624"/>
      <c r="CY20" s="625"/>
      <c r="CZ20" s="626">
        <v>100</v>
      </c>
      <c r="DA20" s="626"/>
      <c r="DB20" s="626"/>
      <c r="DC20" s="626"/>
      <c r="DD20" s="632">
        <v>8657661</v>
      </c>
      <c r="DE20" s="624"/>
      <c r="DF20" s="624"/>
      <c r="DG20" s="624"/>
      <c r="DH20" s="624"/>
      <c r="DI20" s="624"/>
      <c r="DJ20" s="624"/>
      <c r="DK20" s="624"/>
      <c r="DL20" s="624"/>
      <c r="DM20" s="624"/>
      <c r="DN20" s="624"/>
      <c r="DO20" s="624"/>
      <c r="DP20" s="625"/>
      <c r="DQ20" s="632">
        <v>29949842</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17367225</v>
      </c>
      <c r="S21" s="624"/>
      <c r="T21" s="624"/>
      <c r="U21" s="624"/>
      <c r="V21" s="624"/>
      <c r="W21" s="624"/>
      <c r="X21" s="624"/>
      <c r="Y21" s="625"/>
      <c r="Z21" s="626">
        <v>32.9</v>
      </c>
      <c r="AA21" s="626"/>
      <c r="AB21" s="626"/>
      <c r="AC21" s="626"/>
      <c r="AD21" s="627">
        <v>15240097</v>
      </c>
      <c r="AE21" s="627"/>
      <c r="AF21" s="627"/>
      <c r="AG21" s="627"/>
      <c r="AH21" s="627"/>
      <c r="AI21" s="627"/>
      <c r="AJ21" s="627"/>
      <c r="AK21" s="627"/>
      <c r="AL21" s="628">
        <v>58.1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775</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15240097</v>
      </c>
      <c r="S22" s="624"/>
      <c r="T22" s="624"/>
      <c r="U22" s="624"/>
      <c r="V22" s="624"/>
      <c r="W22" s="624"/>
      <c r="X22" s="624"/>
      <c r="Y22" s="625"/>
      <c r="Z22" s="626">
        <v>28.9</v>
      </c>
      <c r="AA22" s="626"/>
      <c r="AB22" s="626"/>
      <c r="AC22" s="626"/>
      <c r="AD22" s="627">
        <v>15240097</v>
      </c>
      <c r="AE22" s="627"/>
      <c r="AF22" s="627"/>
      <c r="AG22" s="627"/>
      <c r="AH22" s="627"/>
      <c r="AI22" s="627"/>
      <c r="AJ22" s="627"/>
      <c r="AK22" s="627"/>
      <c r="AL22" s="628">
        <v>58.1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2127128</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20846555</v>
      </c>
      <c r="CS24" s="613"/>
      <c r="CT24" s="613"/>
      <c r="CU24" s="613"/>
      <c r="CV24" s="613"/>
      <c r="CW24" s="613"/>
      <c r="CX24" s="613"/>
      <c r="CY24" s="614"/>
      <c r="CZ24" s="617">
        <v>42.1</v>
      </c>
      <c r="DA24" s="618"/>
      <c r="DB24" s="618"/>
      <c r="DC24" s="634"/>
      <c r="DD24" s="658">
        <v>14375477</v>
      </c>
      <c r="DE24" s="613"/>
      <c r="DF24" s="613"/>
      <c r="DG24" s="613"/>
      <c r="DH24" s="613"/>
      <c r="DI24" s="613"/>
      <c r="DJ24" s="613"/>
      <c r="DK24" s="614"/>
      <c r="DL24" s="658">
        <v>13354933</v>
      </c>
      <c r="DM24" s="613"/>
      <c r="DN24" s="613"/>
      <c r="DO24" s="613"/>
      <c r="DP24" s="613"/>
      <c r="DQ24" s="613"/>
      <c r="DR24" s="613"/>
      <c r="DS24" s="613"/>
      <c r="DT24" s="613"/>
      <c r="DU24" s="613"/>
      <c r="DV24" s="614"/>
      <c r="DW24" s="617">
        <v>50.8</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28301354</v>
      </c>
      <c r="S25" s="624"/>
      <c r="T25" s="624"/>
      <c r="U25" s="624"/>
      <c r="V25" s="624"/>
      <c r="W25" s="624"/>
      <c r="X25" s="624"/>
      <c r="Y25" s="625"/>
      <c r="Z25" s="626">
        <v>53.7</v>
      </c>
      <c r="AA25" s="626"/>
      <c r="AB25" s="626"/>
      <c r="AC25" s="626"/>
      <c r="AD25" s="627">
        <v>26174226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6901613</v>
      </c>
      <c r="CS25" s="655"/>
      <c r="CT25" s="655"/>
      <c r="CU25" s="655"/>
      <c r="CV25" s="655"/>
      <c r="CW25" s="655"/>
      <c r="CX25" s="655"/>
      <c r="CY25" s="656"/>
      <c r="CZ25" s="628">
        <v>13.9</v>
      </c>
      <c r="DA25" s="653"/>
      <c r="DB25" s="653"/>
      <c r="DC25" s="657"/>
      <c r="DD25" s="632">
        <v>6398280</v>
      </c>
      <c r="DE25" s="655"/>
      <c r="DF25" s="655"/>
      <c r="DG25" s="655"/>
      <c r="DH25" s="655"/>
      <c r="DI25" s="655"/>
      <c r="DJ25" s="655"/>
      <c r="DK25" s="656"/>
      <c r="DL25" s="632">
        <v>6301977</v>
      </c>
      <c r="DM25" s="655"/>
      <c r="DN25" s="655"/>
      <c r="DO25" s="655"/>
      <c r="DP25" s="655"/>
      <c r="DQ25" s="655"/>
      <c r="DR25" s="655"/>
      <c r="DS25" s="655"/>
      <c r="DT25" s="655"/>
      <c r="DU25" s="655"/>
      <c r="DV25" s="656"/>
      <c r="DW25" s="628">
        <v>24</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4475</v>
      </c>
      <c r="S26" s="624"/>
      <c r="T26" s="624"/>
      <c r="U26" s="624"/>
      <c r="V26" s="624"/>
      <c r="W26" s="624"/>
      <c r="X26" s="624"/>
      <c r="Y26" s="625"/>
      <c r="Z26" s="626">
        <v>0</v>
      </c>
      <c r="AA26" s="626"/>
      <c r="AB26" s="626"/>
      <c r="AC26" s="626"/>
      <c r="AD26" s="627">
        <v>4475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4025822</v>
      </c>
      <c r="CS26" s="624"/>
      <c r="CT26" s="624"/>
      <c r="CU26" s="624"/>
      <c r="CV26" s="624"/>
      <c r="CW26" s="624"/>
      <c r="CX26" s="624"/>
      <c r="CY26" s="625"/>
      <c r="CZ26" s="628">
        <v>8.1</v>
      </c>
      <c r="DA26" s="653"/>
      <c r="DB26" s="653"/>
      <c r="DC26" s="657"/>
      <c r="DD26" s="632">
        <v>3650392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188318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7963100</v>
      </c>
      <c r="BH27" s="624"/>
      <c r="BI27" s="624"/>
      <c r="BJ27" s="624"/>
      <c r="BK27" s="624"/>
      <c r="BL27" s="624"/>
      <c r="BM27" s="624"/>
      <c r="BN27" s="625"/>
      <c r="BO27" s="626">
        <v>100</v>
      </c>
      <c r="BP27" s="626"/>
      <c r="BQ27" s="626"/>
      <c r="BR27" s="626"/>
      <c r="BS27" s="627">
        <v>165176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9135505</v>
      </c>
      <c r="CS27" s="655"/>
      <c r="CT27" s="655"/>
      <c r="CU27" s="655"/>
      <c r="CV27" s="655"/>
      <c r="CW27" s="655"/>
      <c r="CX27" s="655"/>
      <c r="CY27" s="656"/>
      <c r="CZ27" s="628">
        <v>18.5</v>
      </c>
      <c r="DA27" s="653"/>
      <c r="DB27" s="653"/>
      <c r="DC27" s="657"/>
      <c r="DD27" s="632">
        <v>3252599</v>
      </c>
      <c r="DE27" s="655"/>
      <c r="DF27" s="655"/>
      <c r="DG27" s="655"/>
      <c r="DH27" s="655"/>
      <c r="DI27" s="655"/>
      <c r="DJ27" s="655"/>
      <c r="DK27" s="656"/>
      <c r="DL27" s="632">
        <v>2328836</v>
      </c>
      <c r="DM27" s="655"/>
      <c r="DN27" s="655"/>
      <c r="DO27" s="655"/>
      <c r="DP27" s="655"/>
      <c r="DQ27" s="655"/>
      <c r="DR27" s="655"/>
      <c r="DS27" s="655"/>
      <c r="DT27" s="655"/>
      <c r="DU27" s="655"/>
      <c r="DV27" s="656"/>
      <c r="DW27" s="628">
        <v>8.9</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327640</v>
      </c>
      <c r="S28" s="624"/>
      <c r="T28" s="624"/>
      <c r="U28" s="624"/>
      <c r="V28" s="624"/>
      <c r="W28" s="624"/>
      <c r="X28" s="624"/>
      <c r="Y28" s="625"/>
      <c r="Z28" s="626">
        <v>0.6</v>
      </c>
      <c r="AA28" s="626"/>
      <c r="AB28" s="626"/>
      <c r="AC28" s="626"/>
      <c r="AD28" s="627">
        <v>19948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4809437</v>
      </c>
      <c r="CS28" s="624"/>
      <c r="CT28" s="624"/>
      <c r="CU28" s="624"/>
      <c r="CV28" s="624"/>
      <c r="CW28" s="624"/>
      <c r="CX28" s="624"/>
      <c r="CY28" s="625"/>
      <c r="CZ28" s="628">
        <v>9.6999999999999993</v>
      </c>
      <c r="DA28" s="653"/>
      <c r="DB28" s="653"/>
      <c r="DC28" s="657"/>
      <c r="DD28" s="632">
        <v>4724598</v>
      </c>
      <c r="DE28" s="624"/>
      <c r="DF28" s="624"/>
      <c r="DG28" s="624"/>
      <c r="DH28" s="624"/>
      <c r="DI28" s="624"/>
      <c r="DJ28" s="624"/>
      <c r="DK28" s="625"/>
      <c r="DL28" s="632">
        <v>4724120</v>
      </c>
      <c r="DM28" s="624"/>
      <c r="DN28" s="624"/>
      <c r="DO28" s="624"/>
      <c r="DP28" s="624"/>
      <c r="DQ28" s="624"/>
      <c r="DR28" s="624"/>
      <c r="DS28" s="624"/>
      <c r="DT28" s="624"/>
      <c r="DU28" s="624"/>
      <c r="DV28" s="625"/>
      <c r="DW28" s="628">
        <v>18</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142542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4809437</v>
      </c>
      <c r="CS29" s="655"/>
      <c r="CT29" s="655"/>
      <c r="CU29" s="655"/>
      <c r="CV29" s="655"/>
      <c r="CW29" s="655"/>
      <c r="CX29" s="655"/>
      <c r="CY29" s="656"/>
      <c r="CZ29" s="628">
        <v>9.6999999999999993</v>
      </c>
      <c r="DA29" s="653"/>
      <c r="DB29" s="653"/>
      <c r="DC29" s="657"/>
      <c r="DD29" s="632">
        <v>4724598</v>
      </c>
      <c r="DE29" s="655"/>
      <c r="DF29" s="655"/>
      <c r="DG29" s="655"/>
      <c r="DH29" s="655"/>
      <c r="DI29" s="655"/>
      <c r="DJ29" s="655"/>
      <c r="DK29" s="656"/>
      <c r="DL29" s="632">
        <v>4724120</v>
      </c>
      <c r="DM29" s="655"/>
      <c r="DN29" s="655"/>
      <c r="DO29" s="655"/>
      <c r="DP29" s="655"/>
      <c r="DQ29" s="655"/>
      <c r="DR29" s="655"/>
      <c r="DS29" s="655"/>
      <c r="DT29" s="655"/>
      <c r="DU29" s="655"/>
      <c r="DV29" s="656"/>
      <c r="DW29" s="628">
        <v>18</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7499018</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4731400</v>
      </c>
      <c r="CS30" s="624"/>
      <c r="CT30" s="624"/>
      <c r="CU30" s="624"/>
      <c r="CV30" s="624"/>
      <c r="CW30" s="624"/>
      <c r="CX30" s="624"/>
      <c r="CY30" s="625"/>
      <c r="CZ30" s="628">
        <v>9.6</v>
      </c>
      <c r="DA30" s="653"/>
      <c r="DB30" s="653"/>
      <c r="DC30" s="657"/>
      <c r="DD30" s="632">
        <v>4652535</v>
      </c>
      <c r="DE30" s="624"/>
      <c r="DF30" s="624"/>
      <c r="DG30" s="624"/>
      <c r="DH30" s="624"/>
      <c r="DI30" s="624"/>
      <c r="DJ30" s="624"/>
      <c r="DK30" s="625"/>
      <c r="DL30" s="632">
        <v>4652057</v>
      </c>
      <c r="DM30" s="624"/>
      <c r="DN30" s="624"/>
      <c r="DO30" s="624"/>
      <c r="DP30" s="624"/>
      <c r="DQ30" s="624"/>
      <c r="DR30" s="624"/>
      <c r="DS30" s="624"/>
      <c r="DT30" s="624"/>
      <c r="DU30" s="624"/>
      <c r="DV30" s="625"/>
      <c r="DW30" s="628">
        <v>17.7</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97.6</v>
      </c>
      <c r="BN31" s="667"/>
      <c r="BO31" s="667"/>
      <c r="BP31" s="667"/>
      <c r="BQ31" s="668"/>
      <c r="BR31" s="679">
        <v>99.2</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78037</v>
      </c>
      <c r="CS31" s="655"/>
      <c r="CT31" s="655"/>
      <c r="CU31" s="655"/>
      <c r="CV31" s="655"/>
      <c r="CW31" s="655"/>
      <c r="CX31" s="655"/>
      <c r="CY31" s="656"/>
      <c r="CZ31" s="628">
        <v>0.2</v>
      </c>
      <c r="DA31" s="653"/>
      <c r="DB31" s="653"/>
      <c r="DC31" s="657"/>
      <c r="DD31" s="632">
        <v>72063</v>
      </c>
      <c r="DE31" s="655"/>
      <c r="DF31" s="655"/>
      <c r="DG31" s="655"/>
      <c r="DH31" s="655"/>
      <c r="DI31" s="655"/>
      <c r="DJ31" s="655"/>
      <c r="DK31" s="656"/>
      <c r="DL31" s="632">
        <v>72063</v>
      </c>
      <c r="DM31" s="655"/>
      <c r="DN31" s="655"/>
      <c r="DO31" s="655"/>
      <c r="DP31" s="655"/>
      <c r="DQ31" s="655"/>
      <c r="DR31" s="655"/>
      <c r="DS31" s="655"/>
      <c r="DT31" s="655"/>
      <c r="DU31" s="655"/>
      <c r="DV31" s="656"/>
      <c r="DW31" s="628">
        <v>0.3</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3205854</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98.4</v>
      </c>
      <c r="BN32" s="655"/>
      <c r="BO32" s="655"/>
      <c r="BP32" s="655"/>
      <c r="BQ32" s="678"/>
      <c r="BR32" s="680">
        <v>99.4</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1077644</v>
      </c>
      <c r="S33" s="624"/>
      <c r="T33" s="624"/>
      <c r="U33" s="624"/>
      <c r="V33" s="624"/>
      <c r="W33" s="624"/>
      <c r="X33" s="624"/>
      <c r="Y33" s="625"/>
      <c r="Z33" s="626">
        <v>2</v>
      </c>
      <c r="AA33" s="626"/>
      <c r="AB33" s="626"/>
      <c r="AC33" s="626"/>
      <c r="AD33" s="627">
        <v>19258</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96.5</v>
      </c>
      <c r="BN33" s="682"/>
      <c r="BO33" s="682"/>
      <c r="BP33" s="682"/>
      <c r="BQ33" s="684"/>
      <c r="BR33" s="681">
        <v>98.8</v>
      </c>
      <c r="BS33" s="682"/>
      <c r="BT33" s="682"/>
      <c r="BU33" s="682"/>
      <c r="BV33" s="682"/>
      <c r="BW33" s="682"/>
      <c r="BX33" s="683">
        <v>96.7</v>
      </c>
      <c r="BY33" s="682"/>
      <c r="BZ33" s="682"/>
      <c r="CA33" s="682"/>
      <c r="CB33" s="684"/>
      <c r="CD33" s="620" t="s">
        <v>307</v>
      </c>
      <c r="CE33" s="621"/>
      <c r="CF33" s="621"/>
      <c r="CG33" s="621"/>
      <c r="CH33" s="621"/>
      <c r="CI33" s="621"/>
      <c r="CJ33" s="621"/>
      <c r="CK33" s="621"/>
      <c r="CL33" s="621"/>
      <c r="CM33" s="621"/>
      <c r="CN33" s="621"/>
      <c r="CO33" s="621"/>
      <c r="CP33" s="621"/>
      <c r="CQ33" s="622"/>
      <c r="CR33" s="623">
        <v>19664794</v>
      </c>
      <c r="CS33" s="655"/>
      <c r="CT33" s="655"/>
      <c r="CU33" s="655"/>
      <c r="CV33" s="655"/>
      <c r="CW33" s="655"/>
      <c r="CX33" s="655"/>
      <c r="CY33" s="656"/>
      <c r="CZ33" s="628">
        <v>39.700000000000003</v>
      </c>
      <c r="DA33" s="653"/>
      <c r="DB33" s="653"/>
      <c r="DC33" s="657"/>
      <c r="DD33" s="632">
        <v>14462488</v>
      </c>
      <c r="DE33" s="655"/>
      <c r="DF33" s="655"/>
      <c r="DG33" s="655"/>
      <c r="DH33" s="655"/>
      <c r="DI33" s="655"/>
      <c r="DJ33" s="655"/>
      <c r="DK33" s="656"/>
      <c r="DL33" s="632">
        <v>10723412</v>
      </c>
      <c r="DM33" s="655"/>
      <c r="DN33" s="655"/>
      <c r="DO33" s="655"/>
      <c r="DP33" s="655"/>
      <c r="DQ33" s="655"/>
      <c r="DR33" s="655"/>
      <c r="DS33" s="655"/>
      <c r="DT33" s="655"/>
      <c r="DU33" s="655"/>
      <c r="DV33" s="656"/>
      <c r="DW33" s="628">
        <v>40.799999999999997</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1034436</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5297027</v>
      </c>
      <c r="CS34" s="624"/>
      <c r="CT34" s="624"/>
      <c r="CU34" s="624"/>
      <c r="CV34" s="624"/>
      <c r="CW34" s="624"/>
      <c r="CX34" s="624"/>
      <c r="CY34" s="625"/>
      <c r="CZ34" s="628">
        <v>10.7</v>
      </c>
      <c r="DA34" s="653"/>
      <c r="DB34" s="653"/>
      <c r="DC34" s="657"/>
      <c r="DD34" s="632">
        <v>3379619</v>
      </c>
      <c r="DE34" s="624"/>
      <c r="DF34" s="624"/>
      <c r="DG34" s="624"/>
      <c r="DH34" s="624"/>
      <c r="DI34" s="624"/>
      <c r="DJ34" s="624"/>
      <c r="DK34" s="625"/>
      <c r="DL34" s="632">
        <v>2675353</v>
      </c>
      <c r="DM34" s="624"/>
      <c r="DN34" s="624"/>
      <c r="DO34" s="624"/>
      <c r="DP34" s="624"/>
      <c r="DQ34" s="624"/>
      <c r="DR34" s="624"/>
      <c r="DS34" s="624"/>
      <c r="DT34" s="624"/>
      <c r="DU34" s="624"/>
      <c r="DV34" s="625"/>
      <c r="DW34" s="628">
        <v>10.199999999999999</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437672</v>
      </c>
      <c r="S35" s="624"/>
      <c r="T35" s="624"/>
      <c r="U35" s="624"/>
      <c r="V35" s="624"/>
      <c r="W35" s="624"/>
      <c r="X35" s="624"/>
      <c r="Y35" s="625"/>
      <c r="Z35" s="626">
        <v>0.8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361637</v>
      </c>
      <c r="CS35" s="655"/>
      <c r="CT35" s="655"/>
      <c r="CU35" s="655"/>
      <c r="CV35" s="655"/>
      <c r="CW35" s="655"/>
      <c r="CX35" s="655"/>
      <c r="CY35" s="656"/>
      <c r="CZ35" s="628">
        <v>0.7</v>
      </c>
      <c r="DA35" s="653"/>
      <c r="DB35" s="653"/>
      <c r="DC35" s="657"/>
      <c r="DD35" s="632">
        <v>302142</v>
      </c>
      <c r="DE35" s="655"/>
      <c r="DF35" s="655"/>
      <c r="DG35" s="655"/>
      <c r="DH35" s="655"/>
      <c r="DI35" s="655"/>
      <c r="DJ35" s="655"/>
      <c r="DK35" s="656"/>
      <c r="DL35" s="632">
        <v>259523</v>
      </c>
      <c r="DM35" s="655"/>
      <c r="DN35" s="655"/>
      <c r="DO35" s="655"/>
      <c r="DP35" s="655"/>
      <c r="DQ35" s="655"/>
      <c r="DR35" s="655"/>
      <c r="DS35" s="655"/>
      <c r="DT35" s="655"/>
      <c r="DU35" s="655"/>
      <c r="DV35" s="656"/>
      <c r="DW35" s="628">
        <v>1</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3406495</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6675047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487452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7686855</v>
      </c>
      <c r="CS36" s="624"/>
      <c r="CT36" s="624"/>
      <c r="CU36" s="624"/>
      <c r="CV36" s="624"/>
      <c r="CW36" s="624"/>
      <c r="CX36" s="624"/>
      <c r="CY36" s="625"/>
      <c r="CZ36" s="628">
        <v>15.5</v>
      </c>
      <c r="DA36" s="653"/>
      <c r="DB36" s="653"/>
      <c r="DC36" s="657"/>
      <c r="DD36" s="632">
        <v>6121197</v>
      </c>
      <c r="DE36" s="624"/>
      <c r="DF36" s="624"/>
      <c r="DG36" s="624"/>
      <c r="DH36" s="624"/>
      <c r="DI36" s="624"/>
      <c r="DJ36" s="624"/>
      <c r="DK36" s="625"/>
      <c r="DL36" s="632">
        <v>4811567</v>
      </c>
      <c r="DM36" s="624"/>
      <c r="DN36" s="624"/>
      <c r="DO36" s="624"/>
      <c r="DP36" s="624"/>
      <c r="DQ36" s="624"/>
      <c r="DR36" s="624"/>
      <c r="DS36" s="624"/>
      <c r="DT36" s="624"/>
      <c r="DU36" s="624"/>
      <c r="DV36" s="625"/>
      <c r="DW36" s="628">
        <v>18.3</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1178767</v>
      </c>
      <c r="S37" s="624"/>
      <c r="T37" s="624"/>
      <c r="U37" s="624"/>
      <c r="V37" s="624"/>
      <c r="W37" s="624"/>
      <c r="X37" s="624"/>
      <c r="Y37" s="625"/>
      <c r="Z37" s="626">
        <v>2.2000000000000002</v>
      </c>
      <c r="AA37" s="626"/>
      <c r="AB37" s="626"/>
      <c r="AC37" s="626"/>
      <c r="AD37" s="627">
        <v>24604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1473563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321949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1945051</v>
      </c>
      <c r="CS37" s="655"/>
      <c r="CT37" s="655"/>
      <c r="CU37" s="655"/>
      <c r="CV37" s="655"/>
      <c r="CW37" s="655"/>
      <c r="CX37" s="655"/>
      <c r="CY37" s="656"/>
      <c r="CZ37" s="628">
        <v>3.9</v>
      </c>
      <c r="DA37" s="653"/>
      <c r="DB37" s="653"/>
      <c r="DC37" s="657"/>
      <c r="DD37" s="632">
        <v>1719682</v>
      </c>
      <c r="DE37" s="655"/>
      <c r="DF37" s="655"/>
      <c r="DG37" s="655"/>
      <c r="DH37" s="655"/>
      <c r="DI37" s="655"/>
      <c r="DJ37" s="655"/>
      <c r="DK37" s="656"/>
      <c r="DL37" s="632">
        <v>1706499</v>
      </c>
      <c r="DM37" s="655"/>
      <c r="DN37" s="655"/>
      <c r="DO37" s="655"/>
      <c r="DP37" s="655"/>
      <c r="DQ37" s="655"/>
      <c r="DR37" s="655"/>
      <c r="DS37" s="655"/>
      <c r="DT37" s="655"/>
      <c r="DU37" s="655"/>
      <c r="DV37" s="656"/>
      <c r="DW37" s="628">
        <v>6.5</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5945500</v>
      </c>
      <c r="S38" s="624"/>
      <c r="T38" s="624"/>
      <c r="U38" s="624"/>
      <c r="V38" s="624"/>
      <c r="W38" s="624"/>
      <c r="X38" s="624"/>
      <c r="Y38" s="625"/>
      <c r="Z38" s="626">
        <v>11.3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896187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10977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3940810</v>
      </c>
      <c r="CS38" s="624"/>
      <c r="CT38" s="624"/>
      <c r="CU38" s="624"/>
      <c r="CV38" s="624"/>
      <c r="CW38" s="624"/>
      <c r="CX38" s="624"/>
      <c r="CY38" s="625"/>
      <c r="CZ38" s="628">
        <v>8</v>
      </c>
      <c r="DA38" s="653"/>
      <c r="DB38" s="653"/>
      <c r="DC38" s="657"/>
      <c r="DD38" s="632">
        <v>3191731</v>
      </c>
      <c r="DE38" s="624"/>
      <c r="DF38" s="624"/>
      <c r="DG38" s="624"/>
      <c r="DH38" s="624"/>
      <c r="DI38" s="624"/>
      <c r="DJ38" s="624"/>
      <c r="DK38" s="625"/>
      <c r="DL38" s="632">
        <v>2917541</v>
      </c>
      <c r="DM38" s="624"/>
      <c r="DN38" s="624"/>
      <c r="DO38" s="624"/>
      <c r="DP38" s="624"/>
      <c r="DQ38" s="624"/>
      <c r="DR38" s="624"/>
      <c r="DS38" s="624"/>
      <c r="DT38" s="624"/>
      <c r="DU38" s="624"/>
      <c r="DV38" s="625"/>
      <c r="DW38" s="628">
        <v>11.1</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257578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16749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1644867</v>
      </c>
      <c r="CS39" s="655"/>
      <c r="CT39" s="655"/>
      <c r="CU39" s="655"/>
      <c r="CV39" s="655"/>
      <c r="CW39" s="655"/>
      <c r="CX39" s="655"/>
      <c r="CY39" s="656"/>
      <c r="CZ39" s="628">
        <v>3.3</v>
      </c>
      <c r="DA39" s="653"/>
      <c r="DB39" s="653"/>
      <c r="DC39" s="657"/>
      <c r="DD39" s="632">
        <v>1128298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50000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106909</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733598</v>
      </c>
      <c r="CS40" s="624"/>
      <c r="CT40" s="624"/>
      <c r="CU40" s="624"/>
      <c r="CV40" s="624"/>
      <c r="CW40" s="624"/>
      <c r="CX40" s="624"/>
      <c r="CY40" s="625"/>
      <c r="CZ40" s="628">
        <v>1.5</v>
      </c>
      <c r="DA40" s="653"/>
      <c r="DB40" s="653"/>
      <c r="DC40" s="657"/>
      <c r="DD40" s="632">
        <v>339501</v>
      </c>
      <c r="DE40" s="624"/>
      <c r="DF40" s="624"/>
      <c r="DG40" s="624"/>
      <c r="DH40" s="624"/>
      <c r="DI40" s="624"/>
      <c r="DJ40" s="624"/>
      <c r="DK40" s="625"/>
      <c r="DL40" s="632">
        <v>59428</v>
      </c>
      <c r="DM40" s="624"/>
      <c r="DN40" s="624"/>
      <c r="DO40" s="624"/>
      <c r="DP40" s="624"/>
      <c r="DQ40" s="624"/>
      <c r="DR40" s="624"/>
      <c r="DS40" s="624"/>
      <c r="DT40" s="624"/>
      <c r="DU40" s="624"/>
      <c r="DV40" s="625"/>
      <c r="DW40" s="628">
        <v>0.2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52749715</v>
      </c>
      <c r="S41" s="696"/>
      <c r="T41" s="696"/>
      <c r="U41" s="696"/>
      <c r="V41" s="696"/>
      <c r="W41" s="696"/>
      <c r="X41" s="696"/>
      <c r="Y41" s="700"/>
      <c r="Z41" s="701">
        <v>100</v>
      </c>
      <c r="AA41" s="701"/>
      <c r="AB41" s="701"/>
      <c r="AC41" s="701"/>
      <c r="AD41" s="702">
        <v>26242511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869361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3071449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8987218</v>
      </c>
      <c r="CS42" s="655"/>
      <c r="CT42" s="655"/>
      <c r="CU42" s="655"/>
      <c r="CV42" s="655"/>
      <c r="CW42" s="655"/>
      <c r="CX42" s="655"/>
      <c r="CY42" s="656"/>
      <c r="CZ42" s="628">
        <v>18.2</v>
      </c>
      <c r="DA42" s="653"/>
      <c r="DB42" s="653"/>
      <c r="DC42" s="657"/>
      <c r="DD42" s="632">
        <v>1111877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164209</v>
      </c>
      <c r="CS43" s="655"/>
      <c r="CT43" s="655"/>
      <c r="CU43" s="655"/>
      <c r="CV43" s="655"/>
      <c r="CW43" s="655"/>
      <c r="CX43" s="655"/>
      <c r="CY43" s="656"/>
      <c r="CZ43" s="628">
        <v>0.3</v>
      </c>
      <c r="DA43" s="653"/>
      <c r="DB43" s="653"/>
      <c r="DC43" s="657"/>
      <c r="DD43" s="632">
        <v>150946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8657661</v>
      </c>
      <c r="CS44" s="624"/>
      <c r="CT44" s="624"/>
      <c r="CU44" s="624"/>
      <c r="CV44" s="624"/>
      <c r="CW44" s="624"/>
      <c r="CX44" s="624"/>
      <c r="CY44" s="625"/>
      <c r="CZ44" s="628">
        <v>17.5</v>
      </c>
      <c r="DA44" s="629"/>
      <c r="DB44" s="629"/>
      <c r="DC44" s="635"/>
      <c r="DD44" s="632">
        <v>1003534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2928488</v>
      </c>
      <c r="CS45" s="655"/>
      <c r="CT45" s="655"/>
      <c r="CU45" s="655"/>
      <c r="CV45" s="655"/>
      <c r="CW45" s="655"/>
      <c r="CX45" s="655"/>
      <c r="CY45" s="656"/>
      <c r="CZ45" s="628">
        <v>5.9</v>
      </c>
      <c r="DA45" s="653"/>
      <c r="DB45" s="653"/>
      <c r="DC45" s="657"/>
      <c r="DD45" s="632">
        <v>140256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5261437</v>
      </c>
      <c r="CS46" s="624"/>
      <c r="CT46" s="624"/>
      <c r="CU46" s="624"/>
      <c r="CV46" s="624"/>
      <c r="CW46" s="624"/>
      <c r="CX46" s="624"/>
      <c r="CY46" s="625"/>
      <c r="CZ46" s="628">
        <v>10.6</v>
      </c>
      <c r="DA46" s="629"/>
      <c r="DB46" s="629"/>
      <c r="DC46" s="635"/>
      <c r="DD46" s="632">
        <v>697908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329557</v>
      </c>
      <c r="CS47" s="655"/>
      <c r="CT47" s="655"/>
      <c r="CU47" s="655"/>
      <c r="CV47" s="655"/>
      <c r="CW47" s="655"/>
      <c r="CX47" s="655"/>
      <c r="CY47" s="656"/>
      <c r="CZ47" s="628">
        <v>0.7</v>
      </c>
      <c r="DA47" s="653"/>
      <c r="DB47" s="653"/>
      <c r="DC47" s="657"/>
      <c r="DD47" s="632">
        <v>108343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49498567</v>
      </c>
      <c r="CS49" s="682"/>
      <c r="CT49" s="682"/>
      <c r="CU49" s="682"/>
      <c r="CV49" s="682"/>
      <c r="CW49" s="682"/>
      <c r="CX49" s="682"/>
      <c r="CY49" s="711"/>
      <c r="CZ49" s="703">
        <v>100</v>
      </c>
      <c r="DA49" s="712"/>
      <c r="DB49" s="712"/>
      <c r="DC49" s="713"/>
      <c r="DD49" s="714">
        <v>29949842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Aae6AXxgoBexNeMVIVNxS69xSx5rFVBOtVfuDDwggHkIyA+C0jILWbvN5TuIWiYJEMwgB5FB5czfFVyGFVC6A==" saltValue="3NGwSjhzpIQ4gChdtgWY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53268</v>
      </c>
      <c r="R7" s="753"/>
      <c r="S7" s="753"/>
      <c r="T7" s="753"/>
      <c r="U7" s="753"/>
      <c r="V7" s="753">
        <v>50017</v>
      </c>
      <c r="W7" s="753"/>
      <c r="X7" s="753"/>
      <c r="Y7" s="753"/>
      <c r="Z7" s="753"/>
      <c r="AA7" s="753">
        <v>3250</v>
      </c>
      <c r="AB7" s="753"/>
      <c r="AC7" s="753"/>
      <c r="AD7" s="753"/>
      <c r="AE7" s="754"/>
      <c r="AF7" s="755">
        <v>2460</v>
      </c>
      <c r="AG7" s="756"/>
      <c r="AH7" s="756"/>
      <c r="AI7" s="756"/>
      <c r="AJ7" s="757"/>
      <c r="AK7" s="758">
        <v>521</v>
      </c>
      <c r="AL7" s="759"/>
      <c r="AM7" s="759"/>
      <c r="AN7" s="759"/>
      <c r="AO7" s="759"/>
      <c r="AP7" s="759">
        <v>30925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29</v>
      </c>
      <c r="CI7" s="744"/>
      <c r="CJ7" s="744"/>
      <c r="CK7" s="744"/>
      <c r="CL7" s="745"/>
      <c r="CM7" s="743">
        <v>296</v>
      </c>
      <c r="CN7" s="744"/>
      <c r="CO7" s="744"/>
      <c r="CP7" s="744"/>
      <c r="CQ7" s="745"/>
      <c r="CR7" s="743">
        <v>60</v>
      </c>
      <c r="CS7" s="744"/>
      <c r="CT7" s="744"/>
      <c r="CU7" s="744"/>
      <c r="CV7" s="745"/>
      <c r="CW7" s="743" t="s">
        <v>563</v>
      </c>
      <c r="CX7" s="744"/>
      <c r="CY7" s="744"/>
      <c r="CZ7" s="744"/>
      <c r="DA7" s="745"/>
      <c r="DB7" s="743" t="s">
        <v>492</v>
      </c>
      <c r="DC7" s="744"/>
      <c r="DD7" s="744"/>
      <c r="DE7" s="744"/>
      <c r="DF7" s="745"/>
      <c r="DG7" s="743" t="s">
        <v>492</v>
      </c>
      <c r="DH7" s="744"/>
      <c r="DI7" s="744"/>
      <c r="DJ7" s="744"/>
      <c r="DK7" s="745"/>
      <c r="DL7" s="743" t="s">
        <v>492</v>
      </c>
      <c r="DM7" s="744"/>
      <c r="DN7" s="744"/>
      <c r="DO7" s="744"/>
      <c r="DP7" s="745"/>
      <c r="DQ7" s="743" t="s">
        <v>492</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138</v>
      </c>
      <c r="R8" s="784"/>
      <c r="S8" s="784"/>
      <c r="T8" s="784"/>
      <c r="U8" s="784"/>
      <c r="V8" s="784">
        <v>137</v>
      </c>
      <c r="W8" s="784"/>
      <c r="X8" s="784"/>
      <c r="Y8" s="784"/>
      <c r="Z8" s="784"/>
      <c r="AA8" s="784">
        <v>1</v>
      </c>
      <c r="AB8" s="784"/>
      <c r="AC8" s="784"/>
      <c r="AD8" s="784"/>
      <c r="AE8" s="785"/>
      <c r="AF8" s="786">
        <v>1</v>
      </c>
      <c r="AG8" s="787"/>
      <c r="AH8" s="787"/>
      <c r="AI8" s="787"/>
      <c r="AJ8" s="788"/>
      <c r="AK8" s="769" t="s">
        <v>492</v>
      </c>
      <c r="AL8" s="770"/>
      <c r="AM8" s="770"/>
      <c r="AN8" s="770"/>
      <c r="AO8" s="770"/>
      <c r="AP8" s="770" t="s">
        <v>492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562</v>
      </c>
      <c r="BS8" s="773" t="s">
        <v>561</v>
      </c>
      <c r="BT8" s="774"/>
      <c r="BU8" s="774"/>
      <c r="BV8" s="774"/>
      <c r="BW8" s="774"/>
      <c r="BX8" s="774"/>
      <c r="BY8" s="774"/>
      <c r="BZ8" s="774"/>
      <c r="CA8" s="774"/>
      <c r="CB8" s="774"/>
      <c r="CC8" s="774"/>
      <c r="CD8" s="774"/>
      <c r="CE8" s="774"/>
      <c r="CF8" s="774"/>
      <c r="CG8" s="775"/>
      <c r="CH8" s="776">
        <v>612</v>
      </c>
      <c r="CI8" s="777"/>
      <c r="CJ8" s="777"/>
      <c r="CK8" s="777"/>
      <c r="CL8" s="778"/>
      <c r="CM8" s="776">
        <v>18353</v>
      </c>
      <c r="CN8" s="777"/>
      <c r="CO8" s="777"/>
      <c r="CP8" s="777"/>
      <c r="CQ8" s="778"/>
      <c r="CR8" s="776">
        <v>10</v>
      </c>
      <c r="CS8" s="777"/>
      <c r="CT8" s="777"/>
      <c r="CU8" s="777"/>
      <c r="CV8" s="778"/>
      <c r="CW8" s="776" t="s">
        <v>492</v>
      </c>
      <c r="CX8" s="777"/>
      <c r="CY8" s="777"/>
      <c r="CZ8" s="777"/>
      <c r="DA8" s="778"/>
      <c r="DB8" s="776" t="s">
        <v>492</v>
      </c>
      <c r="DC8" s="777"/>
      <c r="DD8" s="777"/>
      <c r="DE8" s="777"/>
      <c r="DF8" s="778"/>
      <c r="DG8" s="776" t="s">
        <v>492</v>
      </c>
      <c r="DH8" s="777"/>
      <c r="DI8" s="777"/>
      <c r="DJ8" s="777"/>
      <c r="DK8" s="778"/>
      <c r="DL8" s="776" t="s">
        <v>492</v>
      </c>
      <c r="DM8" s="777"/>
      <c r="DN8" s="777"/>
      <c r="DO8" s="777"/>
      <c r="DP8" s="778"/>
      <c r="DQ8" s="776" t="s">
        <v>492</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v>53269</v>
      </c>
      <c r="R23" s="793"/>
      <c r="S23" s="793"/>
      <c r="T23" s="793"/>
      <c r="U23" s="793"/>
      <c r="V23" s="793">
        <v>50018</v>
      </c>
      <c r="W23" s="793"/>
      <c r="X23" s="793"/>
      <c r="Y23" s="793"/>
      <c r="Z23" s="793"/>
      <c r="AA23" s="793">
        <v>3251</v>
      </c>
      <c r="AB23" s="793"/>
      <c r="AC23" s="793"/>
      <c r="AD23" s="793"/>
      <c r="AE23" s="794"/>
      <c r="AF23" s="795">
        <v>2461</v>
      </c>
      <c r="AG23" s="793"/>
      <c r="AH23" s="793"/>
      <c r="AI23" s="793"/>
      <c r="AJ23" s="796"/>
      <c r="AK23" s="797"/>
      <c r="AL23" s="798"/>
      <c r="AM23" s="798"/>
      <c r="AN23" s="798"/>
      <c r="AO23" s="798"/>
      <c r="AP23" s="793">
        <v>30925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9234</v>
      </c>
      <c r="R28" s="823"/>
      <c r="S28" s="823"/>
      <c r="T28" s="823"/>
      <c r="U28" s="823"/>
      <c r="V28" s="823">
        <v>8747</v>
      </c>
      <c r="W28" s="823"/>
      <c r="X28" s="823"/>
      <c r="Y28" s="823"/>
      <c r="Z28" s="823"/>
      <c r="AA28" s="823">
        <v>487</v>
      </c>
      <c r="AB28" s="823"/>
      <c r="AC28" s="823"/>
      <c r="AD28" s="823"/>
      <c r="AE28" s="824"/>
      <c r="AF28" s="825">
        <v>487</v>
      </c>
      <c r="AG28" s="823"/>
      <c r="AH28" s="823"/>
      <c r="AI28" s="823"/>
      <c r="AJ28" s="826"/>
      <c r="AK28" s="827">
        <v>795</v>
      </c>
      <c r="AL28" s="828"/>
      <c r="AM28" s="828"/>
      <c r="AN28" s="828"/>
      <c r="AO28" s="828"/>
      <c r="AP28" s="828" t="s">
        <v>492</v>
      </c>
      <c r="AQ28" s="828"/>
      <c r="AR28" s="828"/>
      <c r="AS28" s="828"/>
      <c r="AT28" s="828"/>
      <c r="AU28" s="828" t="s">
        <v>492</v>
      </c>
      <c r="AV28" s="828"/>
      <c r="AW28" s="828"/>
      <c r="AX28" s="828"/>
      <c r="AY28" s="828"/>
      <c r="AZ28" s="829" t="s">
        <v>492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176</v>
      </c>
      <c r="R29" s="784"/>
      <c r="S29" s="784"/>
      <c r="T29" s="784"/>
      <c r="U29" s="784"/>
      <c r="V29" s="784">
        <v>176</v>
      </c>
      <c r="W29" s="784"/>
      <c r="X29" s="784"/>
      <c r="Y29" s="784"/>
      <c r="Z29" s="784"/>
      <c r="AA29" s="784" t="s">
        <v>563</v>
      </c>
      <c r="AB29" s="784"/>
      <c r="AC29" s="784"/>
      <c r="AD29" s="784"/>
      <c r="AE29" s="785"/>
      <c r="AF29" s="786" t="s">
        <v>122</v>
      </c>
      <c r="AG29" s="787"/>
      <c r="AH29" s="787"/>
      <c r="AI29" s="787"/>
      <c r="AJ29" s="788"/>
      <c r="AK29" s="834">
        <v>75</v>
      </c>
      <c r="AL29" s="830"/>
      <c r="AM29" s="830"/>
      <c r="AN29" s="830"/>
      <c r="AO29" s="830"/>
      <c r="AP29" s="830">
        <v>6</v>
      </c>
      <c r="AQ29" s="830"/>
      <c r="AR29" s="830"/>
      <c r="AS29" s="830"/>
      <c r="AT29" s="830"/>
      <c r="AU29" s="830">
        <v>2</v>
      </c>
      <c r="AV29" s="830"/>
      <c r="AW29" s="830"/>
      <c r="AX29" s="830"/>
      <c r="AY29" s="830"/>
      <c r="AZ29" s="831" t="s">
        <v>492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2556</v>
      </c>
      <c r="R30" s="784"/>
      <c r="S30" s="784"/>
      <c r="T30" s="784"/>
      <c r="U30" s="784"/>
      <c r="V30" s="784">
        <v>2497</v>
      </c>
      <c r="W30" s="784"/>
      <c r="X30" s="784"/>
      <c r="Y30" s="784"/>
      <c r="Z30" s="784"/>
      <c r="AA30" s="784">
        <v>60</v>
      </c>
      <c r="AB30" s="784"/>
      <c r="AC30" s="784"/>
      <c r="AD30" s="784"/>
      <c r="AE30" s="785"/>
      <c r="AF30" s="786">
        <v>60</v>
      </c>
      <c r="AG30" s="787"/>
      <c r="AH30" s="787"/>
      <c r="AI30" s="787"/>
      <c r="AJ30" s="788"/>
      <c r="AK30" s="834">
        <v>410</v>
      </c>
      <c r="AL30" s="830"/>
      <c r="AM30" s="830"/>
      <c r="AN30" s="830"/>
      <c r="AO30" s="830"/>
      <c r="AP30" s="830" t="s">
        <v>492</v>
      </c>
      <c r="AQ30" s="830"/>
      <c r="AR30" s="830"/>
      <c r="AS30" s="830"/>
      <c r="AT30" s="830"/>
      <c r="AU30" s="830" t="s">
        <v>492</v>
      </c>
      <c r="AV30" s="830"/>
      <c r="AW30" s="830"/>
      <c r="AX30" s="830"/>
      <c r="AY30" s="830"/>
      <c r="AZ30" s="831" t="s">
        <v>492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10571</v>
      </c>
      <c r="R31" s="784"/>
      <c r="S31" s="784"/>
      <c r="T31" s="784"/>
      <c r="U31" s="784"/>
      <c r="V31" s="784">
        <v>10193</v>
      </c>
      <c r="W31" s="784"/>
      <c r="X31" s="784"/>
      <c r="Y31" s="784"/>
      <c r="Z31" s="784"/>
      <c r="AA31" s="784">
        <v>378</v>
      </c>
      <c r="AB31" s="784"/>
      <c r="AC31" s="784"/>
      <c r="AD31" s="784"/>
      <c r="AE31" s="785"/>
      <c r="AF31" s="786">
        <v>378</v>
      </c>
      <c r="AG31" s="787"/>
      <c r="AH31" s="787"/>
      <c r="AI31" s="787"/>
      <c r="AJ31" s="788"/>
      <c r="AK31" s="834">
        <v>1540</v>
      </c>
      <c r="AL31" s="830"/>
      <c r="AM31" s="830"/>
      <c r="AN31" s="830"/>
      <c r="AO31" s="830"/>
      <c r="AP31" s="830" t="s">
        <v>492</v>
      </c>
      <c r="AQ31" s="830"/>
      <c r="AR31" s="830"/>
      <c r="AS31" s="830"/>
      <c r="AT31" s="830"/>
      <c r="AU31" s="830" t="s">
        <v>492</v>
      </c>
      <c r="AV31" s="830"/>
      <c r="AW31" s="830"/>
      <c r="AX31" s="830"/>
      <c r="AY31" s="830"/>
      <c r="AZ31" s="831" t="s">
        <v>492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51</v>
      </c>
      <c r="R32" s="784"/>
      <c r="S32" s="784"/>
      <c r="T32" s="784"/>
      <c r="U32" s="784"/>
      <c r="V32" s="784">
        <v>51</v>
      </c>
      <c r="W32" s="784"/>
      <c r="X32" s="784"/>
      <c r="Y32" s="784"/>
      <c r="Z32" s="784"/>
      <c r="AA32" s="784" t="s">
        <v>492</v>
      </c>
      <c r="AB32" s="784"/>
      <c r="AC32" s="784"/>
      <c r="AD32" s="784"/>
      <c r="AE32" s="785"/>
      <c r="AF32" s="786" t="s">
        <v>122</v>
      </c>
      <c r="AG32" s="787"/>
      <c r="AH32" s="787"/>
      <c r="AI32" s="787"/>
      <c r="AJ32" s="788"/>
      <c r="AK32" s="834">
        <v>23</v>
      </c>
      <c r="AL32" s="830"/>
      <c r="AM32" s="830"/>
      <c r="AN32" s="830"/>
      <c r="AO32" s="830"/>
      <c r="AP32" s="830" t="s">
        <v>492</v>
      </c>
      <c r="AQ32" s="830"/>
      <c r="AR32" s="830"/>
      <c r="AS32" s="830"/>
      <c r="AT32" s="830"/>
      <c r="AU32" s="830" t="s">
        <v>492</v>
      </c>
      <c r="AV32" s="830"/>
      <c r="AW32" s="830"/>
      <c r="AX32" s="830"/>
      <c r="AY32" s="830"/>
      <c r="AZ32" s="831" t="s">
        <v>492</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394</v>
      </c>
      <c r="C33" s="781"/>
      <c r="D33" s="781"/>
      <c r="E33" s="781"/>
      <c r="F33" s="781"/>
      <c r="G33" s="781"/>
      <c r="H33" s="781"/>
      <c r="I33" s="781"/>
      <c r="J33" s="781"/>
      <c r="K33" s="781"/>
      <c r="L33" s="781"/>
      <c r="M33" s="781"/>
      <c r="N33" s="781"/>
      <c r="O33" s="781"/>
      <c r="P33" s="782"/>
      <c r="Q33" s="783">
        <v>2270</v>
      </c>
      <c r="R33" s="784"/>
      <c r="S33" s="784"/>
      <c r="T33" s="784"/>
      <c r="U33" s="784"/>
      <c r="V33" s="784">
        <v>2138</v>
      </c>
      <c r="W33" s="784"/>
      <c r="X33" s="784"/>
      <c r="Y33" s="784"/>
      <c r="Z33" s="784"/>
      <c r="AA33" s="784">
        <v>132</v>
      </c>
      <c r="AB33" s="784"/>
      <c r="AC33" s="784"/>
      <c r="AD33" s="784"/>
      <c r="AE33" s="785"/>
      <c r="AF33" s="786">
        <v>1836</v>
      </c>
      <c r="AG33" s="787"/>
      <c r="AH33" s="787"/>
      <c r="AI33" s="787"/>
      <c r="AJ33" s="788"/>
      <c r="AK33" s="834">
        <v>153</v>
      </c>
      <c r="AL33" s="830"/>
      <c r="AM33" s="830"/>
      <c r="AN33" s="830"/>
      <c r="AO33" s="830"/>
      <c r="AP33" s="830">
        <v>5200</v>
      </c>
      <c r="AQ33" s="830"/>
      <c r="AR33" s="830"/>
      <c r="AS33" s="830"/>
      <c r="AT33" s="830"/>
      <c r="AU33" s="830">
        <v>489</v>
      </c>
      <c r="AV33" s="830"/>
      <c r="AW33" s="830"/>
      <c r="AX33" s="830"/>
      <c r="AY33" s="830"/>
      <c r="AZ33" s="831" t="s">
        <v>492</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t="s">
        <v>396</v>
      </c>
      <c r="C34" s="781"/>
      <c r="D34" s="781"/>
      <c r="E34" s="781"/>
      <c r="F34" s="781"/>
      <c r="G34" s="781"/>
      <c r="H34" s="781"/>
      <c r="I34" s="781"/>
      <c r="J34" s="781"/>
      <c r="K34" s="781"/>
      <c r="L34" s="781"/>
      <c r="M34" s="781"/>
      <c r="N34" s="781"/>
      <c r="O34" s="781"/>
      <c r="P34" s="782"/>
      <c r="Q34" s="783">
        <v>15791</v>
      </c>
      <c r="R34" s="784"/>
      <c r="S34" s="784"/>
      <c r="T34" s="784"/>
      <c r="U34" s="784"/>
      <c r="V34" s="784">
        <v>17411</v>
      </c>
      <c r="W34" s="784"/>
      <c r="X34" s="784"/>
      <c r="Y34" s="784"/>
      <c r="Z34" s="784"/>
      <c r="AA34" s="784">
        <v>-1619</v>
      </c>
      <c r="AB34" s="784"/>
      <c r="AC34" s="784"/>
      <c r="AD34" s="784"/>
      <c r="AE34" s="785"/>
      <c r="AF34" s="786">
        <v>6755</v>
      </c>
      <c r="AG34" s="787"/>
      <c r="AH34" s="787"/>
      <c r="AI34" s="787"/>
      <c r="AJ34" s="788"/>
      <c r="AK34" s="834">
        <v>1474</v>
      </c>
      <c r="AL34" s="830"/>
      <c r="AM34" s="830"/>
      <c r="AN34" s="830"/>
      <c r="AO34" s="830"/>
      <c r="AP34" s="830">
        <v>11030</v>
      </c>
      <c r="AQ34" s="830"/>
      <c r="AR34" s="830"/>
      <c r="AS34" s="830"/>
      <c r="AT34" s="830"/>
      <c r="AU34" s="830">
        <v>5561</v>
      </c>
      <c r="AV34" s="830"/>
      <c r="AW34" s="830"/>
      <c r="AX34" s="830"/>
      <c r="AY34" s="830"/>
      <c r="AZ34" s="831" t="s">
        <v>492</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t="s">
        <v>397</v>
      </c>
      <c r="C35" s="781"/>
      <c r="D35" s="781"/>
      <c r="E35" s="781"/>
      <c r="F35" s="781"/>
      <c r="G35" s="781"/>
      <c r="H35" s="781"/>
      <c r="I35" s="781"/>
      <c r="J35" s="781"/>
      <c r="K35" s="781"/>
      <c r="L35" s="781"/>
      <c r="M35" s="781"/>
      <c r="N35" s="781"/>
      <c r="O35" s="781"/>
      <c r="P35" s="782"/>
      <c r="Q35" s="783">
        <v>760</v>
      </c>
      <c r="R35" s="784"/>
      <c r="S35" s="784"/>
      <c r="T35" s="784"/>
      <c r="U35" s="784"/>
      <c r="V35" s="784">
        <v>809</v>
      </c>
      <c r="W35" s="784"/>
      <c r="X35" s="784"/>
      <c r="Y35" s="784"/>
      <c r="Z35" s="784"/>
      <c r="AA35" s="784">
        <v>-49</v>
      </c>
      <c r="AB35" s="784"/>
      <c r="AC35" s="784"/>
      <c r="AD35" s="784"/>
      <c r="AE35" s="785"/>
      <c r="AF35" s="786">
        <v>61</v>
      </c>
      <c r="AG35" s="787"/>
      <c r="AH35" s="787"/>
      <c r="AI35" s="787"/>
      <c r="AJ35" s="788"/>
      <c r="AK35" s="834">
        <v>87</v>
      </c>
      <c r="AL35" s="830"/>
      <c r="AM35" s="830"/>
      <c r="AN35" s="830"/>
      <c r="AO35" s="830"/>
      <c r="AP35" s="830">
        <v>100</v>
      </c>
      <c r="AQ35" s="830"/>
      <c r="AR35" s="830"/>
      <c r="AS35" s="830"/>
      <c r="AT35" s="830"/>
      <c r="AU35" s="830">
        <v>58</v>
      </c>
      <c r="AV35" s="830"/>
      <c r="AW35" s="830"/>
      <c r="AX35" s="830"/>
      <c r="AY35" s="830"/>
      <c r="AZ35" s="831" t="s">
        <v>492</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t="s">
        <v>398</v>
      </c>
      <c r="C36" s="781"/>
      <c r="D36" s="781"/>
      <c r="E36" s="781"/>
      <c r="F36" s="781"/>
      <c r="G36" s="781"/>
      <c r="H36" s="781"/>
      <c r="I36" s="781"/>
      <c r="J36" s="781"/>
      <c r="K36" s="781"/>
      <c r="L36" s="781"/>
      <c r="M36" s="781"/>
      <c r="N36" s="781"/>
      <c r="O36" s="781"/>
      <c r="P36" s="782"/>
      <c r="Q36" s="783">
        <v>1052</v>
      </c>
      <c r="R36" s="784"/>
      <c r="S36" s="784"/>
      <c r="T36" s="784"/>
      <c r="U36" s="784"/>
      <c r="V36" s="784">
        <v>920</v>
      </c>
      <c r="W36" s="784"/>
      <c r="X36" s="784"/>
      <c r="Y36" s="784"/>
      <c r="Z36" s="784"/>
      <c r="AA36" s="784">
        <v>132</v>
      </c>
      <c r="AB36" s="784"/>
      <c r="AC36" s="784"/>
      <c r="AD36" s="784"/>
      <c r="AE36" s="785"/>
      <c r="AF36" s="786">
        <v>46</v>
      </c>
      <c r="AG36" s="787"/>
      <c r="AH36" s="787"/>
      <c r="AI36" s="787"/>
      <c r="AJ36" s="788"/>
      <c r="AK36" s="834">
        <v>827</v>
      </c>
      <c r="AL36" s="830"/>
      <c r="AM36" s="830"/>
      <c r="AN36" s="830"/>
      <c r="AO36" s="830"/>
      <c r="AP36" s="830">
        <v>2393</v>
      </c>
      <c r="AQ36" s="830"/>
      <c r="AR36" s="830"/>
      <c r="AS36" s="830"/>
      <c r="AT36" s="830"/>
      <c r="AU36" s="830">
        <v>2039</v>
      </c>
      <c r="AV36" s="830"/>
      <c r="AW36" s="830"/>
      <c r="AX36" s="830"/>
      <c r="AY36" s="830"/>
      <c r="AZ36" s="831" t="s">
        <v>492</v>
      </c>
      <c r="BA36" s="831"/>
      <c r="BB36" s="831"/>
      <c r="BC36" s="831"/>
      <c r="BD36" s="831"/>
      <c r="BE36" s="832" t="s">
        <v>395</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t="s">
        <v>399</v>
      </c>
      <c r="C37" s="781"/>
      <c r="D37" s="781"/>
      <c r="E37" s="781"/>
      <c r="F37" s="781"/>
      <c r="G37" s="781"/>
      <c r="H37" s="781"/>
      <c r="I37" s="781"/>
      <c r="J37" s="781"/>
      <c r="K37" s="781"/>
      <c r="L37" s="781"/>
      <c r="M37" s="781"/>
      <c r="N37" s="781"/>
      <c r="O37" s="781"/>
      <c r="P37" s="782"/>
      <c r="Q37" s="783">
        <v>70</v>
      </c>
      <c r="R37" s="784"/>
      <c r="S37" s="784"/>
      <c r="T37" s="784"/>
      <c r="U37" s="784"/>
      <c r="V37" s="784">
        <v>70</v>
      </c>
      <c r="W37" s="784"/>
      <c r="X37" s="784"/>
      <c r="Y37" s="784"/>
      <c r="Z37" s="784"/>
      <c r="AA37" s="784" t="s">
        <v>567</v>
      </c>
      <c r="AB37" s="784"/>
      <c r="AC37" s="784"/>
      <c r="AD37" s="784"/>
      <c r="AE37" s="785"/>
      <c r="AF37" s="786">
        <v>1</v>
      </c>
      <c r="AG37" s="787"/>
      <c r="AH37" s="787"/>
      <c r="AI37" s="787"/>
      <c r="AJ37" s="788"/>
      <c r="AK37" s="834">
        <v>69</v>
      </c>
      <c r="AL37" s="830"/>
      <c r="AM37" s="830"/>
      <c r="AN37" s="830"/>
      <c r="AO37" s="830"/>
      <c r="AP37" s="830">
        <v>229</v>
      </c>
      <c r="AQ37" s="830"/>
      <c r="AR37" s="830"/>
      <c r="AS37" s="830"/>
      <c r="AT37" s="830"/>
      <c r="AU37" s="830">
        <v>214</v>
      </c>
      <c r="AV37" s="830"/>
      <c r="AW37" s="830"/>
      <c r="AX37" s="830"/>
      <c r="AY37" s="830"/>
      <c r="AZ37" s="831" t="s">
        <v>492</v>
      </c>
      <c r="BA37" s="831"/>
      <c r="BB37" s="831"/>
      <c r="BC37" s="831"/>
      <c r="BD37" s="831"/>
      <c r="BE37" s="832" t="s">
        <v>395</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9625</v>
      </c>
      <c r="AG63" s="844"/>
      <c r="AH63" s="844"/>
      <c r="AI63" s="844"/>
      <c r="AJ63" s="845"/>
      <c r="AK63" s="846"/>
      <c r="AL63" s="841"/>
      <c r="AM63" s="841"/>
      <c r="AN63" s="841"/>
      <c r="AO63" s="841"/>
      <c r="AP63" s="844">
        <f>SUM(AP28:AT37)</f>
        <v>18958</v>
      </c>
      <c r="AQ63" s="844"/>
      <c r="AR63" s="844"/>
      <c r="AS63" s="844"/>
      <c r="AT63" s="844"/>
      <c r="AU63" s="844">
        <v>8364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554</v>
      </c>
      <c r="C68" s="870"/>
      <c r="D68" s="870"/>
      <c r="E68" s="870"/>
      <c r="F68" s="870"/>
      <c r="G68" s="870"/>
      <c r="H68" s="870"/>
      <c r="I68" s="870"/>
      <c r="J68" s="870"/>
      <c r="K68" s="870"/>
      <c r="L68" s="870"/>
      <c r="M68" s="870"/>
      <c r="N68" s="870"/>
      <c r="O68" s="870"/>
      <c r="P68" s="871"/>
      <c r="Q68" s="872">
        <v>3979</v>
      </c>
      <c r="R68" s="866"/>
      <c r="S68" s="866"/>
      <c r="T68" s="866"/>
      <c r="U68" s="866"/>
      <c r="V68" s="866">
        <v>3563</v>
      </c>
      <c r="W68" s="866"/>
      <c r="X68" s="866"/>
      <c r="Y68" s="866"/>
      <c r="Z68" s="866"/>
      <c r="AA68" s="866">
        <v>416</v>
      </c>
      <c r="AB68" s="866"/>
      <c r="AC68" s="866"/>
      <c r="AD68" s="866"/>
      <c r="AE68" s="866"/>
      <c r="AF68" s="866">
        <v>416</v>
      </c>
      <c r="AG68" s="866"/>
      <c r="AH68" s="866"/>
      <c r="AI68" s="866"/>
      <c r="AJ68" s="866"/>
      <c r="AK68" s="866" t="s">
        <v>492</v>
      </c>
      <c r="AL68" s="866"/>
      <c r="AM68" s="866"/>
      <c r="AN68" s="866"/>
      <c r="AO68" s="866"/>
      <c r="AP68" s="866">
        <v>584</v>
      </c>
      <c r="AQ68" s="866"/>
      <c r="AR68" s="866"/>
      <c r="AS68" s="866"/>
      <c r="AT68" s="866"/>
      <c r="AU68" s="866">
        <v>364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568</v>
      </c>
      <c r="C69" s="874"/>
      <c r="D69" s="874"/>
      <c r="E69" s="874"/>
      <c r="F69" s="874"/>
      <c r="G69" s="874"/>
      <c r="H69" s="874"/>
      <c r="I69" s="874"/>
      <c r="J69" s="874"/>
      <c r="K69" s="874"/>
      <c r="L69" s="874"/>
      <c r="M69" s="874"/>
      <c r="N69" s="874"/>
      <c r="O69" s="874"/>
      <c r="P69" s="875"/>
      <c r="Q69" s="876">
        <v>2869</v>
      </c>
      <c r="R69" s="830"/>
      <c r="S69" s="830"/>
      <c r="T69" s="830"/>
      <c r="U69" s="830"/>
      <c r="V69" s="830">
        <v>3873</v>
      </c>
      <c r="W69" s="830"/>
      <c r="X69" s="830"/>
      <c r="Y69" s="830"/>
      <c r="Z69" s="830"/>
      <c r="AA69" s="830">
        <v>-1003</v>
      </c>
      <c r="AB69" s="830"/>
      <c r="AC69" s="830"/>
      <c r="AD69" s="830"/>
      <c r="AE69" s="830"/>
      <c r="AF69" s="830">
        <v>1031</v>
      </c>
      <c r="AG69" s="830"/>
      <c r="AH69" s="830"/>
      <c r="AI69" s="830"/>
      <c r="AJ69" s="830"/>
      <c r="AK69" s="830" t="s">
        <v>492</v>
      </c>
      <c r="AL69" s="830"/>
      <c r="AM69" s="830"/>
      <c r="AN69" s="830"/>
      <c r="AO69" s="830"/>
      <c r="AP69" s="830">
        <v>186</v>
      </c>
      <c r="AQ69" s="830"/>
      <c r="AR69" s="830"/>
      <c r="AS69" s="830"/>
      <c r="AT69" s="830"/>
      <c r="AU69" s="830">
        <v>37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555</v>
      </c>
      <c r="C70" s="874"/>
      <c r="D70" s="874"/>
      <c r="E70" s="874"/>
      <c r="F70" s="874"/>
      <c r="G70" s="874"/>
      <c r="H70" s="874"/>
      <c r="I70" s="874"/>
      <c r="J70" s="874"/>
      <c r="K70" s="874"/>
      <c r="L70" s="874"/>
      <c r="M70" s="874"/>
      <c r="N70" s="874"/>
      <c r="O70" s="874"/>
      <c r="P70" s="875"/>
      <c r="Q70" s="876">
        <v>1090</v>
      </c>
      <c r="R70" s="830"/>
      <c r="S70" s="830"/>
      <c r="T70" s="830"/>
      <c r="U70" s="830"/>
      <c r="V70" s="830">
        <v>937</v>
      </c>
      <c r="W70" s="830"/>
      <c r="X70" s="830"/>
      <c r="Y70" s="830"/>
      <c r="Z70" s="830"/>
      <c r="AA70" s="830">
        <v>153</v>
      </c>
      <c r="AB70" s="830"/>
      <c r="AC70" s="830"/>
      <c r="AD70" s="830"/>
      <c r="AE70" s="830"/>
      <c r="AF70" s="830">
        <v>1737</v>
      </c>
      <c r="AG70" s="830"/>
      <c r="AH70" s="830"/>
      <c r="AI70" s="830"/>
      <c r="AJ70" s="830"/>
      <c r="AK70" s="830">
        <v>136</v>
      </c>
      <c r="AL70" s="830"/>
      <c r="AM70" s="830"/>
      <c r="AN70" s="830"/>
      <c r="AO70" s="830"/>
      <c r="AP70" s="830">
        <v>852</v>
      </c>
      <c r="AQ70" s="830"/>
      <c r="AR70" s="830"/>
      <c r="AS70" s="830"/>
      <c r="AT70" s="830"/>
      <c r="AU70" s="830">
        <v>315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556</v>
      </c>
      <c r="C71" s="874"/>
      <c r="D71" s="874"/>
      <c r="E71" s="874"/>
      <c r="F71" s="874"/>
      <c r="G71" s="874"/>
      <c r="H71" s="874"/>
      <c r="I71" s="874"/>
      <c r="J71" s="874"/>
      <c r="K71" s="874"/>
      <c r="L71" s="874"/>
      <c r="M71" s="874"/>
      <c r="N71" s="874"/>
      <c r="O71" s="874"/>
      <c r="P71" s="875"/>
      <c r="Q71" s="876">
        <v>191</v>
      </c>
      <c r="R71" s="830"/>
      <c r="S71" s="830"/>
      <c r="T71" s="830"/>
      <c r="U71" s="830"/>
      <c r="V71" s="830">
        <v>247</v>
      </c>
      <c r="W71" s="830"/>
      <c r="X71" s="830"/>
      <c r="Y71" s="830"/>
      <c r="Z71" s="830"/>
      <c r="AA71" s="830">
        <v>-56</v>
      </c>
      <c r="AB71" s="830"/>
      <c r="AC71" s="830"/>
      <c r="AD71" s="830"/>
      <c r="AE71" s="830"/>
      <c r="AF71" s="830">
        <v>481</v>
      </c>
      <c r="AG71" s="830"/>
      <c r="AH71" s="830"/>
      <c r="AI71" s="830"/>
      <c r="AJ71" s="830"/>
      <c r="AK71" s="830">
        <v>57</v>
      </c>
      <c r="AL71" s="830"/>
      <c r="AM71" s="830"/>
      <c r="AN71" s="830"/>
      <c r="AO71" s="830"/>
      <c r="AP71" s="830">
        <v>703</v>
      </c>
      <c r="AQ71" s="830"/>
      <c r="AR71" s="830"/>
      <c r="AS71" s="830"/>
      <c r="AT71" s="830"/>
      <c r="AU71" s="830" t="s">
        <v>563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557</v>
      </c>
      <c r="C72" s="874"/>
      <c r="D72" s="874"/>
      <c r="E72" s="874"/>
      <c r="F72" s="874"/>
      <c r="G72" s="874"/>
      <c r="H72" s="874"/>
      <c r="I72" s="874"/>
      <c r="J72" s="874"/>
      <c r="K72" s="874"/>
      <c r="L72" s="874"/>
      <c r="M72" s="874"/>
      <c r="N72" s="874"/>
      <c r="O72" s="874"/>
      <c r="P72" s="875"/>
      <c r="Q72" s="876">
        <v>75</v>
      </c>
      <c r="R72" s="830"/>
      <c r="S72" s="830"/>
      <c r="T72" s="830"/>
      <c r="U72" s="830"/>
      <c r="V72" s="830">
        <v>59</v>
      </c>
      <c r="W72" s="830"/>
      <c r="X72" s="830"/>
      <c r="Y72" s="830"/>
      <c r="Z72" s="830"/>
      <c r="AA72" s="830">
        <v>15</v>
      </c>
      <c r="AB72" s="830"/>
      <c r="AC72" s="830"/>
      <c r="AD72" s="830"/>
      <c r="AE72" s="830"/>
      <c r="AF72" s="830">
        <v>15</v>
      </c>
      <c r="AG72" s="830"/>
      <c r="AH72" s="830"/>
      <c r="AI72" s="830"/>
      <c r="AJ72" s="830"/>
      <c r="AK72" s="830" t="s">
        <v>492</v>
      </c>
      <c r="AL72" s="830"/>
      <c r="AM72" s="830"/>
      <c r="AN72" s="830"/>
      <c r="AO72" s="830"/>
      <c r="AP72" s="830" t="s">
        <v>492</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558</v>
      </c>
      <c r="C73" s="874"/>
      <c r="D73" s="874"/>
      <c r="E73" s="874"/>
      <c r="F73" s="874"/>
      <c r="G73" s="874"/>
      <c r="H73" s="874"/>
      <c r="I73" s="874"/>
      <c r="J73" s="874"/>
      <c r="K73" s="874"/>
      <c r="L73" s="874"/>
      <c r="M73" s="874"/>
      <c r="N73" s="874"/>
      <c r="O73" s="874"/>
      <c r="P73" s="875"/>
      <c r="Q73" s="876">
        <v>234605</v>
      </c>
      <c r="R73" s="830"/>
      <c r="S73" s="830"/>
      <c r="T73" s="830"/>
      <c r="U73" s="830"/>
      <c r="V73" s="830">
        <v>227058</v>
      </c>
      <c r="W73" s="830"/>
      <c r="X73" s="830"/>
      <c r="Y73" s="830"/>
      <c r="Z73" s="830"/>
      <c r="AA73" s="830">
        <v>7546</v>
      </c>
      <c r="AB73" s="830"/>
      <c r="AC73" s="830"/>
      <c r="AD73" s="830"/>
      <c r="AE73" s="830"/>
      <c r="AF73" s="830">
        <v>7546</v>
      </c>
      <c r="AG73" s="830"/>
      <c r="AH73" s="830"/>
      <c r="AI73" s="830"/>
      <c r="AJ73" s="830"/>
      <c r="AK73" s="830" t="s">
        <v>492</v>
      </c>
      <c r="AL73" s="830"/>
      <c r="AM73" s="830"/>
      <c r="AN73" s="830"/>
      <c r="AO73" s="830"/>
      <c r="AP73" s="830" t="s">
        <v>563</v>
      </c>
      <c r="AQ73" s="830"/>
      <c r="AR73" s="830"/>
      <c r="AS73" s="830"/>
      <c r="AT73" s="830"/>
      <c r="AU73" s="830" t="s">
        <v>565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559</v>
      </c>
      <c r="C74" s="874"/>
      <c r="D74" s="874"/>
      <c r="E74" s="874"/>
      <c r="F74" s="874"/>
      <c r="G74" s="874"/>
      <c r="H74" s="874"/>
      <c r="I74" s="874"/>
      <c r="J74" s="874"/>
      <c r="K74" s="874"/>
      <c r="L74" s="874"/>
      <c r="M74" s="874"/>
      <c r="N74" s="874"/>
      <c r="O74" s="874"/>
      <c r="P74" s="875"/>
      <c r="Q74" s="876">
        <v>146</v>
      </c>
      <c r="R74" s="830"/>
      <c r="S74" s="830"/>
      <c r="T74" s="830"/>
      <c r="U74" s="830"/>
      <c r="V74" s="830">
        <v>105</v>
      </c>
      <c r="W74" s="830"/>
      <c r="X74" s="830"/>
      <c r="Y74" s="830"/>
      <c r="Z74" s="830"/>
      <c r="AA74" s="830">
        <v>41</v>
      </c>
      <c r="AB74" s="830"/>
      <c r="AC74" s="830"/>
      <c r="AD74" s="830"/>
      <c r="AE74" s="830"/>
      <c r="AF74" s="830">
        <v>41</v>
      </c>
      <c r="AG74" s="830"/>
      <c r="AH74" s="830"/>
      <c r="AI74" s="830"/>
      <c r="AJ74" s="830"/>
      <c r="AK74" s="830" t="s">
        <v>492</v>
      </c>
      <c r="AL74" s="830"/>
      <c r="AM74" s="830"/>
      <c r="AN74" s="830"/>
      <c r="AO74" s="830"/>
      <c r="AP74" s="830" t="s">
        <v>563</v>
      </c>
      <c r="AQ74" s="830"/>
      <c r="AR74" s="830"/>
      <c r="AS74" s="830"/>
      <c r="AT74" s="830"/>
      <c r="AU74" s="830" t="s">
        <v>566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11268</v>
      </c>
      <c r="AG88" s="844"/>
      <c r="AH88" s="844"/>
      <c r="AI88" s="844"/>
      <c r="AJ88" s="844"/>
      <c r="AK88" s="841"/>
      <c r="AL88" s="841"/>
      <c r="AM88" s="841"/>
      <c r="AN88" s="841"/>
      <c r="AO88" s="841"/>
      <c r="AP88" s="844">
        <f>SUM(AP68:AT74)</f>
        <v>2325</v>
      </c>
      <c r="AQ88" s="844"/>
      <c r="AR88" s="844"/>
      <c r="AS88" s="844"/>
      <c r="AT88" s="844"/>
      <c r="AU88" s="844">
        <f>SUM(AU68:AY74)</f>
        <v>716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44">
        <f>SUM(CR7:CV13)</f>
        <v>70</v>
      </c>
      <c r="CS102" s="844"/>
      <c r="CT102" s="844"/>
      <c r="CU102" s="844"/>
      <c r="CV102" s="844"/>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5817669</v>
      </c>
      <c r="AB110" s="900"/>
      <c r="AC110" s="900"/>
      <c r="AD110" s="900"/>
      <c r="AE110" s="901"/>
      <c r="AF110" s="902">
        <v>5991215</v>
      </c>
      <c r="AG110" s="900"/>
      <c r="AH110" s="900"/>
      <c r="AI110" s="900"/>
      <c r="AJ110" s="901"/>
      <c r="AK110" s="902">
        <v>4807994</v>
      </c>
      <c r="AL110" s="900"/>
      <c r="AM110" s="900"/>
      <c r="AN110" s="900"/>
      <c r="AO110" s="901"/>
      <c r="AP110" s="903">
        <v>23.6</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32071062</v>
      </c>
      <c r="BR110" s="931"/>
      <c r="BS110" s="931"/>
      <c r="BT110" s="931"/>
      <c r="BU110" s="931"/>
      <c r="BV110" s="931">
        <v>29710618</v>
      </c>
      <c r="BW110" s="931"/>
      <c r="BX110" s="931"/>
      <c r="BY110" s="931"/>
      <c r="BZ110" s="931"/>
      <c r="CA110" s="931">
        <v>30924718</v>
      </c>
      <c r="CB110" s="931"/>
      <c r="CC110" s="931"/>
      <c r="CD110" s="931"/>
      <c r="CE110" s="931"/>
      <c r="CF110" s="944">
        <v>152</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7725180</v>
      </c>
      <c r="BR112" s="926"/>
      <c r="BS112" s="926"/>
      <c r="BT112" s="926"/>
      <c r="BU112" s="926"/>
      <c r="BV112" s="926">
        <v>9036287</v>
      </c>
      <c r="BW112" s="926"/>
      <c r="BX112" s="926"/>
      <c r="BY112" s="926"/>
      <c r="BZ112" s="926"/>
      <c r="CA112" s="926">
        <v>8363574</v>
      </c>
      <c r="CB112" s="926"/>
      <c r="CC112" s="926"/>
      <c r="CD112" s="926"/>
      <c r="CE112" s="926"/>
      <c r="CF112" s="920">
        <v>41.1</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1378192</v>
      </c>
      <c r="AB113" s="938"/>
      <c r="AC113" s="938"/>
      <c r="AD113" s="938"/>
      <c r="AE113" s="939"/>
      <c r="AF113" s="940">
        <v>1275609</v>
      </c>
      <c r="AG113" s="938"/>
      <c r="AH113" s="938"/>
      <c r="AI113" s="938"/>
      <c r="AJ113" s="939"/>
      <c r="AK113" s="940">
        <v>1231718</v>
      </c>
      <c r="AL113" s="938"/>
      <c r="AM113" s="938"/>
      <c r="AN113" s="938"/>
      <c r="AO113" s="939"/>
      <c r="AP113" s="941">
        <v>6.1</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961379</v>
      </c>
      <c r="BR113" s="926"/>
      <c r="BS113" s="926"/>
      <c r="BT113" s="926"/>
      <c r="BU113" s="926"/>
      <c r="BV113" s="926">
        <v>816903</v>
      </c>
      <c r="BW113" s="926"/>
      <c r="BX113" s="926"/>
      <c r="BY113" s="926"/>
      <c r="BZ113" s="926"/>
      <c r="CA113" s="926">
        <v>715802</v>
      </c>
      <c r="CB113" s="926"/>
      <c r="CC113" s="926"/>
      <c r="CD113" s="926"/>
      <c r="CE113" s="926"/>
      <c r="CF113" s="920">
        <v>3.5</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165203</v>
      </c>
      <c r="AB114" s="959"/>
      <c r="AC114" s="959"/>
      <c r="AD114" s="959"/>
      <c r="AE114" s="960"/>
      <c r="AF114" s="961">
        <v>143688</v>
      </c>
      <c r="AG114" s="959"/>
      <c r="AH114" s="959"/>
      <c r="AI114" s="959"/>
      <c r="AJ114" s="960"/>
      <c r="AK114" s="961">
        <v>121058</v>
      </c>
      <c r="AL114" s="959"/>
      <c r="AM114" s="959"/>
      <c r="AN114" s="959"/>
      <c r="AO114" s="960"/>
      <c r="AP114" s="962">
        <v>0.6</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4283632</v>
      </c>
      <c r="BR114" s="926"/>
      <c r="BS114" s="926"/>
      <c r="BT114" s="926"/>
      <c r="BU114" s="926"/>
      <c r="BV114" s="926">
        <v>4382435</v>
      </c>
      <c r="BW114" s="926"/>
      <c r="BX114" s="926"/>
      <c r="BY114" s="926"/>
      <c r="BZ114" s="926"/>
      <c r="CA114" s="926">
        <v>3704217</v>
      </c>
      <c r="CB114" s="926"/>
      <c r="CC114" s="926"/>
      <c r="CD114" s="926"/>
      <c r="CE114" s="926"/>
      <c r="CF114" s="920">
        <v>18.2</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7361064</v>
      </c>
      <c r="AB117" s="979"/>
      <c r="AC117" s="979"/>
      <c r="AD117" s="979"/>
      <c r="AE117" s="980"/>
      <c r="AF117" s="981">
        <v>7410512</v>
      </c>
      <c r="AG117" s="979"/>
      <c r="AH117" s="979"/>
      <c r="AI117" s="979"/>
      <c r="AJ117" s="980"/>
      <c r="AK117" s="981">
        <v>6160770</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45041253</v>
      </c>
      <c r="BR119" s="1000"/>
      <c r="BS119" s="1000"/>
      <c r="BT119" s="1000"/>
      <c r="BU119" s="1000"/>
      <c r="BV119" s="1000">
        <v>43946243</v>
      </c>
      <c r="BW119" s="1000"/>
      <c r="BX119" s="1000"/>
      <c r="BY119" s="1000"/>
      <c r="BZ119" s="1000"/>
      <c r="CA119" s="1000">
        <v>43708311</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18765303</v>
      </c>
      <c r="BR120" s="931"/>
      <c r="BS120" s="931"/>
      <c r="BT120" s="931"/>
      <c r="BU120" s="931"/>
      <c r="BV120" s="931">
        <v>18916892</v>
      </c>
      <c r="BW120" s="931"/>
      <c r="BX120" s="931"/>
      <c r="BY120" s="931"/>
      <c r="BZ120" s="931"/>
      <c r="CA120" s="931">
        <v>20339116</v>
      </c>
      <c r="CB120" s="931"/>
      <c r="CC120" s="931"/>
      <c r="CD120" s="931"/>
      <c r="CE120" s="931"/>
      <c r="CF120" s="944">
        <v>100</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3592578</v>
      </c>
      <c r="DH120" s="931"/>
      <c r="DI120" s="931"/>
      <c r="DJ120" s="931"/>
      <c r="DK120" s="931"/>
      <c r="DL120" s="931">
        <v>5619615</v>
      </c>
      <c r="DM120" s="931"/>
      <c r="DN120" s="931"/>
      <c r="DO120" s="931"/>
      <c r="DP120" s="931"/>
      <c r="DQ120" s="931">
        <v>5560849</v>
      </c>
      <c r="DR120" s="931"/>
      <c r="DS120" s="931"/>
      <c r="DT120" s="931"/>
      <c r="DU120" s="931"/>
      <c r="DV120" s="932">
        <v>27.3</v>
      </c>
      <c r="DW120" s="932"/>
      <c r="DX120" s="932"/>
      <c r="DY120" s="932"/>
      <c r="DZ120" s="933"/>
    </row>
    <row r="121" spans="1:130" s="218" customFormat="1" ht="26.25" customHeight="1">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420304</v>
      </c>
      <c r="BR121" s="926"/>
      <c r="BS121" s="926"/>
      <c r="BT121" s="926"/>
      <c r="BU121" s="926"/>
      <c r="BV121" s="926">
        <v>421951</v>
      </c>
      <c r="BW121" s="926"/>
      <c r="BX121" s="926"/>
      <c r="BY121" s="926"/>
      <c r="BZ121" s="926"/>
      <c r="CA121" s="926">
        <v>346179</v>
      </c>
      <c r="CB121" s="926"/>
      <c r="CC121" s="926"/>
      <c r="CD121" s="926"/>
      <c r="CE121" s="926"/>
      <c r="CF121" s="920">
        <v>1.7</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2039242</v>
      </c>
      <c r="DR121" s="926"/>
      <c r="DS121" s="926"/>
      <c r="DT121" s="926"/>
      <c r="DU121" s="926"/>
      <c r="DV121" s="927">
        <v>10</v>
      </c>
      <c r="DW121" s="927"/>
      <c r="DX121" s="927"/>
      <c r="DY121" s="927"/>
      <c r="DZ121" s="928"/>
    </row>
    <row r="122" spans="1:130" s="218" customFormat="1" ht="26.25" customHeight="1">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41869229</v>
      </c>
      <c r="BR122" s="1000"/>
      <c r="BS122" s="1000"/>
      <c r="BT122" s="1000"/>
      <c r="BU122" s="1000"/>
      <c r="BV122" s="1000">
        <v>39630085</v>
      </c>
      <c r="BW122" s="1000"/>
      <c r="BX122" s="1000"/>
      <c r="BY122" s="1000"/>
      <c r="BZ122" s="1000"/>
      <c r="CA122" s="1000">
        <v>39196505</v>
      </c>
      <c r="CB122" s="1000"/>
      <c r="CC122" s="1000"/>
      <c r="CD122" s="1000"/>
      <c r="CE122" s="1000"/>
      <c r="CF122" s="1017">
        <v>192.6</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368151</v>
      </c>
      <c r="DH122" s="926"/>
      <c r="DI122" s="926"/>
      <c r="DJ122" s="926"/>
      <c r="DK122" s="926"/>
      <c r="DL122" s="926">
        <v>429737</v>
      </c>
      <c r="DM122" s="926"/>
      <c r="DN122" s="926"/>
      <c r="DO122" s="926"/>
      <c r="DP122" s="926"/>
      <c r="DQ122" s="926">
        <v>488842</v>
      </c>
      <c r="DR122" s="926"/>
      <c r="DS122" s="926"/>
      <c r="DT122" s="926"/>
      <c r="DU122" s="926"/>
      <c r="DV122" s="927">
        <v>2.4</v>
      </c>
      <c r="DW122" s="927"/>
      <c r="DX122" s="927"/>
      <c r="DY122" s="927"/>
      <c r="DZ122" s="928"/>
    </row>
    <row r="123" spans="1:130" s="218" customFormat="1" ht="26.25" customHeight="1">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61054836</v>
      </c>
      <c r="BR123" s="1064"/>
      <c r="BS123" s="1064"/>
      <c r="BT123" s="1064"/>
      <c r="BU123" s="1064"/>
      <c r="BV123" s="1064">
        <v>58968928</v>
      </c>
      <c r="BW123" s="1064"/>
      <c r="BX123" s="1064"/>
      <c r="BY123" s="1064"/>
      <c r="BZ123" s="1064"/>
      <c r="CA123" s="1064">
        <v>59881800</v>
      </c>
      <c r="CB123" s="1064"/>
      <c r="CC123" s="1064"/>
      <c r="CD123" s="1064"/>
      <c r="CE123" s="1064"/>
      <c r="CF123" s="1001"/>
      <c r="CG123" s="1002"/>
      <c r="CH123" s="1002"/>
      <c r="CI123" s="1002"/>
      <c r="CJ123" s="1003"/>
      <c r="CK123" s="1009"/>
      <c r="CL123" s="1010"/>
      <c r="CM123" s="1010"/>
      <c r="CN123" s="1010"/>
      <c r="CO123" s="1011"/>
      <c r="CP123" s="1019" t="s">
        <v>399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v>214142</v>
      </c>
      <c r="DR123" s="959"/>
      <c r="DS123" s="959"/>
      <c r="DT123" s="959"/>
      <c r="DU123" s="960"/>
      <c r="DV123" s="962">
        <v>1.1000000000000001</v>
      </c>
      <c r="DW123" s="963"/>
      <c r="DX123" s="963"/>
      <c r="DY123" s="963"/>
      <c r="DZ123" s="964"/>
    </row>
    <row r="124" spans="1:130" s="218" customFormat="1" ht="26.25" customHeight="1" thickBot="1">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3764451</v>
      </c>
      <c r="DH124" s="986"/>
      <c r="DI124" s="986"/>
      <c r="DJ124" s="986"/>
      <c r="DK124" s="987"/>
      <c r="DL124" s="985">
        <v>2986935</v>
      </c>
      <c r="DM124" s="986"/>
      <c r="DN124" s="986"/>
      <c r="DO124" s="986"/>
      <c r="DP124" s="987"/>
      <c r="DQ124" s="985">
        <v>60499</v>
      </c>
      <c r="DR124" s="986"/>
      <c r="DS124" s="986"/>
      <c r="DT124" s="986"/>
      <c r="DU124" s="987"/>
      <c r="DV124" s="988">
        <v>0.3</v>
      </c>
      <c r="DW124" s="989"/>
      <c r="DX124" s="989"/>
      <c r="DY124" s="989"/>
      <c r="DZ124" s="990"/>
    </row>
    <row r="125" spans="1:130" s="218" customFormat="1" ht="26.25" customHeight="1">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88817</v>
      </c>
      <c r="AB128" s="1046"/>
      <c r="AC128" s="1046"/>
      <c r="AD128" s="1046"/>
      <c r="AE128" s="1047"/>
      <c r="AF128" s="1048">
        <v>88337</v>
      </c>
      <c r="AG128" s="1046"/>
      <c r="AH128" s="1046"/>
      <c r="AI128" s="1046"/>
      <c r="AJ128" s="1047"/>
      <c r="AK128" s="1048">
        <v>135022</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12.04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26108657</v>
      </c>
      <c r="AB129" s="959"/>
      <c r="AC129" s="959"/>
      <c r="AD129" s="959"/>
      <c r="AE129" s="960"/>
      <c r="AF129" s="961">
        <v>26111631</v>
      </c>
      <c r="AG129" s="959"/>
      <c r="AH129" s="959"/>
      <c r="AI129" s="959"/>
      <c r="AJ129" s="960"/>
      <c r="AK129" s="961">
        <v>25608016</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17.04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5975089</v>
      </c>
      <c r="AB130" s="959"/>
      <c r="AC130" s="959"/>
      <c r="AD130" s="959"/>
      <c r="AE130" s="960"/>
      <c r="AF130" s="961">
        <v>5987586</v>
      </c>
      <c r="AG130" s="959"/>
      <c r="AH130" s="959"/>
      <c r="AI130" s="959"/>
      <c r="AJ130" s="960"/>
      <c r="AK130" s="961">
        <v>5261939</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20133568</v>
      </c>
      <c r="AB131" s="986"/>
      <c r="AC131" s="986"/>
      <c r="AD131" s="986"/>
      <c r="AE131" s="987"/>
      <c r="AF131" s="985">
        <v>20124045</v>
      </c>
      <c r="AG131" s="986"/>
      <c r="AH131" s="986"/>
      <c r="AI131" s="986"/>
      <c r="AJ131" s="987"/>
      <c r="AK131" s="985">
        <v>20346077</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6.442762654</v>
      </c>
      <c r="AB132" s="1097"/>
      <c r="AC132" s="1097"/>
      <c r="AD132" s="1097"/>
      <c r="AE132" s="1098"/>
      <c r="AF132" s="1099">
        <v>6.6318128390000002</v>
      </c>
      <c r="AG132" s="1097"/>
      <c r="AH132" s="1097"/>
      <c r="AI132" s="1097"/>
      <c r="AJ132" s="1098"/>
      <c r="AK132" s="1099">
        <v>3.754084878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5.3</v>
      </c>
      <c r="AB133" s="1080"/>
      <c r="AC133" s="1080"/>
      <c r="AD133" s="1080"/>
      <c r="AE133" s="1081"/>
      <c r="AF133" s="1079">
        <v>6.2</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n+Ey6fuziP89zNZ4wCXd+J5dgXAeyp6536RvXu7EESB1EwuyAf+43RNq4e2h5W2fMrp8l4sLbFyk362XwdOcw==" saltValue="6hQIYgVQWOdi+jUFFMI0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480</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caFGoP734gYJa5HSAikmVFydqB2OTHKULzegwS/HCOSP4dBWoLp8DFUQmLFlLfnW0J5sr27/etiwDSTKuTqRcA==" saltValue="us+koaTtIxbpo9p+Dj9U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fIYQ4NH9eo0lR3wCiLa7HmlxqCnaoDdLlqi0rc4xfqg7M5l9NVw9jn+UOkFbuPDeuUVBg5JBR3A9srzKLSItg==" saltValue="vsr7JTOWJRZDznxaPVlV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6901613</v>
      </c>
      <c r="AP9" s="269">
        <v>103038</v>
      </c>
      <c r="AQ9" s="270">
        <v>95899</v>
      </c>
      <c r="AR9" s="271">
        <v>7.4</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1053137</v>
      </c>
      <c r="AP10" s="272">
        <v>15723</v>
      </c>
      <c r="AQ10" s="273">
        <v>7418</v>
      </c>
      <c r="AR10" s="274">
        <v>112</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205389</v>
      </c>
      <c r="AP11" s="272">
        <v>3066</v>
      </c>
      <c r="AQ11" s="273">
        <v>1842</v>
      </c>
      <c r="AR11" s="274">
        <v>66.400000000000006</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18</v>
      </c>
      <c r="AR12" s="274" t="s">
        <v>492</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390960</v>
      </c>
      <c r="AP13" s="272">
        <v>5837</v>
      </c>
      <c r="AQ13" s="273">
        <v>3674</v>
      </c>
      <c r="AR13" s="274">
        <v>58.9</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164209</v>
      </c>
      <c r="AP14" s="272">
        <v>2452</v>
      </c>
      <c r="AQ14" s="273">
        <v>2040</v>
      </c>
      <c r="AR14" s="274">
        <v>20.2</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-383828</v>
      </c>
      <c r="AP15" s="272">
        <v>-5730</v>
      </c>
      <c r="AQ15" s="273">
        <v>-5724</v>
      </c>
      <c r="AR15" s="274">
        <v>0.1</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8331480</v>
      </c>
      <c r="AP16" s="272">
        <v>124386</v>
      </c>
      <c r="AQ16" s="273">
        <v>105167</v>
      </c>
      <c r="AR16" s="274">
        <v>18.3</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7.96</v>
      </c>
      <c r="AP21" s="286">
        <v>8.91</v>
      </c>
      <c r="AQ21" s="287">
        <v>-0.95</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95</v>
      </c>
      <c r="AP22" s="291">
        <v>97.6</v>
      </c>
      <c r="AQ22" s="292">
        <v>-2.6</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4807994</v>
      </c>
      <c r="AP32" s="300">
        <v>71781</v>
      </c>
      <c r="AQ32" s="301">
        <v>63956</v>
      </c>
      <c r="AR32" s="302">
        <v>12.2</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4</v>
      </c>
      <c r="AR34" s="302" t="s">
        <v>492</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1231718</v>
      </c>
      <c r="AP35" s="300">
        <v>18389</v>
      </c>
      <c r="AQ35" s="301">
        <v>14498</v>
      </c>
      <c r="AR35" s="302">
        <v>26.8</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121058</v>
      </c>
      <c r="AP36" s="300">
        <v>1807</v>
      </c>
      <c r="AQ36" s="301">
        <v>1993</v>
      </c>
      <c r="AR36" s="302">
        <v>-9.3000000000000007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492</v>
      </c>
      <c r="AP37" s="300" t="s">
        <v>492</v>
      </c>
      <c r="AQ37" s="301">
        <v>407</v>
      </c>
      <c r="AR37" s="302" t="s">
        <v>492</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1</v>
      </c>
      <c r="AR38" s="292" t="s">
        <v>492</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-135022</v>
      </c>
      <c r="AP39" s="300">
        <v>-2016</v>
      </c>
      <c r="AQ39" s="301">
        <v>-3355</v>
      </c>
      <c r="AR39" s="302">
        <v>-39.9</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-5261939</v>
      </c>
      <c r="AP40" s="300">
        <v>-78559</v>
      </c>
      <c r="AQ40" s="301">
        <v>-53996</v>
      </c>
      <c r="AR40" s="302">
        <v>45.5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763809</v>
      </c>
      <c r="AP41" s="300">
        <v>11403</v>
      </c>
      <c r="AQ41" s="301">
        <v>23508</v>
      </c>
      <c r="AR41" s="302">
        <v>-51.5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4861997</v>
      </c>
      <c r="AN51" s="322">
        <v>66542</v>
      </c>
      <c r="AO51" s="323">
        <v>-13.8</v>
      </c>
      <c r="AP51" s="324">
        <v>70329</v>
      </c>
      <c r="AQ51" s="325">
        <v>0.2</v>
      </c>
      <c r="AR51" s="326">
        <v>-14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3116074</v>
      </c>
      <c r="AN52" s="330">
        <v>42647</v>
      </c>
      <c r="AO52" s="331">
        <v>32.9</v>
      </c>
      <c r="AP52" s="332">
        <v>39403</v>
      </c>
      <c r="AQ52" s="333">
        <v>9.1</v>
      </c>
      <c r="AR52" s="334">
        <v>23.8</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5626474</v>
      </c>
      <c r="AN53" s="322">
        <v>78749</v>
      </c>
      <c r="AO53" s="323">
        <v>18.3</v>
      </c>
      <c r="AP53" s="324">
        <v>71871</v>
      </c>
      <c r="AQ53" s="325">
        <v>2.2000000000000002</v>
      </c>
      <c r="AR53" s="326">
        <v>16.100000000000001</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3392948</v>
      </c>
      <c r="AN54" s="330">
        <v>47488</v>
      </c>
      <c r="AO54" s="331">
        <v>11.4</v>
      </c>
      <c r="AP54" s="332">
        <v>38232</v>
      </c>
      <c r="AQ54" s="333">
        <v>-3</v>
      </c>
      <c r="AR54" s="334">
        <v>14.4</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6674578</v>
      </c>
      <c r="AN55" s="322">
        <v>95325</v>
      </c>
      <c r="AO55" s="323">
        <v>21</v>
      </c>
      <c r="AP55" s="324">
        <v>71807</v>
      </c>
      <c r="AQ55" s="325">
        <v>-0.1</v>
      </c>
      <c r="AR55" s="326">
        <v>21.1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4026839</v>
      </c>
      <c r="AN56" s="330">
        <v>57511</v>
      </c>
      <c r="AO56" s="331">
        <v>21.1</v>
      </c>
      <c r="AP56" s="332">
        <v>37333</v>
      </c>
      <c r="AQ56" s="333">
        <v>-2.4</v>
      </c>
      <c r="AR56" s="334">
        <v>23.5</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5705438</v>
      </c>
      <c r="AN57" s="322">
        <v>83188</v>
      </c>
      <c r="AO57" s="323">
        <v>-12.7</v>
      </c>
      <c r="AP57" s="324">
        <v>80821</v>
      </c>
      <c r="AQ57" s="325">
        <v>12.6</v>
      </c>
      <c r="AR57" s="326">
        <v>-25.3</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3017940</v>
      </c>
      <c r="AN58" s="330">
        <v>44003</v>
      </c>
      <c r="AO58" s="331">
        <v>-23.5</v>
      </c>
      <c r="AP58" s="332">
        <v>49586</v>
      </c>
      <c r="AQ58" s="333">
        <v>32.799999999999997</v>
      </c>
      <c r="AR58" s="334">
        <v>-56.3</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8657661</v>
      </c>
      <c r="AN59" s="322">
        <v>129255</v>
      </c>
      <c r="AO59" s="323">
        <v>55.4</v>
      </c>
      <c r="AP59" s="324">
        <v>79840</v>
      </c>
      <c r="AQ59" s="325">
        <v>-1.2</v>
      </c>
      <c r="AR59" s="326">
        <v>56.6</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5261437</v>
      </c>
      <c r="AN60" s="330">
        <v>78551</v>
      </c>
      <c r="AO60" s="331">
        <v>78.5</v>
      </c>
      <c r="AP60" s="332">
        <v>45238</v>
      </c>
      <c r="AQ60" s="333">
        <v>-8.8000000000000007</v>
      </c>
      <c r="AR60" s="334">
        <v>87.3</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6305230</v>
      </c>
      <c r="AN61" s="337">
        <v>90612</v>
      </c>
      <c r="AO61" s="338">
        <v>13.6</v>
      </c>
      <c r="AP61" s="339">
        <v>74934</v>
      </c>
      <c r="AQ61" s="340">
        <v>2.7</v>
      </c>
      <c r="AR61" s="326">
        <v>10.9</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3763048</v>
      </c>
      <c r="AN62" s="330">
        <v>54040</v>
      </c>
      <c r="AO62" s="331">
        <v>24.1</v>
      </c>
      <c r="AP62" s="332">
        <v>41958</v>
      </c>
      <c r="AQ62" s="333">
        <v>5.5</v>
      </c>
      <c r="AR62" s="334">
        <v>18.600000000000001</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y4/nLhbfwHTYyLdamZ7PUkjOxeK+wUA7E5h3XXLOqDVa7qE7VAbbd9FRLAEvhkG98+rjLES2/XWyywW5TsUfkQ==" saltValue="myJA4Vh1e8BZ/l6P7fhD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480</v>
      </c>
    </row>
    <row r="121" spans="125:125" ht="13.5" hidden="1" customHeight="1">
      <c r="DU121" s="247"/>
    </row>
  </sheetData>
  <sheetProtection algorithmName="SHA-512" hashValue="eSXkYy1b04O/tvwPVFVPJDQXNYILHuLgO0XmLmh4N76dL5OczYgzQs2wNC5f2frkivC2F8O/NDUwJ1g5yH4cPQ==" saltValue="z86uL+0ca6lNhdvHy9rJR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480</v>
      </c>
    </row>
  </sheetData>
  <sheetProtection algorithmName="SHA-512" hashValue="W86sB/yKmAZ9NIEg8Dtoqjn/GD3HxPJwI+Qz1+0HFS3fSuraHZU/tGXV5WfL2vcZCF+bhMPTGUW+GYqXm8EonA==" saltValue="IfFuan5vU7YRaZaLMNZG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17.010000000000002</v>
      </c>
      <c r="G47" s="12">
        <v>16.260000000000002</v>
      </c>
      <c r="H47" s="12">
        <v>16.78</v>
      </c>
      <c r="I47" s="12">
        <v>17.55</v>
      </c>
      <c r="J47" s="13">
        <v>19.760000000000002</v>
      </c>
    </row>
    <row r="48" spans="2:10" ht="57.75" customHeight="1">
      <c r="B48" s="14"/>
      <c r="C48" s="1141" t="s">
        <v>4</v>
      </c>
      <c r="D48" s="1141"/>
      <c r="E48" s="1142"/>
      <c r="F48" s="15">
        <v>6.94</v>
      </c>
      <c r="G48" s="16">
        <v>8.0500000000000007</v>
      </c>
      <c r="H48" s="16">
        <v>7.4</v>
      </c>
      <c r="I48" s="16">
        <v>8.69</v>
      </c>
      <c r="J48" s="17">
        <v>9.61</v>
      </c>
    </row>
    <row r="49" spans="2:10" ht="57.75" customHeight="1" thickBot="1">
      <c r="B49" s="18"/>
      <c r="C49" s="1143" t="s">
        <v>5</v>
      </c>
      <c r="D49" s="1143"/>
      <c r="E49" s="1144"/>
      <c r="F49" s="19">
        <v>4.34</v>
      </c>
      <c r="G49" s="20">
        <v>1.42</v>
      </c>
      <c r="H49" s="20" t="s">
        <v>535</v>
      </c>
      <c r="I49" s="20">
        <v>2.0499999999999998</v>
      </c>
      <c r="J49" s="21">
        <v>2.62</v>
      </c>
    </row>
    <row r="50" spans="2:10"/>
  </sheetData>
  <sheetProtection algorithmName="SHA-512" hashValue="BFC9hT7AJqjL+f4JFj2co+lJOLytVmi0pCQiHXp+r67euG/ld5Bc7ooJBJjcNO7RLjg7o5nN7CLgiWWmTRFs5A==" saltValue="Y1q+2vm3OIUXR1hLdb3i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2026-03-19T00:23:45Z</cp:lastPrinted>
  <dcterms:created xsi:type="dcterms:W3CDTF">2026-02-23T08:49:14Z</dcterms:created>
  <dcterms:modified xsi:type="dcterms:W3CDTF">2026-03-23T23:50:33Z</dcterms:modified>
  <cp:category/>
</cp:coreProperties>
</file>