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65.21.21\市町振興課nas\41財政係\00_財政状況資料集\R6年度分\03_市町回答(3.13〆)\●ホームページ公表用\"/>
    </mc:Choice>
  </mc:AlternateContent>
  <xr:revisionPtr revIDLastSave="0" documentId="13_ncr:1_{693542C1-7713-4A1A-A15A-F66D392D7506}" xr6:coauthVersionLast="47" xr6:coauthVersionMax="47" xr10:uidLastSave="{00000000-0000-0000-0000-000000000000}"/>
  <bookViews>
    <workbookView xWindow="-120" yWindow="-120" windowWidth="19440" windowHeight="1488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C37" i="10"/>
  <c r="CO34" i="10"/>
  <c r="CO35" i="10" s="1"/>
  <c r="CO36" i="10" s="1"/>
  <c r="CO37" i="10" s="1"/>
  <c r="CO38" i="10" s="1"/>
  <c r="CO39" i="10" s="1"/>
  <c r="CO40" i="10" s="1"/>
  <c r="CO41" i="10" s="1"/>
  <c r="CO42" i="10" s="1"/>
  <c r="CO43" i="10" s="1"/>
  <c r="BW34" i="10"/>
  <c r="BW35" i="10" s="1"/>
  <c r="BW36"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s="1"/>
  <c r="U35" i="10" l="1"/>
  <c r="U36" i="10" s="1"/>
  <c r="U37" i="10" s="1"/>
  <c r="AM34" i="10"/>
  <c r="AM35" i="10" s="1"/>
  <c r="AM36" i="10" s="1"/>
  <c r="AM37" i="10" s="1"/>
  <c r="BE34" i="10" l="1"/>
  <c r="BE35" i="10" s="1"/>
  <c r="BE36" i="10" s="1"/>
</calcChain>
</file>

<file path=xl/sharedStrings.xml><?xml version="1.0" encoding="utf-8"?>
<sst xmlns="http://schemas.openxmlformats.org/spreadsheetml/2006/main" count="1156" uniqueCount="577">
  <si>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</si>
  <si>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</si>
  <si>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</si>
  <si>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</si>
  <si>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</si>
  <si>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</si>
  <si>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</si>
  <si>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</si>
  <si>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</si>
  <si>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</si>
  <si>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</si>
  <si>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</si>
  <si>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</si>
  <si>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</si>
  <si>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</si>
  <si>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</si>
  <si>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</si>
  <si>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</si>
  <si>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</si>
  <si>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</si>
  <si>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</si>
  <si>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</si>
  <si>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</si>
  <si>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</si>
  <si>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</si>
  <si>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</si>
  <si>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</si>
  <si>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</si>
  <si>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</si>
  <si>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</si>
  <si>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</si>
  <si>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</si>
  <si>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</si>
  <si>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</si>
  <si>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</si>
  <si>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</si>
  <si>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</si>
  <si>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</si>
  <si>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</si>
  <si>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</si>
  <si>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</si>
  <si>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</si>
  <si>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</si>
  <si>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</si>
  <si>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</si>
  <si>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</si>
  <si>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</si>
  <si>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</si>
  <si>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</si>
  <si>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</si>
  <si>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</si>
  <si>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</si>
  <si>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</si>
  <si>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</si>
  <si>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</si>
  <si>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</si>
  <si>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</si>
  <si>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</si>
  <si>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</si>
  <si>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</si>
  <si>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</si>
  <si>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</si>
  <si>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</si>
  <si>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</si>
  <si>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</si>
  <si>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</si>
  <si>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</si>
  <si>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</si>
  <si>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</si>
  <si>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</si>
  <si>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</si>
  <si>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</si>
  <si>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</si>
  <si>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</si>
  <si>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</si>
  <si>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</si>
  <si>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</si>
  <si>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</si>
  <si>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</si>
  <si>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</si>
  <si>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</si>
  <si>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</si>
  <si>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</si>
  <si>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</si>
  <si>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</si>
  <si>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</si>
  <si>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</si>
  <si>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</si>
  <si>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</si>
  <si>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</si>
  <si>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</si>
  <si>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</si>
  <si>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</si>
  <si>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</si>
  <si>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今治市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</si>
  <si>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</si>
  <si>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</si>
  <si>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</si>
  <si>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</si>
  <si>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</si>
  <si>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</si>
  <si>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</si>
  <si>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</si>
  <si>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</si>
  <si>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</si>
  <si>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</si>
  <si>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</si>
  <si>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</si>
  <si>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</si>
  <si>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</si>
  <si>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</si>
  <si>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</si>
  <si>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</si>
  <si>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</si>
  <si>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</si>
  <si>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</si>
  <si>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</si>
  <si>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</si>
  <si>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</si>
  <si>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</si>
  <si>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</si>
  <si>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</si>
  <si>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</si>
  <si>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</si>
  <si>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</si>
  <si>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</si>
  <si>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</si>
  <si>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</si>
  <si>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</si>
  <si>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</si>
  <si>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</si>
  <si>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</si>
  <si>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</si>
  <si>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</si>
  <si>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</si>
  <si>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</si>
  <si>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</si>
  <si>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</si>
  <si>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</si>
  <si>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</si>
  <si>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</si>
  <si>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</si>
  <si>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</si>
  <si>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</si>
  <si>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</si>
  <si>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</si>
  <si>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</si>
  <si>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</si>
  <si>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</si>
  <si>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</si>
  <si>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</si>
  <si>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</si>
  <si>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</si>
  <si>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</si>
  <si>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</si>
  <si>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</si>
  <si>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</si>
  <si>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</si>
  <si>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</si>
  <si>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</si>
  <si>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</si>
  <si>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</si>
  <si>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</si>
  <si>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</si>
  <si>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</si>
  <si>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</si>
  <si>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</si>
  <si>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</si>
  <si>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</si>
  <si>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</si>
  <si>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</si>
  <si>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</si>
  <si>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</si>
  <si>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</si>
  <si>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</si>
  <si>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</si>
  <si>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</si>
  <si>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</si>
  <si>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</si>
  <si>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</si>
  <si>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</si>
  <si>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</si>
  <si>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</si>
  <si>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</si>
  <si>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</si>
  <si>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</si>
  <si>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</si>
  <si>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</si>
  <si>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</si>
  <si>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</si>
  <si>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</si>
  <si>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</si>
  <si>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</si>
  <si>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</si>
  <si>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</si>
  <si>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</si>
  <si>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</si>
  <si>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</si>
  <si>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</si>
  <si>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</si>
  <si>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</si>
  <si>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</si>
  <si>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</si>
  <si>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愛媛県今治市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</si>
  <si>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</si>
  <si>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</si>
  <si>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</si>
  <si>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</si>
  <si>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</si>
  <si>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</si>
  <si>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</si>
  <si>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</si>
  <si>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</si>
  <si>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</si>
  <si>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</si>
  <si>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</si>
  <si>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</si>
  <si>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</si>
  <si>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</si>
  <si>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</si>
  <si>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</si>
  <si>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</si>
  <si>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</si>
  <si>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</si>
  <si>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</si>
  <si>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</si>
  <si>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</si>
  <si>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</si>
  <si>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</si>
  <si>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</si>
  <si>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</si>
  <si>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</si>
  <si>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</si>
  <si>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</si>
  <si>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</si>
  <si>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</si>
  <si>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</si>
  <si>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</si>
  <si>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</si>
  <si>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</si>
  <si>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</si>
  <si>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</si>
  <si>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</si>
  <si>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</si>
  <si>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</si>
  <si>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</si>
  <si>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</si>
  <si>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</si>
  <si>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</si>
  <si>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</si>
  <si>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</si>
  <si>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</si>
  <si>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</si>
  <si>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</si>
  <si>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</si>
  <si>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</si>
  <si>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</si>
  <si>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</si>
  <si>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</si>
  <si>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</si>
  <si>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</si>
  <si>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</si>
  <si>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</si>
  <si>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</si>
  <si>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</si>
  <si>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</si>
  <si>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</si>
  <si>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</si>
  <si>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</si>
  <si>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</si>
  <si>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</si>
  <si>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</si>
  <si>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</si>
  <si>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</si>
  <si>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</si>
  <si>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</si>
  <si>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</si>
  <si>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</si>
  <si>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</si>
  <si>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</si>
  <si>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</si>
  <si>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</si>
  <si>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</si>
  <si>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</si>
  <si>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</si>
  <si>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</si>
  <si>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</si>
  <si>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</si>
  <si>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</si>
  <si>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</si>
  <si>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</si>
  <si>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</si>
  <si>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</si>
  <si>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</si>
  <si>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</si>
  <si>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</si>
  <si>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</si>
  <si>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</si>
  <si>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</si>
  <si>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</si>
  <si>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</si>
  <si>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</si>
  <si>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</si>
  <si>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</si>
  <si>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</si>
  <si>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</si>
  <si>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</si>
  <si>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</si>
  <si>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</si>
  <si>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</si>
  <si>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</si>
  <si>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</si>
  <si>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</si>
  <si>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</si>
  <si>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</si>
  <si>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</si>
  <si>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</si>
  <si>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</si>
  <si>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</si>
  <si>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</si>
  <si>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</si>
  <si>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</si>
  <si>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</si>
  <si>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</si>
  <si>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</si>
  <si>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</si>
  <si>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</si>
  <si>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港湾整備</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</si>
  <si>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</si>
  <si>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</si>
  <si>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</si>
  <si>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</si>
  <si>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</si>
  <si>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</si>
  <si>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</si>
  <si>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</si>
  <si>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</si>
  <si>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</si>
  <si>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</si>
  <si>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</si>
  <si>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</si>
  <si>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</si>
  <si>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</si>
  <si>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</si>
  <si>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</si>
  <si>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</si>
  <si>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</si>
  <si>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</si>
  <si>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</si>
  <si>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</si>
  <si>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</si>
  <si>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</si>
  <si>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</si>
  <si>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</si>
  <si>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愛媛県今治市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</si>
  <si>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</si>
  <si>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</si>
  <si>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</si>
  <si>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</si>
  <si>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</si>
  <si>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</si>
  <si>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</si>
  <si>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</si>
  <si>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</si>
  <si>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</si>
  <si>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</si>
  <si>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</si>
  <si>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</si>
  <si>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</si>
  <si>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</si>
  <si>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</si>
  <si>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</si>
  <si>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</si>
  <si>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</si>
  <si>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</si>
  <si>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用地取得特別会計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</si>
  <si>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</si>
  <si>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</si>
  <si>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</si>
  <si>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</si>
  <si>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</si>
  <si>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</si>
  <si>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</si>
  <si>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</si>
  <si>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</si>
  <si>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</si>
  <si>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</si>
  <si>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</si>
  <si>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</si>
  <si>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</si>
  <si>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</si>
  <si>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</si>
  <si>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</si>
  <si>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駐車場特別会計</t>
    <phoneticPr fontId="5"/>
  </si>
  <si>
    <t>水道事業会計</t>
    <phoneticPr fontId="5"/>
  </si>
  <si>
    <t>法適用企業</t>
    <phoneticPr fontId="5"/>
  </si>
  <si>
    <t>工業用水道事業会計</t>
    <phoneticPr fontId="5"/>
  </si>
  <si>
    <t>簡易水道事業特別会計</t>
    <phoneticPr fontId="5"/>
  </si>
  <si>
    <t>下水道事業会計</t>
    <phoneticPr fontId="5"/>
  </si>
  <si>
    <t>船舶交通特別会計</t>
    <phoneticPr fontId="5"/>
  </si>
  <si>
    <t>法非適用企業</t>
    <phoneticPr fontId="5"/>
  </si>
  <si>
    <t>港湾事業特別会計</t>
    <phoneticPr fontId="5"/>
  </si>
  <si>
    <t>鉱泉供給事業特別会計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</si>
  <si>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</si>
  <si>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</si>
  <si>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</si>
  <si>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</si>
  <si>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</si>
  <si>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</si>
  <si>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</si>
  <si>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</si>
  <si>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</si>
  <si>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</si>
  <si>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</si>
  <si>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</si>
  <si>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</si>
  <si>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</si>
  <si>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</si>
  <si>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</si>
  <si>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</si>
  <si>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</si>
  <si>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</si>
  <si>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</si>
  <si>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</si>
  <si>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</si>
  <si>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</si>
  <si>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</si>
  <si>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</si>
  <si>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</si>
  <si>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</si>
  <si>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</si>
  <si>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</si>
  <si>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</si>
  <si>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</si>
  <si>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</si>
  <si>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</si>
  <si>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</si>
  <si>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</si>
  <si>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</si>
  <si>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</si>
  <si>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</si>
  <si>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</si>
  <si>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</si>
  <si>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</si>
  <si>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</si>
  <si>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</si>
  <si>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</si>
  <si>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</si>
  <si>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</si>
  <si>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</si>
  <si>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</si>
  <si>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</si>
  <si>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</si>
  <si>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</si>
  <si>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</si>
  <si>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</si>
  <si>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</si>
  <si>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</si>
  <si>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簡易水道事業会計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</si>
  <si>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</si>
  <si>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</si>
  <si>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</si>
  <si>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</si>
  <si>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</si>
  <si>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</si>
  <si>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</si>
  <si>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</si>
  <si>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</si>
  <si>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</si>
  <si>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</si>
  <si>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</si>
  <si>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</si>
  <si>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</si>
  <si>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</si>
  <si>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</si>
  <si>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</si>
  <si>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</si>
  <si>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</si>
  <si>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</si>
  <si>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</si>
  <si>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</si>
  <si>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</si>
  <si>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</si>
  <si>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</si>
  <si>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</si>
  <si>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</si>
  <si>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</si>
  <si>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</si>
  <si>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</si>
  <si>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</si>
  <si>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</si>
  <si>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</si>
  <si>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</si>
  <si>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</si>
  <si>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</si>
  <si>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</si>
  <si>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</si>
  <si>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</si>
  <si>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</si>
  <si>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</si>
  <si>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</si>
  <si>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</si>
  <si>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</si>
  <si>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</si>
  <si>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</si>
  <si>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</si>
  <si>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</si>
  <si>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</si>
  <si>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</si>
  <si>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</si>
  <si>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</si>
  <si>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</si>
  <si>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</si>
  <si>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</si>
  <si>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</si>
  <si>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</si>
  <si>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</si>
  <si>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</si>
  <si>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</si>
  <si>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</si>
  <si>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</si>
  <si>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</si>
  <si>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</si>
  <si>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</si>
  <si>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</si>
  <si>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</si>
  <si>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</si>
  <si>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</si>
  <si>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</si>
  <si>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</si>
  <si>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</si>
  <si>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</si>
  <si>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</si>
  <si>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</si>
  <si>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</si>
  <si>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</si>
  <si>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</si>
  <si>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</si>
  <si>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</si>
  <si>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4.28</t>
  </si>
  <si>
    <t>▲ 0.91</t>
  </si>
  <si>
    <t>一般会計</t>
  </si>
  <si>
    <t>水道事業会計</t>
  </si>
  <si>
    <t>工業用水道事業会計</t>
  </si>
  <si>
    <t>下水道事業会計</t>
  </si>
  <si>
    <t>介護保険特別会計</t>
  </si>
  <si>
    <t>国民健康保険特別会計</t>
  </si>
  <si>
    <t>簡易水道事業特別会計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</si>
  <si>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</si>
  <si>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</si>
  <si>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</si>
  <si>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</si>
  <si>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</si>
  <si>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</si>
  <si>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</si>
  <si>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</si>
  <si>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庁舎整備基金</t>
    <phoneticPr fontId="5"/>
  </si>
  <si>
    <t>こども未来基金</t>
    <phoneticPr fontId="5"/>
  </si>
  <si>
    <t>海事都市今治未来基金</t>
    <phoneticPr fontId="5"/>
  </si>
  <si>
    <t>地域福祉基金</t>
    <phoneticPr fontId="5"/>
  </si>
  <si>
    <t>過疎地域持続的発展基金</t>
    <phoneticPr fontId="5"/>
  </si>
  <si>
    <t>愛媛地方税滞納整理機構</t>
    <rPh sb="0" eb="5">
      <t>エヒメチホウゼイ</t>
    </rPh>
    <rPh sb="5" eb="11">
      <t>タイノウセイリキコウ</t>
    </rPh>
    <phoneticPr fontId="2"/>
  </si>
  <si>
    <t>愛媛県後期高齢者医療広域連合（一般会計）</t>
    <rPh sb="0" eb="3">
      <t>エヒメケン</t>
    </rPh>
    <rPh sb="3" eb="5">
      <t>コウキ</t>
    </rPh>
    <rPh sb="5" eb="8">
      <t>コウレイシャ</t>
    </rPh>
    <rPh sb="8" eb="10">
      <t>イリョウ</t>
    </rPh>
    <rPh sb="10" eb="14">
      <t>コウイキレンゴウ</t>
    </rPh>
    <rPh sb="15" eb="17">
      <t>イッパン</t>
    </rPh>
    <rPh sb="17" eb="19">
      <t>カイケイ</t>
    </rPh>
    <phoneticPr fontId="2"/>
  </si>
  <si>
    <t>愛媛県後期高齢者医療広域連合（後期高齢者医療特別会計）</t>
    <rPh sb="0" eb="3">
      <t>エヒメケン</t>
    </rPh>
    <rPh sb="3" eb="5">
      <t>コウキ</t>
    </rPh>
    <rPh sb="5" eb="8">
      <t>コウレイシャ</t>
    </rPh>
    <rPh sb="8" eb="10">
      <t>イリョウ</t>
    </rPh>
    <rPh sb="10" eb="14">
      <t>コウイキレンゴウ</t>
    </rPh>
    <rPh sb="15" eb="17">
      <t>コウキ</t>
    </rPh>
    <rPh sb="17" eb="20">
      <t>コウレイシャ</t>
    </rPh>
    <rPh sb="20" eb="22">
      <t>イリョウ</t>
    </rPh>
    <rPh sb="22" eb="24">
      <t>トクベツ</t>
    </rPh>
    <rPh sb="24" eb="26">
      <t>カイケイ</t>
    </rPh>
    <phoneticPr fontId="2"/>
  </si>
  <si>
    <t>(一財)今治勤労福祉事業団</t>
  </si>
  <si>
    <t>(一財)今治市多目的温泉保養館管理公社</t>
  </si>
  <si>
    <t>(一財)今治文化振興会</t>
  </si>
  <si>
    <t>(公財)河野育英会</t>
  </si>
  <si>
    <t>(公財)檜垣育英会</t>
  </si>
  <si>
    <t>大三島ブルーライン(株)</t>
  </si>
  <si>
    <t>芸予汽船(株)</t>
  </si>
  <si>
    <t>(株)IJC</t>
  </si>
  <si>
    <t>今治コミュニティ放送(株)</t>
  </si>
  <si>
    <t>瀬戸内海交通(株)</t>
  </si>
  <si>
    <t>(公財)加根又育英会</t>
  </si>
  <si>
    <t>(一財)今治地域地場産業振興センター</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</si>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</sst>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60285</c:v>
                </c:pt>
                <c:pt idx="1">
                  <c:v>52714</c:v>
                </c:pt>
                <c:pt idx="2">
                  <c:v>46001</c:v>
                </c:pt>
                <c:pt idx="3">
                  <c:v>52878</c:v>
                </c:pt>
                <c:pt idx="4">
                  <c:v>57911</c:v>
                </c:pt>
              </c:numCache>
            </c:numRef>
          </c:val>
          <c:smooth val="0"/>
          <c:extLst>
            <c:ext xmlns:c16="http://schemas.microsoft.com/office/drawing/2014/chart" uri="{C3380CC4-5D6E-409C-BE32-E72D297353CC}">
              <c16:uniqueId val="{00000000-F533-4637-829E-9111E7FB090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48142</c:v>
                </c:pt>
                <c:pt idx="1">
                  <c:v>40145</c:v>
                </c:pt>
                <c:pt idx="2">
                  <c:v>35464</c:v>
                </c:pt>
                <c:pt idx="3">
                  <c:v>33224</c:v>
                </c:pt>
                <c:pt idx="4">
                  <c:v>44772</c:v>
                </c:pt>
              </c:numCache>
            </c:numRef>
          </c:val>
          <c:smooth val="0"/>
          <c:extLst>
            <c:ext xmlns:c16="http://schemas.microsoft.com/office/drawing/2014/chart" uri="{C3380CC4-5D6E-409C-BE32-E72D297353CC}">
              <c16:uniqueId val="{00000001-F533-4637-829E-9111E7FB090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8.93</c:v>
                </c:pt>
                <c:pt idx="1">
                  <c:v>12.3</c:v>
                </c:pt>
                <c:pt idx="2">
                  <c:v>10.210000000000001</c:v>
                </c:pt>
                <c:pt idx="3">
                  <c:v>9.49</c:v>
                </c:pt>
                <c:pt idx="4">
                  <c:v>8.09</c:v>
                </c:pt>
              </c:numCache>
            </c:numRef>
          </c:val>
          <c:extLst>
            <c:ext xmlns:c16="http://schemas.microsoft.com/office/drawing/2014/chart" uri="{C3380CC4-5D6E-409C-BE32-E72D297353CC}">
              <c16:uniqueId val="{00000000-83A7-4A86-B69D-C294099BB7F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31.32</c:v>
                </c:pt>
                <c:pt idx="1">
                  <c:v>34.880000000000003</c:v>
                </c:pt>
                <c:pt idx="2">
                  <c:v>37.619999999999997</c:v>
                </c:pt>
                <c:pt idx="3">
                  <c:v>36.99</c:v>
                </c:pt>
                <c:pt idx="4">
                  <c:v>36.36</c:v>
                </c:pt>
              </c:numCache>
            </c:numRef>
          </c:val>
          <c:extLst>
            <c:ext xmlns:c16="http://schemas.microsoft.com/office/drawing/2014/chart" uri="{C3380CC4-5D6E-409C-BE32-E72D297353CC}">
              <c16:uniqueId val="{00000001-83A7-4A86-B69D-C294099BB7F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2.16</c:v>
                </c:pt>
                <c:pt idx="1">
                  <c:v>7.65</c:v>
                </c:pt>
                <c:pt idx="2">
                  <c:v>0.96</c:v>
                </c:pt>
                <c:pt idx="3">
                  <c:v>-4.28</c:v>
                </c:pt>
                <c:pt idx="4">
                  <c:v>-0.91</c:v>
                </c:pt>
              </c:numCache>
            </c:numRef>
          </c:val>
          <c:smooth val="0"/>
          <c:extLst>
            <c:ext xmlns:c16="http://schemas.microsoft.com/office/drawing/2014/chart" uri="{C3380CC4-5D6E-409C-BE32-E72D297353CC}">
              <c16:uniqueId val="{00000002-83A7-4A86-B69D-C294099BB7F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1.59</c:v>
                </c:pt>
                <c:pt idx="2">
                  <c:v>#N/A</c:v>
                </c:pt>
                <c:pt idx="3">
                  <c:v>1.4</c:v>
                </c:pt>
                <c:pt idx="4">
                  <c:v>#N/A</c:v>
                </c:pt>
                <c:pt idx="5">
                  <c:v>1.49</c:v>
                </c:pt>
                <c:pt idx="6">
                  <c:v>#N/A</c:v>
                </c:pt>
                <c:pt idx="7">
                  <c:v>0.04</c:v>
                </c:pt>
                <c:pt idx="8">
                  <c:v>#N/A</c:v>
                </c:pt>
                <c:pt idx="9">
                  <c:v>0.03</c:v>
                </c:pt>
              </c:numCache>
            </c:numRef>
          </c:val>
          <c:extLst>
            <c:ext xmlns:c16="http://schemas.microsoft.com/office/drawing/2014/chart" uri="{C3380CC4-5D6E-409C-BE32-E72D297353CC}">
              <c16:uniqueId val="{00000000-B227-4FE5-ACB4-98B53740ABA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227-4FE5-ACB4-98B53740ABA8}"/>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0.13</c:v>
                </c:pt>
                <c:pt idx="2">
                  <c:v>#N/A</c:v>
                </c:pt>
                <c:pt idx="3">
                  <c:v>0.14000000000000001</c:v>
                </c:pt>
                <c:pt idx="4">
                  <c:v>#N/A</c:v>
                </c:pt>
                <c:pt idx="5">
                  <c:v>0.14000000000000001</c:v>
                </c:pt>
                <c:pt idx="6">
                  <c:v>#N/A</c:v>
                </c:pt>
                <c:pt idx="7">
                  <c:v>0.15</c:v>
                </c:pt>
                <c:pt idx="8">
                  <c:v>#N/A</c:v>
                </c:pt>
                <c:pt idx="9">
                  <c:v>0.18</c:v>
                </c:pt>
              </c:numCache>
            </c:numRef>
          </c:val>
          <c:extLst>
            <c:ext xmlns:c16="http://schemas.microsoft.com/office/drawing/2014/chart" uri="{C3380CC4-5D6E-409C-BE32-E72D297353CC}">
              <c16:uniqueId val="{00000002-B227-4FE5-ACB4-98B53740ABA8}"/>
            </c:ext>
          </c:extLst>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0.04</c:v>
                </c:pt>
                <c:pt idx="2">
                  <c:v>#N/A</c:v>
                </c:pt>
                <c:pt idx="3">
                  <c:v>0.04</c:v>
                </c:pt>
                <c:pt idx="4">
                  <c:v>#N/A</c:v>
                </c:pt>
                <c:pt idx="5">
                  <c:v>7.0000000000000007E-2</c:v>
                </c:pt>
                <c:pt idx="6">
                  <c:v>#N/A</c:v>
                </c:pt>
                <c:pt idx="7">
                  <c:v>0.16</c:v>
                </c:pt>
                <c:pt idx="8">
                  <c:v>#N/A</c:v>
                </c:pt>
                <c:pt idx="9">
                  <c:v>0.21</c:v>
                </c:pt>
              </c:numCache>
            </c:numRef>
          </c:val>
          <c:extLst>
            <c:ext xmlns:c16="http://schemas.microsoft.com/office/drawing/2014/chart" uri="{C3380CC4-5D6E-409C-BE32-E72D297353CC}">
              <c16:uniqueId val="{00000003-B227-4FE5-ACB4-98B53740ABA8}"/>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0.59</c:v>
                </c:pt>
                <c:pt idx="2">
                  <c:v>#N/A</c:v>
                </c:pt>
                <c:pt idx="3">
                  <c:v>0.56999999999999995</c:v>
                </c:pt>
                <c:pt idx="4">
                  <c:v>#N/A</c:v>
                </c:pt>
                <c:pt idx="5">
                  <c:v>0.73</c:v>
                </c:pt>
                <c:pt idx="6">
                  <c:v>#N/A</c:v>
                </c:pt>
                <c:pt idx="7">
                  <c:v>0.64</c:v>
                </c:pt>
                <c:pt idx="8">
                  <c:v>#N/A</c:v>
                </c:pt>
                <c:pt idx="9">
                  <c:v>0.7</c:v>
                </c:pt>
              </c:numCache>
            </c:numRef>
          </c:val>
          <c:extLst>
            <c:ext xmlns:c16="http://schemas.microsoft.com/office/drawing/2014/chart" uri="{C3380CC4-5D6E-409C-BE32-E72D297353CC}">
              <c16:uniqueId val="{00000004-B227-4FE5-ACB4-98B53740ABA8}"/>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1.65</c:v>
                </c:pt>
                <c:pt idx="2">
                  <c:v>#N/A</c:v>
                </c:pt>
                <c:pt idx="3">
                  <c:v>1.51</c:v>
                </c:pt>
                <c:pt idx="4">
                  <c:v>#N/A</c:v>
                </c:pt>
                <c:pt idx="5">
                  <c:v>2.16</c:v>
                </c:pt>
                <c:pt idx="6">
                  <c:v>#N/A</c:v>
                </c:pt>
                <c:pt idx="7">
                  <c:v>2.4700000000000002</c:v>
                </c:pt>
                <c:pt idx="8">
                  <c:v>#N/A</c:v>
                </c:pt>
                <c:pt idx="9">
                  <c:v>1.29</c:v>
                </c:pt>
              </c:numCache>
            </c:numRef>
          </c:val>
          <c:extLst>
            <c:ext xmlns:c16="http://schemas.microsoft.com/office/drawing/2014/chart" uri="{C3380CC4-5D6E-409C-BE32-E72D297353CC}">
              <c16:uniqueId val="{00000005-B227-4FE5-ACB4-98B53740ABA8}"/>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1.1299999999999999</c:v>
                </c:pt>
                <c:pt idx="8">
                  <c:v>#N/A</c:v>
                </c:pt>
                <c:pt idx="9">
                  <c:v>1.3</c:v>
                </c:pt>
              </c:numCache>
            </c:numRef>
          </c:val>
          <c:extLst>
            <c:ext xmlns:c16="http://schemas.microsoft.com/office/drawing/2014/chart" uri="{C3380CC4-5D6E-409C-BE32-E72D297353CC}">
              <c16:uniqueId val="{00000006-B227-4FE5-ACB4-98B53740ABA8}"/>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0.28999999999999998</c:v>
                </c:pt>
                <c:pt idx="2">
                  <c:v>#N/A</c:v>
                </c:pt>
                <c:pt idx="3">
                  <c:v>0.28000000000000003</c:v>
                </c:pt>
                <c:pt idx="4">
                  <c:v>#N/A</c:v>
                </c:pt>
                <c:pt idx="5">
                  <c:v>5.42</c:v>
                </c:pt>
                <c:pt idx="6">
                  <c:v>#N/A</c:v>
                </c:pt>
                <c:pt idx="7">
                  <c:v>5.88</c:v>
                </c:pt>
                <c:pt idx="8">
                  <c:v>#N/A</c:v>
                </c:pt>
                <c:pt idx="9">
                  <c:v>5.86</c:v>
                </c:pt>
              </c:numCache>
            </c:numRef>
          </c:val>
          <c:extLst>
            <c:ext xmlns:c16="http://schemas.microsoft.com/office/drawing/2014/chart" uri="{C3380CC4-5D6E-409C-BE32-E72D297353CC}">
              <c16:uniqueId val="{00000007-B227-4FE5-ACB4-98B53740ABA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8.23</c:v>
                </c:pt>
                <c:pt idx="2">
                  <c:v>#N/A</c:v>
                </c:pt>
                <c:pt idx="3">
                  <c:v>8.26</c:v>
                </c:pt>
                <c:pt idx="4">
                  <c:v>#N/A</c:v>
                </c:pt>
                <c:pt idx="5">
                  <c:v>7.14</c:v>
                </c:pt>
                <c:pt idx="6">
                  <c:v>#N/A</c:v>
                </c:pt>
                <c:pt idx="7">
                  <c:v>7.63</c:v>
                </c:pt>
                <c:pt idx="8">
                  <c:v>#N/A</c:v>
                </c:pt>
                <c:pt idx="9">
                  <c:v>6.84</c:v>
                </c:pt>
              </c:numCache>
            </c:numRef>
          </c:val>
          <c:extLst>
            <c:ext xmlns:c16="http://schemas.microsoft.com/office/drawing/2014/chart" uri="{C3380CC4-5D6E-409C-BE32-E72D297353CC}">
              <c16:uniqueId val="{00000008-B227-4FE5-ACB4-98B53740ABA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8.91</c:v>
                </c:pt>
                <c:pt idx="2">
                  <c:v>#N/A</c:v>
                </c:pt>
                <c:pt idx="3">
                  <c:v>12.28</c:v>
                </c:pt>
                <c:pt idx="4">
                  <c:v>#N/A</c:v>
                </c:pt>
                <c:pt idx="5">
                  <c:v>10.19</c:v>
                </c:pt>
                <c:pt idx="6">
                  <c:v>#N/A</c:v>
                </c:pt>
                <c:pt idx="7">
                  <c:v>9.4700000000000006</c:v>
                </c:pt>
                <c:pt idx="8">
                  <c:v>#N/A</c:v>
                </c:pt>
                <c:pt idx="9">
                  <c:v>8.08</c:v>
                </c:pt>
              </c:numCache>
            </c:numRef>
          </c:val>
          <c:extLst>
            <c:ext xmlns:c16="http://schemas.microsoft.com/office/drawing/2014/chart" uri="{C3380CC4-5D6E-409C-BE32-E72D297353CC}">
              <c16:uniqueId val="{00000009-B227-4FE5-ACB4-98B53740ABA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9087</c:v>
                </c:pt>
                <c:pt idx="5">
                  <c:v>8703</c:v>
                </c:pt>
                <c:pt idx="8">
                  <c:v>9671</c:v>
                </c:pt>
                <c:pt idx="11">
                  <c:v>7714</c:v>
                </c:pt>
                <c:pt idx="14">
                  <c:v>6934</c:v>
                </c:pt>
              </c:numCache>
            </c:numRef>
          </c:val>
          <c:extLst>
            <c:ext xmlns:c16="http://schemas.microsoft.com/office/drawing/2014/chart" uri="{C3380CC4-5D6E-409C-BE32-E72D297353CC}">
              <c16:uniqueId val="{00000000-34D1-4B20-AE83-62CC7A55BD1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4D1-4B20-AE83-62CC7A55BD1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56</c:v>
                </c:pt>
                <c:pt idx="3">
                  <c:v>55</c:v>
                </c:pt>
                <c:pt idx="6">
                  <c:v>55</c:v>
                </c:pt>
                <c:pt idx="9">
                  <c:v>55</c:v>
                </c:pt>
                <c:pt idx="12">
                  <c:v>40</c:v>
                </c:pt>
              </c:numCache>
            </c:numRef>
          </c:val>
          <c:extLst>
            <c:ext xmlns:c16="http://schemas.microsoft.com/office/drawing/2014/chart" uri="{C3380CC4-5D6E-409C-BE32-E72D297353CC}">
              <c16:uniqueId val="{00000002-34D1-4B20-AE83-62CC7A55BD1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4D1-4B20-AE83-62CC7A55BD1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1659</c:v>
                </c:pt>
                <c:pt idx="3">
                  <c:v>1547</c:v>
                </c:pt>
                <c:pt idx="6">
                  <c:v>1537</c:v>
                </c:pt>
                <c:pt idx="9">
                  <c:v>1672</c:v>
                </c:pt>
                <c:pt idx="12">
                  <c:v>1441</c:v>
                </c:pt>
              </c:numCache>
            </c:numRef>
          </c:val>
          <c:extLst>
            <c:ext xmlns:c16="http://schemas.microsoft.com/office/drawing/2014/chart" uri="{C3380CC4-5D6E-409C-BE32-E72D297353CC}">
              <c16:uniqueId val="{00000004-34D1-4B20-AE83-62CC7A55BD1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4D1-4B20-AE83-62CC7A55BD1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4D1-4B20-AE83-62CC7A55BD1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11306</c:v>
                </c:pt>
                <c:pt idx="3">
                  <c:v>11078</c:v>
                </c:pt>
                <c:pt idx="6">
                  <c:v>10661</c:v>
                </c:pt>
                <c:pt idx="9">
                  <c:v>9622</c:v>
                </c:pt>
                <c:pt idx="12">
                  <c:v>8046</c:v>
                </c:pt>
              </c:numCache>
            </c:numRef>
          </c:val>
          <c:extLst>
            <c:ext xmlns:c16="http://schemas.microsoft.com/office/drawing/2014/chart" uri="{C3380CC4-5D6E-409C-BE32-E72D297353CC}">
              <c16:uniqueId val="{00000007-34D1-4B20-AE83-62CC7A55BD1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3934</c:v>
                </c:pt>
                <c:pt idx="2">
                  <c:v>#N/A</c:v>
                </c:pt>
                <c:pt idx="3">
                  <c:v>#N/A</c:v>
                </c:pt>
                <c:pt idx="4">
                  <c:v>3977</c:v>
                </c:pt>
                <c:pt idx="5">
                  <c:v>#N/A</c:v>
                </c:pt>
                <c:pt idx="6">
                  <c:v>#N/A</c:v>
                </c:pt>
                <c:pt idx="7">
                  <c:v>2582</c:v>
                </c:pt>
                <c:pt idx="8">
                  <c:v>#N/A</c:v>
                </c:pt>
                <c:pt idx="9">
                  <c:v>#N/A</c:v>
                </c:pt>
                <c:pt idx="10">
                  <c:v>3635</c:v>
                </c:pt>
                <c:pt idx="11">
                  <c:v>#N/A</c:v>
                </c:pt>
                <c:pt idx="12">
                  <c:v>#N/A</c:v>
                </c:pt>
                <c:pt idx="13">
                  <c:v>2593</c:v>
                </c:pt>
                <c:pt idx="14">
                  <c:v>#N/A</c:v>
                </c:pt>
              </c:numCache>
            </c:numRef>
          </c:val>
          <c:smooth val="0"/>
          <c:extLst>
            <c:ext xmlns:c16="http://schemas.microsoft.com/office/drawing/2014/chart" uri="{C3380CC4-5D6E-409C-BE32-E72D297353CC}">
              <c16:uniqueId val="{00000008-34D1-4B20-AE83-62CC7A55BD1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75912</c:v>
                </c:pt>
                <c:pt idx="5">
                  <c:v>71936</c:v>
                </c:pt>
                <c:pt idx="8">
                  <c:v>67431</c:v>
                </c:pt>
                <c:pt idx="11">
                  <c:v>62692</c:v>
                </c:pt>
                <c:pt idx="14">
                  <c:v>58800</c:v>
                </c:pt>
              </c:numCache>
            </c:numRef>
          </c:val>
          <c:extLst>
            <c:ext xmlns:c16="http://schemas.microsoft.com/office/drawing/2014/chart" uri="{C3380CC4-5D6E-409C-BE32-E72D297353CC}">
              <c16:uniqueId val="{00000000-4EB7-4A99-A8A0-96060AE5D53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2530</c:v>
                </c:pt>
                <c:pt idx="5">
                  <c:v>2950</c:v>
                </c:pt>
                <c:pt idx="8">
                  <c:v>2995</c:v>
                </c:pt>
                <c:pt idx="11">
                  <c:v>2521</c:v>
                </c:pt>
                <c:pt idx="14">
                  <c:v>2519</c:v>
                </c:pt>
              </c:numCache>
            </c:numRef>
          </c:val>
          <c:extLst>
            <c:ext xmlns:c16="http://schemas.microsoft.com/office/drawing/2014/chart" uri="{C3380CC4-5D6E-409C-BE32-E72D297353CC}">
              <c16:uniqueId val="{00000001-4EB7-4A99-A8A0-96060AE5D53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27014</c:v>
                </c:pt>
                <c:pt idx="5">
                  <c:v>29359</c:v>
                </c:pt>
                <c:pt idx="8">
                  <c:v>32599</c:v>
                </c:pt>
                <c:pt idx="11">
                  <c:v>32675</c:v>
                </c:pt>
                <c:pt idx="14">
                  <c:v>37180</c:v>
                </c:pt>
              </c:numCache>
            </c:numRef>
          </c:val>
          <c:extLst>
            <c:ext xmlns:c16="http://schemas.microsoft.com/office/drawing/2014/chart" uri="{C3380CC4-5D6E-409C-BE32-E72D297353CC}">
              <c16:uniqueId val="{00000002-4EB7-4A99-A8A0-96060AE5D53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EB7-4A99-A8A0-96060AE5D53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EB7-4A99-A8A0-96060AE5D53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EB7-4A99-A8A0-96060AE5D53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9903</c:v>
                </c:pt>
                <c:pt idx="3">
                  <c:v>9662</c:v>
                </c:pt>
                <c:pt idx="6">
                  <c:v>9759</c:v>
                </c:pt>
                <c:pt idx="9">
                  <c:v>10067</c:v>
                </c:pt>
                <c:pt idx="12">
                  <c:v>10061</c:v>
                </c:pt>
              </c:numCache>
            </c:numRef>
          </c:val>
          <c:extLst>
            <c:ext xmlns:c16="http://schemas.microsoft.com/office/drawing/2014/chart" uri="{C3380CC4-5D6E-409C-BE32-E72D297353CC}">
              <c16:uniqueId val="{00000006-4EB7-4A99-A8A0-96060AE5D53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EB7-4A99-A8A0-96060AE5D53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19007</c:v>
                </c:pt>
                <c:pt idx="3">
                  <c:v>17973</c:v>
                </c:pt>
                <c:pt idx="6">
                  <c:v>16679</c:v>
                </c:pt>
                <c:pt idx="9">
                  <c:v>15744</c:v>
                </c:pt>
                <c:pt idx="12">
                  <c:v>16455</c:v>
                </c:pt>
              </c:numCache>
            </c:numRef>
          </c:val>
          <c:extLst>
            <c:ext xmlns:c16="http://schemas.microsoft.com/office/drawing/2014/chart" uri="{C3380CC4-5D6E-409C-BE32-E72D297353CC}">
              <c16:uniqueId val="{00000008-4EB7-4A99-A8A0-96060AE5D53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261</c:v>
                </c:pt>
                <c:pt idx="3">
                  <c:v>211</c:v>
                </c:pt>
                <c:pt idx="6">
                  <c:v>160</c:v>
                </c:pt>
                <c:pt idx="9">
                  <c:v>122</c:v>
                </c:pt>
                <c:pt idx="12">
                  <c:v>71</c:v>
                </c:pt>
              </c:numCache>
            </c:numRef>
          </c:val>
          <c:extLst>
            <c:ext xmlns:c16="http://schemas.microsoft.com/office/drawing/2014/chart" uri="{C3380CC4-5D6E-409C-BE32-E72D297353CC}">
              <c16:uniqueId val="{00000009-4EB7-4A99-A8A0-96060AE5D53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72950</c:v>
                </c:pt>
                <c:pt idx="3">
                  <c:v>67269</c:v>
                </c:pt>
                <c:pt idx="6">
                  <c:v>60175</c:v>
                </c:pt>
                <c:pt idx="9">
                  <c:v>53497</c:v>
                </c:pt>
                <c:pt idx="12">
                  <c:v>49987</c:v>
                </c:pt>
              </c:numCache>
            </c:numRef>
          </c:val>
          <c:extLst>
            <c:ext xmlns:c16="http://schemas.microsoft.com/office/drawing/2014/chart" uri="{C3380CC4-5D6E-409C-BE32-E72D297353CC}">
              <c16:uniqueId val="{0000000A-4EB7-4A99-A8A0-96060AE5D53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EB7-4A99-A8A0-96060AE5D53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17252</c:v>
                </c:pt>
                <c:pt idx="1">
                  <c:v>15986</c:v>
                </c:pt>
                <c:pt idx="2">
                  <c:v>16101</c:v>
                </c:pt>
              </c:numCache>
            </c:numRef>
          </c:val>
          <c:extLst>
            <c:ext xmlns:c16="http://schemas.microsoft.com/office/drawing/2014/chart" uri="{C3380CC4-5D6E-409C-BE32-E72D297353CC}">
              <c16:uniqueId val="{00000000-CDCD-4A8F-B358-7AF3ED1E4FB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6333</c:v>
                </c:pt>
                <c:pt idx="1">
                  <c:v>5738</c:v>
                </c:pt>
                <c:pt idx="2">
                  <c:v>5594</c:v>
                </c:pt>
              </c:numCache>
            </c:numRef>
          </c:val>
          <c:extLst>
            <c:ext xmlns:c16="http://schemas.microsoft.com/office/drawing/2014/chart" uri="{C3380CC4-5D6E-409C-BE32-E72D297353CC}">
              <c16:uniqueId val="{00000001-CDCD-4A8F-B358-7AF3ED1E4FB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9467</c:v>
                </c:pt>
                <c:pt idx="1">
                  <c:v>11389</c:v>
                </c:pt>
                <c:pt idx="2">
                  <c:v>15184</c:v>
                </c:pt>
              </c:numCache>
            </c:numRef>
          </c:val>
          <c:extLst>
            <c:ext xmlns:c16="http://schemas.microsoft.com/office/drawing/2014/chart" uri="{C3380CC4-5D6E-409C-BE32-E72D297353CC}">
              <c16:uniqueId val="{00000002-CDCD-4A8F-B358-7AF3ED1E4FB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愛媛県今治市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近年、合併に伴い施設の統合整備等を集中的に実施した結果、単年度の元利償還金の額は高い水準で推移しているものの、減少傾向が続いている。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令和６年度については、基準財政需要額が平成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同意の合併特例債の償還終了に伴う減少等により、算入公債費等は減少（前年度比△７８０百万円）したものの、元利償還金が減少（前年度比△１，５７６百万円）したため、当該比率の算定における分子は、前年度比１，０４２百万円の減少となった。</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なお、発行した地方債の大部分は、基準財政需要額への算入率が高いものであり、今後とも実質公債費比率が１８％を超えることがないよう計画的な財政運営に努めてまいりたい。</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愛媛県今治市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基準財政需要額算入見込額が減少したものの、大型事業に備えた基金の積立等により充当可能基金が増加したことや、一般会計等において地方債残高が減少したこと等から、充当可能財源等が将来負担額を上回り、将来負担比率が算出されなかった。</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今後、大型事業や公共施設マネジメント（更新等）に伴い、財政運営上、基金の取崩しが必要となるなど、充当可能財源等の減少は想定されるものの、一般会計等の地方債残高及び公営企業債等繰入見込額はそれぞれ減少すると見込んでおり、将来負担比率は低い水準で推移するものと考えている。引き続き、定員適正化計画に基づく人員の削減や投資的経費の見直しなどにより、数値の上昇抑制に努めたい。</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愛媛県今治市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減債基金においては約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百万円、積立額を取崩額が上回ったものの、財政調整基金は、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百万円の積み立てのみで取り崩しがなく、その他特定目的基金の積立額が取崩額より約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百万円上回ったことにより、基金全体としては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後の市域において類似する公共施設の集約化や複合化を検討、実施しており、それに伴い用途廃止することとなった市有財産等の売払による収入を財政調整基金に積み立てるなど一定の増加要因があるものの、公共施設の老朽化対策等への対応、また、ごみ処理施設整備の実施等に伴い借り入れた市債の償還財源とするため、それぞれ財政調整基金や減債基金の取り崩しを行う見込みであり、中長期的には減少傾向に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・地域福祉基金：地域における高齢者等の保健福祉の増進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・過疎地域持続的発展基金：過疎地域自立促進計画に基づく事業の実施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・合併振興基金：市民の連帯の強化及び地域振興のための事業実施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・ふるさと振興基金：今治地区広域市町村圏域の振興のための事業実施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・地域振興基金：地域福祉活動の促進、快適な生活環境の形成等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・スポーツ振興基金：スポーツ施設の整備及びスポーツ振興事業の実施（ふるさと納税制度活用）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・庁舎整備基金：庁舎整備事業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・こども未来基金：次代を担う子どもたちの健やかな成長に資するための事業の実施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・海事都市今治未来基金：海事振興に資するための事業の実施</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・地域福祉基金：障がい者施設管理費、福祉センター管理費への充当のため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・合併振興基金：合併</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周年記念事業費等への充当のため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・スポーツ振興基金：社会体育費等への充当のため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百万円の取崩した一方で、ふるさと納税制度を原資に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・庁舎整備基金：将来的な庁舎整備に向けて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・こども未来基金：将来的な子育て支援拠点の整備を見据えて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・海事都市今治未来基金：海事関係団体からの寄附を原資に基金を創設し、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百万円を積み立てたことによる皆増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・個々の事業の進捗等に応じて対応する特定目的基金の取り崩しを行い、充当する予定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土地売払い収入などの積み立てによる増加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百万円（標準財政規模の２割程度）を確保することを目標にしている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・会計の収支状況を見ながら、安定的な財政運営ができるよう、積み立て、取り崩しを行う予定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普通交付税による臨時財政対策債償還基金費相当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百万円を積み立てた一方で、償還財源に充てるため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・ごみ処理施設整備の実施等に伴い借り入れた市債の償還について、不足する償還財源に充てるための取り崩しを想定しているため、今後も引き続き減少傾向となる予定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147,702
143,419
419.21
84,999,696
80,762,107
3,583,864
44,277,595
49,987,295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令和６年度において、</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分子となる基準財政収入額は</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地方</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特例</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交付金の増等により、＋</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億円、分母となる基準財政需要額は</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合併特例債償還費の減等</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となった。分子が増加し、分母が減となったことから、単年度の指数が上昇し、あわせて３カ年平均の数値も上昇したため、前年度比</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　一方で、</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の比較では依然その平均を大きく下回っている。引き続き、公の施設の統廃合による管理経費の削減に取り組むなど歳出規模の縮減に努めるとともに、地方税の徴収強化等の取り組みを通じて自主財源の確保に努め、財政基盤の強化を図りたい。</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44</xdr:row>
      <xdr:rowOff>78922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2754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78922</xdr:rowOff>
    </xdr:from>
    <xdr:to>
      <xdr:col>23</xdr:col>
      <xdr:colOff>133350</xdr:colOff>
      <xdr:row>44</xdr:row>
      <xdr:rowOff>113393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62272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76399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34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113393</xdr:rowOff>
    </xdr:from>
    <xdr:to>
      <xdr:col>19</xdr:col>
      <xdr:colOff>133350</xdr:colOff>
      <xdr:row>44</xdr:row>
      <xdr:rowOff>113393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6571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59872</xdr:rowOff>
    </xdr:from>
    <xdr:to>
      <xdr:col>19</xdr:col>
      <xdr:colOff>184150</xdr:colOff>
      <xdr:row>41</xdr:row>
      <xdr:rowOff>161472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58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96157</xdr:rowOff>
    </xdr:from>
    <xdr:to>
      <xdr:col>15</xdr:col>
      <xdr:colOff>82550</xdr:colOff>
      <xdr:row>44</xdr:row>
      <xdr:rowOff>113393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6399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96157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6054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127907</xdr:rowOff>
    </xdr:from>
    <xdr:to>
      <xdr:col>7</xdr:col>
      <xdr:colOff>31750</xdr:colOff>
      <xdr:row>41</xdr:row>
      <xdr:rowOff>58057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68234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28122</xdr:rowOff>
    </xdr:from>
    <xdr:to>
      <xdr:col>23</xdr:col>
      <xdr:colOff>184150</xdr:colOff>
      <xdr:row>44</xdr:row>
      <xdr:rowOff>129722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95449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67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62593</xdr:rowOff>
    </xdr:from>
    <xdr:to>
      <xdr:col>19</xdr:col>
      <xdr:colOff>184150</xdr:colOff>
      <xdr:row>44</xdr:row>
      <xdr:rowOff>164193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148970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9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62593</xdr:rowOff>
    </xdr:from>
    <xdr:to>
      <xdr:col>15</xdr:col>
      <xdr:colOff>133350</xdr:colOff>
      <xdr:row>44</xdr:row>
      <xdr:rowOff>164193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148970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9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45357</xdr:rowOff>
    </xdr:from>
    <xdr:to>
      <xdr:col>11</xdr:col>
      <xdr:colOff>82550</xdr:colOff>
      <xdr:row>44</xdr:row>
      <xdr:rowOff>146957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131734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  算出の分母となる経常一般財源収入額において、普通交付税が、前年度における</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年度過大交付に伴う錯誤調整から回復したこと等で</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9.3</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円増、地方税が法人税割の増等で</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7.3</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億円増となったこと等により、前年度比</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27.9</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億円増の</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464.7</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億円となった。一方で、算出の分子となる経常経費充当一般財源において、充当先である公債費が減少したものの、人件費、物件費等が増加したことから、前年度比</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7.9</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億円増の</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425.0</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億円となった。この結果、分母の上昇が分子の上昇を上回り、前年度比</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ポイント低下し</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91.5</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これまでの推移を踏まえると、</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類似団体の平均と比較しても</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同等となっている。今後とも、歳入面においては、</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新たな資金調達手段の推進</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や使用料・手数料の見直し</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等を図るとともに、歳出面ではデジタル化の推進による人員配置等の効率化、公共施設等の再編・統廃合により、人件費や物件費などの経常経費の一層の削減に取り組みたい。 </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67</xdr:row>
      <xdr:rowOff>43241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9910233"/>
          <a:ext cx="0" cy="162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15318</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50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43241</xdr:rowOff>
    </xdr:from>
    <xdr:to>
      <xdr:col>24</xdr:col>
      <xdr:colOff>12700</xdr:colOff>
      <xdr:row>67</xdr:row>
      <xdr:rowOff>43241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53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65</xdr:row>
      <xdr:rowOff>87388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4114800" y="10795000"/>
          <a:ext cx="838200" cy="43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61884</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520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45357</xdr:rowOff>
    </xdr:from>
    <xdr:to>
      <xdr:col>23</xdr:col>
      <xdr:colOff>184150</xdr:colOff>
      <xdr:row>62</xdr:row>
      <xdr:rowOff>146957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108555</xdr:rowOff>
    </xdr:from>
    <xdr:to>
      <xdr:col>19</xdr:col>
      <xdr:colOff>133350</xdr:colOff>
      <xdr:row>65</xdr:row>
      <xdr:rowOff>87388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3225800" y="10909905"/>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113393</xdr:rowOff>
    </xdr:from>
    <xdr:to>
      <xdr:col>19</xdr:col>
      <xdr:colOff>184150</xdr:colOff>
      <xdr:row>62</xdr:row>
      <xdr:rowOff>43543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057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53720</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34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130628</xdr:rowOff>
    </xdr:from>
    <xdr:to>
      <xdr:col>15</xdr:col>
      <xdr:colOff>82550</xdr:colOff>
      <xdr:row>63</xdr:row>
      <xdr:rowOff>108555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2336800" y="10760528"/>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123976</xdr:rowOff>
    </xdr:from>
    <xdr:to>
      <xdr:col>15</xdr:col>
      <xdr:colOff>133350</xdr:colOff>
      <xdr:row>61</xdr:row>
      <xdr:rowOff>54126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64303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1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130628</xdr:rowOff>
    </xdr:from>
    <xdr:to>
      <xdr:col>11</xdr:col>
      <xdr:colOff>31750</xdr:colOff>
      <xdr:row>66</xdr:row>
      <xdr:rowOff>7862</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flipV="1">
          <a:off x="1447800" y="10760528"/>
          <a:ext cx="889000" cy="56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133652</xdr:rowOff>
    </xdr:from>
    <xdr:to>
      <xdr:col>11</xdr:col>
      <xdr:colOff>82550</xdr:colOff>
      <xdr:row>59</xdr:row>
      <xdr:rowOff>63802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0077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73979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984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9978</xdr:rowOff>
    </xdr:from>
    <xdr:to>
      <xdr:col>7</xdr:col>
      <xdr:colOff>31750</xdr:colOff>
      <xdr:row>61</xdr:row>
      <xdr:rowOff>111578</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121755</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86377</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071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36588</xdr:rowOff>
    </xdr:from>
    <xdr:to>
      <xdr:col>19</xdr:col>
      <xdr:colOff>184150</xdr:colOff>
      <xdr:row>65</xdr:row>
      <xdr:rowOff>138188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118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122965</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126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57755</xdr:rowOff>
    </xdr:from>
    <xdr:to>
      <xdr:col>15</xdr:col>
      <xdr:colOff>133350</xdr:colOff>
      <xdr:row>63</xdr:row>
      <xdr:rowOff>159355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085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144132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094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79828</xdr:rowOff>
    </xdr:from>
    <xdr:to>
      <xdr:col>11</xdr:col>
      <xdr:colOff>82550</xdr:colOff>
      <xdr:row>63</xdr:row>
      <xdr:rowOff>9978</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166205</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107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128512</xdr:rowOff>
    </xdr:from>
    <xdr:to>
      <xdr:col>7</xdr:col>
      <xdr:colOff>31750</xdr:colOff>
      <xdr:row>66</xdr:row>
      <xdr:rowOff>58662</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12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43439</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135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[176,220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人事院勧告を受けた給与改定等により、</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人件費が</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14.0</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億円となった</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ことに加えて</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ふるさと納税の伸びに伴う関連経費やシステム標準化対応経費の増等に伴って、</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物件費が</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11.7</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億円と</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総額が増となったことに</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16,433</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円増加しており、類似団体平均</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を上回って</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いる。合併により多くの公共施設を抱えていることや島しょ部というスケールメリットが得にくい地域を抱えている本市の特殊な地理的要因による影響も考えられるが、今後も引き続き、</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を活用した事務の効率化、組織の見直し等を行い、適正な人員配置や時間外勤務手当の抑制を図るほか、公の施設の統廃合による管理経費の削減</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により、人件費・物件費の削減に努めたい。</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5293</xdr:rowOff>
    </xdr:from>
    <xdr:to>
      <xdr:col>23</xdr:col>
      <xdr:colOff>133350</xdr:colOff>
      <xdr:row>89</xdr:row>
      <xdr:rowOff>24919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235643"/>
          <a:ext cx="0" cy="1048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168446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5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24919</xdr:rowOff>
    </xdr:from>
    <xdr:to>
      <xdr:col>24</xdr:col>
      <xdr:colOff>12700</xdr:colOff>
      <xdr:row>89</xdr:row>
      <xdr:rowOff>24919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83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91670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97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5293</xdr:rowOff>
    </xdr:from>
    <xdr:to>
      <xdr:col>24</xdr:col>
      <xdr:colOff>12700</xdr:colOff>
      <xdr:row>83</xdr:row>
      <xdr:rowOff>5293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23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96461</xdr:rowOff>
    </xdr:from>
    <xdr:to>
      <xdr:col>23</xdr:col>
      <xdr:colOff>133350</xdr:colOff>
      <xdr:row>88</xdr:row>
      <xdr:rowOff>150089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841161"/>
          <a:ext cx="838200" cy="39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60239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62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43712</xdr:rowOff>
    </xdr:from>
    <xdr:to>
      <xdr:col>23</xdr:col>
      <xdr:colOff>184150</xdr:colOff>
      <xdr:row>85</xdr:row>
      <xdr:rowOff>145312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61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97118</xdr:rowOff>
    </xdr:from>
    <xdr:to>
      <xdr:col>19</xdr:col>
      <xdr:colOff>133350</xdr:colOff>
      <xdr:row>86</xdr:row>
      <xdr:rowOff>96461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670368"/>
          <a:ext cx="889000" cy="17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131800</xdr:rowOff>
    </xdr:from>
    <xdr:to>
      <xdr:col>19</xdr:col>
      <xdr:colOff>184150</xdr:colOff>
      <xdr:row>84</xdr:row>
      <xdr:rowOff>61950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6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72127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13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57810</xdr:rowOff>
    </xdr:from>
    <xdr:to>
      <xdr:col>15</xdr:col>
      <xdr:colOff>82550</xdr:colOff>
      <xdr:row>85</xdr:row>
      <xdr:rowOff>97118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631060"/>
          <a:ext cx="889000" cy="3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81271</xdr:rowOff>
    </xdr:from>
    <xdr:to>
      <xdr:col>15</xdr:col>
      <xdr:colOff>133350</xdr:colOff>
      <xdr:row>84</xdr:row>
      <xdr:rowOff>11421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21598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31370</xdr:rowOff>
    </xdr:from>
    <xdr:to>
      <xdr:col>11</xdr:col>
      <xdr:colOff>31750</xdr:colOff>
      <xdr:row>85</xdr:row>
      <xdr:rowOff>57810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433170"/>
          <a:ext cx="889000" cy="19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169907</xdr:rowOff>
    </xdr:from>
    <xdr:to>
      <xdr:col>11</xdr:col>
      <xdr:colOff>82550</xdr:colOff>
      <xdr:row>83</xdr:row>
      <xdr:rowOff>100057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2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110234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97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87099</xdr:rowOff>
    </xdr:from>
    <xdr:to>
      <xdr:col>7</xdr:col>
      <xdr:colOff>31750</xdr:colOff>
      <xdr:row>82</xdr:row>
      <xdr:rowOff>17249</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7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27426</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43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99289</xdr:rowOff>
    </xdr:from>
    <xdr:to>
      <xdr:col>23</xdr:col>
      <xdr:colOff>184150</xdr:colOff>
      <xdr:row>89</xdr:row>
      <xdr:rowOff>29439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518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166616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508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45661</xdr:rowOff>
    </xdr:from>
    <xdr:to>
      <xdr:col>19</xdr:col>
      <xdr:colOff>184150</xdr:colOff>
      <xdr:row>86</xdr:row>
      <xdr:rowOff>147261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79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132038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87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46318</xdr:rowOff>
    </xdr:from>
    <xdr:to>
      <xdr:col>15</xdr:col>
      <xdr:colOff>133350</xdr:colOff>
      <xdr:row>85</xdr:row>
      <xdr:rowOff>147918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61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132695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70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7010</xdr:rowOff>
    </xdr:from>
    <xdr:to>
      <xdr:col>11</xdr:col>
      <xdr:colOff>82550</xdr:colOff>
      <xdr:row>85</xdr:row>
      <xdr:rowOff>108610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58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93387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66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152020</xdr:rowOff>
    </xdr:from>
    <xdr:to>
      <xdr:col>7</xdr:col>
      <xdr:colOff>31750</xdr:colOff>
      <xdr:row>84</xdr:row>
      <xdr:rowOff>82170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3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66947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46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ラスパイレス指数は少しずつ上昇しており、類似団体内平均値と差が縮まっているものの、依然として類似団体の中では最低水準にある。国に準じて給与の総合的見直しや高齢者層職員の昇給抑制などを実施しており、今後も給与の適正化に努めたい。</a:t>
          </a: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21589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4001750"/>
          <a:ext cx="0" cy="12788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21589</xdr:rowOff>
    </xdr:from>
    <xdr:to>
      <xdr:col>81</xdr:col>
      <xdr:colOff>133350</xdr:colOff>
      <xdr:row>89</xdr:row>
      <xdr:rowOff>21589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140970</xdr:rowOff>
    </xdr:from>
    <xdr:to>
      <xdr:col>81</xdr:col>
      <xdr:colOff>44450</xdr:colOff>
      <xdr:row>81</xdr:row>
      <xdr:rowOff>114300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385697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100347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128270</xdr:rowOff>
    </xdr:from>
    <xdr:to>
      <xdr:col>81</xdr:col>
      <xdr:colOff>95250</xdr:colOff>
      <xdr:row>85</xdr:row>
      <xdr:rowOff>58420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92711</xdr:rowOff>
    </xdr:from>
    <xdr:to>
      <xdr:col>77</xdr:col>
      <xdr:colOff>44450</xdr:colOff>
      <xdr:row>80</xdr:row>
      <xdr:rowOff>140970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380871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44450</xdr:rowOff>
    </xdr:from>
    <xdr:to>
      <xdr:col>72</xdr:col>
      <xdr:colOff>203200</xdr:colOff>
      <xdr:row>80</xdr:row>
      <xdr:rowOff>92711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376045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115588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44450</xdr:rowOff>
    </xdr:from>
    <xdr:to>
      <xdr:col>68</xdr:col>
      <xdr:colOff>152400</xdr:colOff>
      <xdr:row>80</xdr:row>
      <xdr:rowOff>44450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3760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5080</xdr:rowOff>
    </xdr:from>
    <xdr:to>
      <xdr:col>68</xdr:col>
      <xdr:colOff>203200</xdr:colOff>
      <xdr:row>85</xdr:row>
      <xdr:rowOff>106680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91457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6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139716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63500</xdr:rowOff>
    </xdr:from>
    <xdr:to>
      <xdr:col>81</xdr:col>
      <xdr:colOff>95250</xdr:colOff>
      <xdr:row>81</xdr:row>
      <xdr:rowOff>165100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156227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90170</xdr:rowOff>
    </xdr:from>
    <xdr:to>
      <xdr:col>77</xdr:col>
      <xdr:colOff>95250</xdr:colOff>
      <xdr:row>81</xdr:row>
      <xdr:rowOff>20320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30497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575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41911</xdr:rowOff>
    </xdr:from>
    <xdr:to>
      <xdr:col>73</xdr:col>
      <xdr:colOff>44450</xdr:colOff>
      <xdr:row>80</xdr:row>
      <xdr:rowOff>143511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75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78</xdr:row>
      <xdr:rowOff>153688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526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79</xdr:row>
      <xdr:rowOff>165100</xdr:rowOff>
    </xdr:from>
    <xdr:to>
      <xdr:col>68</xdr:col>
      <xdr:colOff>203200</xdr:colOff>
      <xdr:row>80</xdr:row>
      <xdr:rowOff>95250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70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105427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79</xdr:row>
      <xdr:rowOff>165100</xdr:rowOff>
    </xdr:from>
    <xdr:to>
      <xdr:col>64</xdr:col>
      <xdr:colOff>152400</xdr:colOff>
      <xdr:row>80</xdr:row>
      <xdr:rowOff>95250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70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105427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月の広域合併により職員数が増加したが、平成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月に第</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月に第</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月に第</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次定員適正化計画を策定し、職員数の削減に取り組んできた結果、合併直後から令和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月時点までに</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569</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人の職員の削減を達成した。それでもなお、人口千人当たりの職員数は、本市が有する地理的特性を考慮すると単純に比較することはできないものの、類似団体平均を上回る結果となっている。</a:t>
          </a:r>
          <a:endParaRPr kumimoji="0"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段階的な定年引き上げにより、一時的に職員数は増加</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あるいは同程度で推移し、その後、逓減していくこと</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が予想されており、今後策定予定の第四次定員適正化計画に基づき、更なる定員の適正化を図っていく。</a:t>
          </a:r>
          <a:endParaRPr kumimoji="0"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18204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58494"/>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161731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18204</xdr:rowOff>
    </xdr:from>
    <xdr:to>
      <xdr:col>81</xdr:col>
      <xdr:colOff>133350</xdr:colOff>
      <xdr:row>66</xdr:row>
      <xdr:rowOff>18204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125306</xdr:rowOff>
    </xdr:from>
    <xdr:to>
      <xdr:col>81</xdr:col>
      <xdr:colOff>44450</xdr:colOff>
      <xdr:row>66</xdr:row>
      <xdr:rowOff>18204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269556"/>
          <a:ext cx="8382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133367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2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109220</xdr:rowOff>
    </xdr:from>
    <xdr:to>
      <xdr:col>77</xdr:col>
      <xdr:colOff>44450</xdr:colOff>
      <xdr:row>65</xdr:row>
      <xdr:rowOff>125306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2534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151554</xdr:rowOff>
    </xdr:from>
    <xdr:to>
      <xdr:col>77</xdr:col>
      <xdr:colOff>95250</xdr:colOff>
      <xdr:row>61</xdr:row>
      <xdr:rowOff>81704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3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91881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07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135890</xdr:rowOff>
    </xdr:from>
    <xdr:to>
      <xdr:col>72</xdr:col>
      <xdr:colOff>203200</xdr:colOff>
      <xdr:row>65</xdr:row>
      <xdr:rowOff>109220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10869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79163</xdr:rowOff>
    </xdr:from>
    <xdr:to>
      <xdr:col>73</xdr:col>
      <xdr:colOff>44450</xdr:colOff>
      <xdr:row>61</xdr:row>
      <xdr:rowOff>9313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19490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31327</xdr:rowOff>
    </xdr:from>
    <xdr:to>
      <xdr:col>68</xdr:col>
      <xdr:colOff>152400</xdr:colOff>
      <xdr:row>64</xdr:row>
      <xdr:rowOff>135890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00412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170180</xdr:rowOff>
    </xdr:from>
    <xdr:to>
      <xdr:col>68</xdr:col>
      <xdr:colOff>203200</xdr:colOff>
      <xdr:row>60</xdr:row>
      <xdr:rowOff>100330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110507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57573</xdr:rowOff>
    </xdr:from>
    <xdr:to>
      <xdr:col>64</xdr:col>
      <xdr:colOff>152400</xdr:colOff>
      <xdr:row>59</xdr:row>
      <xdr:rowOff>159173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17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169350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994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138854</xdr:rowOff>
    </xdr:from>
    <xdr:to>
      <xdr:col>81</xdr:col>
      <xdr:colOff>95250</xdr:colOff>
      <xdr:row>66</xdr:row>
      <xdr:rowOff>69004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34731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17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74506</xdr:rowOff>
    </xdr:from>
    <xdr:to>
      <xdr:col>77</xdr:col>
      <xdr:colOff>95250</xdr:colOff>
      <xdr:row>66</xdr:row>
      <xdr:rowOff>4656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160883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305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58420</xdr:rowOff>
    </xdr:from>
    <xdr:to>
      <xdr:col>73</xdr:col>
      <xdr:colOff>44450</xdr:colOff>
      <xdr:row>65</xdr:row>
      <xdr:rowOff>160020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144797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85090</xdr:rowOff>
    </xdr:from>
    <xdr:to>
      <xdr:col>68</xdr:col>
      <xdr:colOff>203200</xdr:colOff>
      <xdr:row>65</xdr:row>
      <xdr:rowOff>15240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151977</xdr:rowOff>
    </xdr:from>
    <xdr:to>
      <xdr:col>64</xdr:col>
      <xdr:colOff>152400</xdr:colOff>
      <xdr:row>64</xdr:row>
      <xdr:rowOff>82127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66904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分子となる準元利償還金を含む元利償還金が平成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年度同意の臨時財政対策債の償還終了等に伴い減少し、普通交付税が令和４年度の算定誤りの影響（令和５年度錯誤措置による減額）により増加したこと等から、単年度の実質公債費比率は前年度から</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ポイント低下し、３か年平均では</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依然として類似団体平均値を上回っているが、これは近年、合併に伴い必要となった施設の統合整備等を集中的に実施した結果である。なお、発行した地方債の大部分は、基準財政需要額への算入率が高いものであり、今後とも実質公債費比率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％を超えることがないよう計画的な財政運営に努めてまいりたい。</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9374</xdr:rowOff>
    </xdr:from>
    <xdr:to>
      <xdr:col>81</xdr:col>
      <xdr:colOff>44450</xdr:colOff>
      <xdr:row>45</xdr:row>
      <xdr:rowOff>97065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53024"/>
          <a:ext cx="0" cy="1459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95751</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9374</xdr:rowOff>
    </xdr:from>
    <xdr:to>
      <xdr:col>81</xdr:col>
      <xdr:colOff>133350</xdr:colOff>
      <xdr:row>37</xdr:row>
      <xdr:rowOff>9374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14817</xdr:rowOff>
    </xdr:from>
    <xdr:to>
      <xdr:col>81</xdr:col>
      <xdr:colOff>44450</xdr:colOff>
      <xdr:row>43</xdr:row>
      <xdr:rowOff>164193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387167"/>
          <a:ext cx="8382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58255</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744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164193</xdr:rowOff>
    </xdr:from>
    <xdr:to>
      <xdr:col>77</xdr:col>
      <xdr:colOff>44450</xdr:colOff>
      <xdr:row>44</xdr:row>
      <xdr:rowOff>27215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5365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7257</xdr:rowOff>
    </xdr:from>
    <xdr:to>
      <xdr:col>77</xdr:col>
      <xdr:colOff>95250</xdr:colOff>
      <xdr:row>40</xdr:row>
      <xdr:rowOff>108857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119034</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27215</xdr:rowOff>
    </xdr:from>
    <xdr:to>
      <xdr:col>72</xdr:col>
      <xdr:colOff>203200</xdr:colOff>
      <xdr:row>45</xdr:row>
      <xdr:rowOff>39612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571015"/>
          <a:ext cx="889000" cy="18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39612</xdr:rowOff>
    </xdr:from>
    <xdr:to>
      <xdr:col>68</xdr:col>
      <xdr:colOff>152400</xdr:colOff>
      <xdr:row>45</xdr:row>
      <xdr:rowOff>85574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754862"/>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7257</xdr:rowOff>
    </xdr:from>
    <xdr:to>
      <xdr:col>68</xdr:col>
      <xdr:colOff>203200</xdr:colOff>
      <xdr:row>40</xdr:row>
      <xdr:rowOff>108857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119034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53219</xdr:rowOff>
    </xdr:from>
    <xdr:to>
      <xdr:col>64</xdr:col>
      <xdr:colOff>152400</xdr:colOff>
      <xdr:row>40</xdr:row>
      <xdr:rowOff>154819</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164996</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68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135467</xdr:rowOff>
    </xdr:from>
    <xdr:to>
      <xdr:col>81</xdr:col>
      <xdr:colOff>95250</xdr:colOff>
      <xdr:row>43</xdr:row>
      <xdr:rowOff>65617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107544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113393</xdr:rowOff>
    </xdr:from>
    <xdr:to>
      <xdr:col>77</xdr:col>
      <xdr:colOff>95250</xdr:colOff>
      <xdr:row>44</xdr:row>
      <xdr:rowOff>43543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28320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147865</xdr:rowOff>
    </xdr:from>
    <xdr:to>
      <xdr:col>73</xdr:col>
      <xdr:colOff>44450</xdr:colOff>
      <xdr:row>44</xdr:row>
      <xdr:rowOff>78015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62792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160262</xdr:rowOff>
    </xdr:from>
    <xdr:to>
      <xdr:col>68</xdr:col>
      <xdr:colOff>203200</xdr:colOff>
      <xdr:row>45</xdr:row>
      <xdr:rowOff>90412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70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75189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79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34774</xdr:rowOff>
    </xdr:from>
    <xdr:to>
      <xdr:col>64</xdr:col>
      <xdr:colOff>152400</xdr:colOff>
      <xdr:row>45</xdr:row>
      <xdr:rowOff>136374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7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121151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8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大型事業に備えた基金の積立等により充当可能基金が増加したことや、一般会計等において地方債残高が減少したこと等から、充当可能財源等が将来負担額を上回り、将来負担比率が算出されない状況が続いてい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今後、大型事業や公共施設マネジメント（更新等）に伴い、基金の取崩しが必要となるなど、充当可能財源等の減少は想定されるものの、一般会計等の地方債残高及び公営企業債等繰入見込額はそれぞれ減少すると見込んでおり、将来負担比率は低い水準で推移するものと考えている。引き続き、定員適正化計画に基づく人員の削減や投資的経費の見直しなどにより、数値の上昇抑制に努めたい。</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21184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451100"/>
          <a:ext cx="0" cy="15134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164711</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21184</xdr:rowOff>
    </xdr:from>
    <xdr:to>
      <xdr:col>81</xdr:col>
      <xdr:colOff>133350</xdr:colOff>
      <xdr:row>23</xdr:row>
      <xdr:rowOff>21184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14478</xdr:rowOff>
    </xdr:from>
    <xdr:to>
      <xdr:col>68</xdr:col>
      <xdr:colOff>203200</xdr:colOff>
      <xdr:row>14</xdr:row>
      <xdr:rowOff>116078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1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126255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8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130302</xdr:rowOff>
    </xdr:from>
    <xdr:to>
      <xdr:col>64</xdr:col>
      <xdr:colOff>152400</xdr:colOff>
      <xdr:row>15</xdr:row>
      <xdr:rowOff>60452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70629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9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147,702
143,419
419.21
84,999,696
80,762,107
3,583,864
44,277,595
49,987,295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前年度と比較して、人事院勧告を受けた給与改定等による経費増にあわせて、経常経費充当一般財源等も増となったことから、</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前年度数値と比較して</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ポイント上昇している。</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　人口</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人あたり職員数が</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っていることも影響し、</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同平均ポイントを上回っている。</a:t>
          </a:r>
          <a:endPar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年度、平成</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年度、平成</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年度にそれぞれ策定した定員適正化計画（第</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次、第</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次、第</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次）については、いずれも計画期間を前倒しして、職員の削減目標を達成しているが、今後は定年引き上げ等も考慮しつつ、</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を活用した事務の効率化、組織の見直し等を行い、適正な人員配置、時間外勤務手当の抑制に努めるなど、人件費の抑制に努めたい。</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6350</xdr:rowOff>
    </xdr:from>
    <xdr:to>
      <xdr:col>24</xdr:col>
      <xdr:colOff>25400</xdr:colOff>
      <xdr:row>40</xdr:row>
      <xdr:rowOff>76200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642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48277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76200</xdr:rowOff>
    </xdr:from>
    <xdr:to>
      <xdr:col>24</xdr:col>
      <xdr:colOff>114300</xdr:colOff>
      <xdr:row>40</xdr:row>
      <xdr:rowOff>76200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92727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6350</xdr:rowOff>
    </xdr:from>
    <xdr:to>
      <xdr:col>24</xdr:col>
      <xdr:colOff>114300</xdr:colOff>
      <xdr:row>33</xdr:row>
      <xdr:rowOff>6350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165100</xdr:rowOff>
    </xdr:from>
    <xdr:to>
      <xdr:col>24</xdr:col>
      <xdr:colOff>25400</xdr:colOff>
      <xdr:row>38</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373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133350</xdr:rowOff>
    </xdr:from>
    <xdr:to>
      <xdr:col>19</xdr:col>
      <xdr:colOff>187325</xdr:colOff>
      <xdr:row>36</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341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133350</xdr:rowOff>
    </xdr:from>
    <xdr:to>
      <xdr:col>15</xdr:col>
      <xdr:colOff>98425</xdr:colOff>
      <xdr:row>36</xdr:row>
      <xdr:rowOff>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34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120650</xdr:rowOff>
    </xdr:from>
    <xdr:to>
      <xdr:col>15</xdr:col>
      <xdr:colOff>149225</xdr:colOff>
      <xdr:row>36</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35577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0</xdr:rowOff>
    </xdr:from>
    <xdr:to>
      <xdr:col>11</xdr:col>
      <xdr:colOff>9525</xdr:colOff>
      <xdr:row>37</xdr:row>
      <xdr:rowOff>57150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722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57150</xdr:rowOff>
    </xdr:from>
    <xdr:to>
      <xdr:col>11</xdr:col>
      <xdr:colOff>60325</xdr:colOff>
      <xdr:row>35</xdr:row>
      <xdr:rowOff>158750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168927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50800</xdr:rowOff>
    </xdr:from>
    <xdr:to>
      <xdr:col>6</xdr:col>
      <xdr:colOff>171450</xdr:colOff>
      <xdr:row>36</xdr:row>
      <xdr:rowOff>152400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162577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114300</xdr:rowOff>
    </xdr:from>
    <xdr:to>
      <xdr:col>20</xdr:col>
      <xdr:colOff>38100</xdr:colOff>
      <xdr:row>37</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82550</xdr:rowOff>
    </xdr:from>
    <xdr:to>
      <xdr:col>15</xdr:col>
      <xdr:colOff>149225</xdr:colOff>
      <xdr:row>36</xdr:row>
      <xdr:rowOff>12700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22877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5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120650</xdr:rowOff>
    </xdr:from>
    <xdr:to>
      <xdr:col>11</xdr:col>
      <xdr:colOff>60325</xdr:colOff>
      <xdr:row>36</xdr:row>
      <xdr:rowOff>50800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35577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6350</xdr:rowOff>
    </xdr:from>
    <xdr:to>
      <xdr:col>6</xdr:col>
      <xdr:colOff>171450</xdr:colOff>
      <xdr:row>37</xdr:row>
      <xdr:rowOff>107950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92727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前年度と比較して、市営住宅の指定管理開始に伴う経費等による増にあわせて、経常経費充当一般財源等も増となったことから、前年度数値と比較して</a:t>
          </a:r>
          <a:r>
            <a:rPr kumimoji="1" lang="en-US" altLang="ja-JP" sz="1050">
              <a:latin typeface="ＭＳ Ｐゴシック" panose="020B0600070205080204" pitchFamily="50" charset="-128"/>
              <a:ea typeface="ＭＳ Ｐゴシック" panose="020B0600070205080204" pitchFamily="50" charset="-128"/>
            </a:rPr>
            <a:t>0.7</a:t>
          </a:r>
          <a:r>
            <a:rPr kumimoji="1" lang="ja-JP" altLang="en-US" sz="1050">
              <a:latin typeface="ＭＳ Ｐゴシック" panose="020B0600070205080204" pitchFamily="50" charset="-128"/>
              <a:ea typeface="ＭＳ Ｐゴシック" panose="020B0600070205080204" pitchFamily="50" charset="-128"/>
            </a:rPr>
            <a:t>ポイント上昇したものの、類似団体平均を</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ポイント下回っている状況である。</a:t>
          </a:r>
        </a:p>
        <a:p>
          <a:r>
            <a:rPr kumimoji="1" lang="ja-JP" altLang="en-US" sz="1050">
              <a:latin typeface="ＭＳ Ｐゴシック" panose="020B0600070205080204" pitchFamily="50" charset="-128"/>
              <a:ea typeface="ＭＳ Ｐゴシック" panose="020B0600070205080204" pitchFamily="50" charset="-128"/>
            </a:rPr>
            <a:t>　物件費の主要な部分を占める施設の管理経費については、平成</a:t>
          </a:r>
          <a:r>
            <a:rPr kumimoji="1" lang="en-US" altLang="ja-JP" sz="1050">
              <a:latin typeface="ＭＳ Ｐゴシック" panose="020B0600070205080204" pitchFamily="50" charset="-128"/>
              <a:ea typeface="ＭＳ Ｐゴシック" panose="020B0600070205080204" pitchFamily="50" charset="-128"/>
            </a:rPr>
            <a:t>26</a:t>
          </a:r>
          <a:r>
            <a:rPr kumimoji="1" lang="ja-JP" altLang="en-US" sz="1050">
              <a:latin typeface="ＭＳ Ｐゴシック" panose="020B0600070205080204" pitchFamily="50" charset="-128"/>
              <a:ea typeface="ＭＳ Ｐゴシック" panose="020B0600070205080204" pitchFamily="50" charset="-128"/>
            </a:rPr>
            <a:t>年度に策定、令和元年度に改定した「公の施設等評価及びあり方方針」のもと、施設の集約化や複合化による総量削減に取り組んでいるところであり、今後も施設の維持管理コストの縮減を図り、物件費の削減に努めたい。</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796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22877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2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50800</xdr:rowOff>
    </xdr:from>
    <xdr:to>
      <xdr:col>82</xdr:col>
      <xdr:colOff>196850</xdr:colOff>
      <xdr:row>21</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60325</xdr:rowOff>
    </xdr:from>
    <xdr:to>
      <xdr:col>82</xdr:col>
      <xdr:colOff>107950</xdr:colOff>
      <xdr:row>15</xdr:row>
      <xdr:rowOff>127000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63207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153052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96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xdr:rowOff>
    </xdr:from>
    <xdr:to>
      <xdr:col>82</xdr:col>
      <xdr:colOff>158750</xdr:colOff>
      <xdr:row>17</xdr:row>
      <xdr:rowOff>111125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2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60325</xdr:rowOff>
    </xdr:from>
    <xdr:to>
      <xdr:col>78</xdr:col>
      <xdr:colOff>69850</xdr:colOff>
      <xdr:row>15</xdr:row>
      <xdr:rowOff>88900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6320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142875</xdr:rowOff>
    </xdr:from>
    <xdr:to>
      <xdr:col>78</xdr:col>
      <xdr:colOff>120650</xdr:colOff>
      <xdr:row>17</xdr:row>
      <xdr:rowOff>73025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8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57802</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972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22225</xdr:rowOff>
    </xdr:from>
    <xdr:to>
      <xdr:col>73</xdr:col>
      <xdr:colOff>180975</xdr:colOff>
      <xdr:row>15</xdr:row>
      <xdr:rowOff>88900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5939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95250</xdr:rowOff>
    </xdr:from>
    <xdr:to>
      <xdr:col>74</xdr:col>
      <xdr:colOff>31750</xdr:colOff>
      <xdr:row>17</xdr:row>
      <xdr:rowOff>25400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22225</xdr:rowOff>
    </xdr:from>
    <xdr:to>
      <xdr:col>69</xdr:col>
      <xdr:colOff>92075</xdr:colOff>
      <xdr:row>15</xdr:row>
      <xdr:rowOff>41275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5939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67327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9525</xdr:rowOff>
    </xdr:from>
    <xdr:to>
      <xdr:col>65</xdr:col>
      <xdr:colOff>53975</xdr:colOff>
      <xdr:row>16</xdr:row>
      <xdr:rowOff>111125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5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95902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3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76200</xdr:rowOff>
    </xdr:from>
    <xdr:to>
      <xdr:col>82</xdr:col>
      <xdr:colOff>158750</xdr:colOff>
      <xdr:row>16</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92727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9525</xdr:rowOff>
    </xdr:from>
    <xdr:to>
      <xdr:col>78</xdr:col>
      <xdr:colOff>120650</xdr:colOff>
      <xdr:row>15</xdr:row>
      <xdr:rowOff>111125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5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121302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35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38100</xdr:rowOff>
    </xdr:from>
    <xdr:to>
      <xdr:col>74</xdr:col>
      <xdr:colOff>31750</xdr:colOff>
      <xdr:row>15</xdr:row>
      <xdr:rowOff>139700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6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149877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37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142875</xdr:rowOff>
    </xdr:from>
    <xdr:to>
      <xdr:col>69</xdr:col>
      <xdr:colOff>142875</xdr:colOff>
      <xdr:row>15</xdr:row>
      <xdr:rowOff>73025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54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83202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31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102252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児童手当費</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の増などにより、</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経常経費充当一般財源等</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微増</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となっ</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ているが、</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前年度数値と比較して</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低下</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これは、本経費が経常経費に占める割合が微減したことと、経常一般財源の増加によるものと考える。</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類似団体平均とほぼ同様であるが、今後も社会保障関連経費については増加することが見込まれるため、更なる適正な執行に取り組み、上昇率の抑制に努めたい。</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62</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587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102507</xdr:rowOff>
    </xdr:from>
    <xdr:to>
      <xdr:col>24</xdr:col>
      <xdr:colOff>25400</xdr:colOff>
      <xdr:row>57</xdr:row>
      <xdr:rowOff>167822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8751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121755</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57</xdr:row>
      <xdr:rowOff>167822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581243"/>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84365</xdr:rowOff>
    </xdr:from>
    <xdr:to>
      <xdr:col>20</xdr:col>
      <xdr:colOff>38100</xdr:colOff>
      <xdr:row>58</xdr:row>
      <xdr:rowOff>14515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24692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62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55</xdr:row>
      <xdr:rowOff>151493</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4832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55</xdr:row>
      <xdr:rowOff>86178</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483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51707</xdr:rowOff>
    </xdr:from>
    <xdr:to>
      <xdr:col>24</xdr:col>
      <xdr:colOff>76200</xdr:colOff>
      <xdr:row>57</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68234</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117022</xdr:rowOff>
    </xdr:from>
    <xdr:to>
      <xdr:col>20</xdr:col>
      <xdr:colOff>38100</xdr:colOff>
      <xdr:row>58</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31949</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前年度と比較して、後期高齢者特別会計繰出金の増等により、経常経費充当一般財源等も増となったが、前年度数値と比較すると</a:t>
          </a:r>
          <a:r>
            <a:rPr kumimoji="1" lang="en-US" altLang="ja-JP" sz="1050">
              <a:latin typeface="ＭＳ Ｐゴシック" panose="020B0600070205080204" pitchFamily="50" charset="-128"/>
              <a:ea typeface="ＭＳ Ｐゴシック" panose="020B0600070205080204" pitchFamily="50" charset="-128"/>
            </a:rPr>
            <a:t>0.5</a:t>
          </a:r>
          <a:r>
            <a:rPr kumimoji="1" lang="ja-JP" altLang="en-US" sz="1050">
              <a:latin typeface="ＭＳ Ｐゴシック" panose="020B0600070205080204" pitchFamily="50" charset="-128"/>
              <a:ea typeface="ＭＳ Ｐゴシック" panose="020B0600070205080204" pitchFamily="50" charset="-128"/>
            </a:rPr>
            <a:t>ポイント低下している。これは、本経費が経常経費に占める割合が微減したことと、経常一般財源の増加によるものと考える。</a:t>
          </a:r>
        </a:p>
        <a:p>
          <a:r>
            <a:rPr kumimoji="1" lang="ja-JP" altLang="en-US" sz="1050">
              <a:latin typeface="ＭＳ Ｐゴシック" panose="020B0600070205080204" pitchFamily="50" charset="-128"/>
              <a:ea typeface="ＭＳ Ｐゴシック" panose="020B0600070205080204" pitchFamily="50" charset="-128"/>
            </a:rPr>
            <a:t>　一方で、依然として類似団体平均値を上回っている状況であり、主な要因のひとつである後期高齢者特別会計繰出金は、団塊の世代が後期高齢に加入することで今後も増加傾向が見込まれるが、健康増進による保険料の減少など上昇率の抑制に努めたい。</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8812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104140</xdr:rowOff>
    </xdr:from>
    <xdr:to>
      <xdr:col>82</xdr:col>
      <xdr:colOff>107950</xdr:colOff>
      <xdr:row>61</xdr:row>
      <xdr:rowOff>46990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3911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161307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3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144780</xdr:rowOff>
    </xdr:from>
    <xdr:to>
      <xdr:col>82</xdr:col>
      <xdr:colOff>158750</xdr:colOff>
      <xdr:row>59</xdr:row>
      <xdr:rowOff>74930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46990</xdr:rowOff>
    </xdr:from>
    <xdr:to>
      <xdr:col>78</xdr:col>
      <xdr:colOff>69850</xdr:colOff>
      <xdr:row>61</xdr:row>
      <xdr:rowOff>92710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5054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121920</xdr:rowOff>
    </xdr:from>
    <xdr:to>
      <xdr:col>78</xdr:col>
      <xdr:colOff>120650</xdr:colOff>
      <xdr:row>59</xdr:row>
      <xdr:rowOff>52070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62247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3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58420</xdr:rowOff>
    </xdr:from>
    <xdr:to>
      <xdr:col>73</xdr:col>
      <xdr:colOff>180975</xdr:colOff>
      <xdr:row>61</xdr:row>
      <xdr:rowOff>92710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34542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58420</xdr:rowOff>
    </xdr:from>
    <xdr:to>
      <xdr:col>69</xdr:col>
      <xdr:colOff>92075</xdr:colOff>
      <xdr:row>61</xdr:row>
      <xdr:rowOff>69850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3454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96537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107967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8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53340</xdr:rowOff>
    </xdr:from>
    <xdr:to>
      <xdr:col>82</xdr:col>
      <xdr:colOff>158750</xdr:colOff>
      <xdr:row>60</xdr:row>
      <xdr:rowOff>154940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25417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167640</xdr:rowOff>
    </xdr:from>
    <xdr:to>
      <xdr:col>78</xdr:col>
      <xdr:colOff>120650</xdr:colOff>
      <xdr:row>61</xdr:row>
      <xdr:rowOff>97790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82567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54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41910</xdr:rowOff>
    </xdr:from>
    <xdr:to>
      <xdr:col>74</xdr:col>
      <xdr:colOff>31750</xdr:colOff>
      <xdr:row>61</xdr:row>
      <xdr:rowOff>143510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50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128287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58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7620</xdr:rowOff>
    </xdr:from>
    <xdr:to>
      <xdr:col>69</xdr:col>
      <xdr:colOff>142875</xdr:colOff>
      <xdr:row>60</xdr:row>
      <xdr:rowOff>109220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93997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19050</xdr:rowOff>
    </xdr:from>
    <xdr:to>
      <xdr:col>65</xdr:col>
      <xdr:colOff>53975</xdr:colOff>
      <xdr:row>61</xdr:row>
      <xdr:rowOff>120650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105427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前年度と比較</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して、経常経費充当一般財源等が微減となったことで、前年度数値と比較して</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低下</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し、類似団体平均を</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ポイント下回っている状況である。</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これまでも財政的援助団体への補助金の見直しを行うなど、経費削減に取り組んできたが、これらの取組を継続し、引き続き経費の削減に努めたい。</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69850</xdr:rowOff>
    </xdr:from>
    <xdr:to>
      <xdr:col>82</xdr:col>
      <xdr:colOff>107950</xdr:colOff>
      <xdr:row>41</xdr:row>
      <xdr:rowOff>26307</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27700"/>
          <a:ext cx="0" cy="132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169834</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02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26307</xdr:rowOff>
    </xdr:from>
    <xdr:to>
      <xdr:col>82</xdr:col>
      <xdr:colOff>196850</xdr:colOff>
      <xdr:row>41</xdr:row>
      <xdr:rowOff>26307</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5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156227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69850</xdr:rowOff>
    </xdr:from>
    <xdr:to>
      <xdr:col>82</xdr:col>
      <xdr:colOff>196850</xdr:colOff>
      <xdr:row>33</xdr:row>
      <xdr:rowOff>69850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170543</xdr:rowOff>
    </xdr:from>
    <xdr:to>
      <xdr:col>82</xdr:col>
      <xdr:colOff>107950</xdr:colOff>
      <xdr:row>35</xdr:row>
      <xdr:rowOff>53522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5999843"/>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21063</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193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48986</xdr:rowOff>
    </xdr:from>
    <xdr:to>
      <xdr:col>82</xdr:col>
      <xdr:colOff>158750</xdr:colOff>
      <xdr:row>36</xdr:row>
      <xdr:rowOff>150586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105228</xdr:rowOff>
    </xdr:from>
    <xdr:to>
      <xdr:col>78</xdr:col>
      <xdr:colOff>69850</xdr:colOff>
      <xdr:row>35</xdr:row>
      <xdr:rowOff>53522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59345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157134</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61686</xdr:rowOff>
    </xdr:from>
    <xdr:to>
      <xdr:col>73</xdr:col>
      <xdr:colOff>180975</xdr:colOff>
      <xdr:row>34</xdr:row>
      <xdr:rowOff>105228</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5890986"/>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124477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61686</xdr:rowOff>
    </xdr:from>
    <xdr:to>
      <xdr:col>69</xdr:col>
      <xdr:colOff>92075</xdr:colOff>
      <xdr:row>34</xdr:row>
      <xdr:rowOff>83457</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58909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113591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59872</xdr:rowOff>
    </xdr:from>
    <xdr:to>
      <xdr:col>65</xdr:col>
      <xdr:colOff>53975</xdr:colOff>
      <xdr:row>36</xdr:row>
      <xdr:rowOff>161472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146249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119743</xdr:rowOff>
    </xdr:from>
    <xdr:to>
      <xdr:col>82</xdr:col>
      <xdr:colOff>158750</xdr:colOff>
      <xdr:row>35</xdr:row>
      <xdr:rowOff>49893</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9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136270</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79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2722</xdr:rowOff>
    </xdr:from>
    <xdr:to>
      <xdr:col>78</xdr:col>
      <xdr:colOff>120650</xdr:colOff>
      <xdr:row>35</xdr:row>
      <xdr:rowOff>104322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114499</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772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54428</xdr:rowOff>
    </xdr:from>
    <xdr:to>
      <xdr:col>74</xdr:col>
      <xdr:colOff>31750</xdr:colOff>
      <xdr:row>34</xdr:row>
      <xdr:rowOff>156028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88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166205</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65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10886</xdr:rowOff>
    </xdr:from>
    <xdr:to>
      <xdr:col>69</xdr:col>
      <xdr:colOff>142875</xdr:colOff>
      <xdr:row>34</xdr:row>
      <xdr:rowOff>112486</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122663</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60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32657</xdr:rowOff>
    </xdr:from>
    <xdr:to>
      <xdr:col>65</xdr:col>
      <xdr:colOff>53975</xdr:colOff>
      <xdr:row>34</xdr:row>
      <xdr:rowOff>134257</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86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144434</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63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前年度と比較して、市債の償還が進んだことから、経常経費充当一般財源等も大きく減少し、</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前年度数値と比較して</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4.8</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低下</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したものの、類似団体内で</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は下位となって</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いる。合併に伴う施設の統廃合や国体関連施設の整備、大型事業を集中して実施したことやその財源として借り入れた合併特例債について、償還期間を</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年間と比較的短期に設定したことが主な要因である。なお、平成</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年度から大型事業のうち、新ごみ処理施設建設事業について、償還期間を施設の管理運営業務の委託期間に合わせた</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年間とするなど、単年度の元利償還金支払額が平準化するよう必要な見直しを行っている。今後も、将来負担比率など主要な指標に留意しつつ、適切な事業の実施を推進し、健全な財政運営に努めたい。</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35560</xdr:rowOff>
    </xdr:from>
    <xdr:to>
      <xdr:col>24</xdr:col>
      <xdr:colOff>25400</xdr:colOff>
      <xdr:row>78</xdr:row>
      <xdr:rowOff>72137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722860"/>
          <a:ext cx="0" cy="722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44214</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41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78</xdr:row>
      <xdr:rowOff>72137</xdr:rowOff>
    </xdr:from>
    <xdr:to>
      <xdr:col>24</xdr:col>
      <xdr:colOff>114300</xdr:colOff>
      <xdr:row>78</xdr:row>
      <xdr:rowOff>72137</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445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121937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35560</xdr:rowOff>
    </xdr:from>
    <xdr:to>
      <xdr:col>24</xdr:col>
      <xdr:colOff>114300</xdr:colOff>
      <xdr:row>74</xdr:row>
      <xdr:rowOff>35560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156718</xdr:rowOff>
    </xdr:from>
    <xdr:to>
      <xdr:col>24</xdr:col>
      <xdr:colOff>25400</xdr:colOff>
      <xdr:row>79</xdr:row>
      <xdr:rowOff>33274</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3358368"/>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124731</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2983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33274</xdr:rowOff>
    </xdr:from>
    <xdr:to>
      <xdr:col>19</xdr:col>
      <xdr:colOff>187325</xdr:colOff>
      <xdr:row>79</xdr:row>
      <xdr:rowOff>56135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57782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56135</xdr:rowOff>
    </xdr:from>
    <xdr:to>
      <xdr:col>15</xdr:col>
      <xdr:colOff>98425</xdr:colOff>
      <xdr:row>79</xdr:row>
      <xdr:rowOff>88137</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3600685"/>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98823</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88137</xdr:rowOff>
    </xdr:from>
    <xdr:to>
      <xdr:col>11</xdr:col>
      <xdr:colOff>9525</xdr:colOff>
      <xdr:row>79</xdr:row>
      <xdr:rowOff>170435</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632687"/>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149352</xdr:rowOff>
    </xdr:from>
    <xdr:to>
      <xdr:col>11</xdr:col>
      <xdr:colOff>60325</xdr:colOff>
      <xdr:row>77</xdr:row>
      <xdr:rowOff>79502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89679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163068</xdr:rowOff>
    </xdr:from>
    <xdr:to>
      <xdr:col>6</xdr:col>
      <xdr:colOff>171450</xdr:colOff>
      <xdr:row>77</xdr:row>
      <xdr:rowOff>93218</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103395</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105918</xdr:rowOff>
    </xdr:from>
    <xdr:to>
      <xdr:col>24</xdr:col>
      <xdr:colOff>76200</xdr:colOff>
      <xdr:row>78</xdr:row>
      <xdr:rowOff>36068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14495</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21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153924</xdr:rowOff>
    </xdr:from>
    <xdr:to>
      <xdr:col>20</xdr:col>
      <xdr:colOff>38100</xdr:colOff>
      <xdr:row>79</xdr:row>
      <xdr:rowOff>84074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68851</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613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5335</xdr:rowOff>
    </xdr:from>
    <xdr:to>
      <xdr:col>15</xdr:col>
      <xdr:colOff>149225</xdr:colOff>
      <xdr:row>79</xdr:row>
      <xdr:rowOff>106935</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91712</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37337</xdr:rowOff>
    </xdr:from>
    <xdr:to>
      <xdr:col>11</xdr:col>
      <xdr:colOff>60325</xdr:colOff>
      <xdr:row>79</xdr:row>
      <xdr:rowOff>138937</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123714</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119635</xdr:rowOff>
    </xdr:from>
    <xdr:to>
      <xdr:col>6</xdr:col>
      <xdr:colOff>171450</xdr:colOff>
      <xdr:row>80</xdr:row>
      <xdr:rowOff>49785</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34562</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7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前年度と比較すると</a:t>
          </a:r>
          <a:r>
            <a:rPr kumimoji="1" lang="en-US" altLang="ja-JP" sz="1050">
              <a:latin typeface="ＭＳ Ｐゴシック" panose="020B0600070205080204" pitchFamily="50" charset="-128"/>
              <a:ea typeface="ＭＳ Ｐゴシック" panose="020B0600070205080204" pitchFamily="50" charset="-128"/>
            </a:rPr>
            <a:t>1.0</a:t>
          </a:r>
          <a:r>
            <a:rPr kumimoji="1" lang="ja-JP" altLang="en-US" sz="1050">
              <a:latin typeface="ＭＳ Ｐゴシック" panose="020B0600070205080204" pitchFamily="50" charset="-128"/>
              <a:ea typeface="ＭＳ Ｐゴシック" panose="020B0600070205080204" pitchFamily="50" charset="-128"/>
            </a:rPr>
            <a:t>ポイント上昇したが、類似団体平均を</a:t>
          </a:r>
          <a:r>
            <a:rPr kumimoji="1" lang="en-US" altLang="ja-JP" sz="1050">
              <a:latin typeface="ＭＳ Ｐゴシック" panose="020B0600070205080204" pitchFamily="50" charset="-128"/>
              <a:ea typeface="ＭＳ Ｐゴシック" panose="020B0600070205080204" pitchFamily="50" charset="-128"/>
            </a:rPr>
            <a:t>3.1</a:t>
          </a:r>
          <a:r>
            <a:rPr kumimoji="1" lang="ja-JP" altLang="en-US" sz="1050">
              <a:latin typeface="ＭＳ Ｐゴシック" panose="020B0600070205080204" pitchFamily="50" charset="-128"/>
              <a:ea typeface="ＭＳ Ｐゴシック" panose="020B0600070205080204" pitchFamily="50" charset="-128"/>
            </a:rPr>
            <a:t>ポイント下回っている状況である。</a:t>
          </a:r>
        </a:p>
        <a:p>
          <a:r>
            <a:rPr kumimoji="1" lang="ja-JP" altLang="en-US" sz="1050">
              <a:latin typeface="ＭＳ Ｐゴシック" panose="020B0600070205080204" pitchFamily="50" charset="-128"/>
              <a:ea typeface="ＭＳ Ｐゴシック" panose="020B0600070205080204" pitchFamily="50" charset="-128"/>
            </a:rPr>
            <a:t>　今後も社会保障関連経費や老朽化が進む公共施設等の維持管理経費等は増加が見込まれるため、定員の適正化や事務事業の見直し、公共施設の統廃合等に積極的に取り組み、経費の削減に努めたい。</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130810</xdr:rowOff>
    </xdr:from>
    <xdr:to>
      <xdr:col>82</xdr:col>
      <xdr:colOff>107950</xdr:colOff>
      <xdr:row>82</xdr:row>
      <xdr:rowOff>27939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6466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16</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405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27939</xdr:rowOff>
    </xdr:from>
    <xdr:to>
      <xdr:col>82</xdr:col>
      <xdr:colOff>196850</xdr:colOff>
      <xdr:row>82</xdr:row>
      <xdr:rowOff>27939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4086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45737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130810</xdr:rowOff>
    </xdr:from>
    <xdr:to>
      <xdr:col>82</xdr:col>
      <xdr:colOff>196850</xdr:colOff>
      <xdr:row>73</xdr:row>
      <xdr:rowOff>130810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134620</xdr:rowOff>
    </xdr:from>
    <xdr:to>
      <xdr:col>82</xdr:col>
      <xdr:colOff>107950</xdr:colOff>
      <xdr:row>77</xdr:row>
      <xdr:rowOff>39370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1648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25416</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398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53339</xdr:rowOff>
    </xdr:from>
    <xdr:to>
      <xdr:col>82</xdr:col>
      <xdr:colOff>158750</xdr:colOff>
      <xdr:row>78</xdr:row>
      <xdr:rowOff>154939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54610</xdr:rowOff>
    </xdr:from>
    <xdr:to>
      <xdr:col>78</xdr:col>
      <xdr:colOff>69850</xdr:colOff>
      <xdr:row>76</xdr:row>
      <xdr:rowOff>134620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291336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95250</xdr:rowOff>
    </xdr:from>
    <xdr:to>
      <xdr:col>78</xdr:col>
      <xdr:colOff>120650</xdr:colOff>
      <xdr:row>78</xdr:row>
      <xdr:rowOff>25400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10177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73660</xdr:rowOff>
    </xdr:from>
    <xdr:to>
      <xdr:col>73</xdr:col>
      <xdr:colOff>180975</xdr:colOff>
      <xdr:row>75</xdr:row>
      <xdr:rowOff>54610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276096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137161</xdr:rowOff>
    </xdr:from>
    <xdr:to>
      <xdr:col>74</xdr:col>
      <xdr:colOff>31750</xdr:colOff>
      <xdr:row>77</xdr:row>
      <xdr:rowOff>67311</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52088</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73660</xdr:rowOff>
    </xdr:from>
    <xdr:to>
      <xdr:col>69</xdr:col>
      <xdr:colOff>92075</xdr:colOff>
      <xdr:row>75</xdr:row>
      <xdr:rowOff>138430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276096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102870</xdr:rowOff>
    </xdr:from>
    <xdr:to>
      <xdr:col>69</xdr:col>
      <xdr:colOff>142875</xdr:colOff>
      <xdr:row>76</xdr:row>
      <xdr:rowOff>33020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17797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04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160020</xdr:rowOff>
    </xdr:from>
    <xdr:to>
      <xdr:col>82</xdr:col>
      <xdr:colOff>158750</xdr:colOff>
      <xdr:row>77</xdr:row>
      <xdr:rowOff>90170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5097</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83820</xdr:rowOff>
    </xdr:from>
    <xdr:to>
      <xdr:col>78</xdr:col>
      <xdr:colOff>120650</xdr:colOff>
      <xdr:row>77</xdr:row>
      <xdr:rowOff>13970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3810</xdr:rowOff>
    </xdr:from>
    <xdr:to>
      <xdr:col>74</xdr:col>
      <xdr:colOff>31750</xdr:colOff>
      <xdr:row>75</xdr:row>
      <xdr:rowOff>105410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115587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22860</xdr:rowOff>
    </xdr:from>
    <xdr:to>
      <xdr:col>69</xdr:col>
      <xdr:colOff>142875</xdr:colOff>
      <xdr:row>74</xdr:row>
      <xdr:rowOff>124460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134637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7328</xdr:rowOff>
    </xdr:from>
    <xdr:to>
      <xdr:col>29</xdr:col>
      <xdr:colOff>127000</xdr:colOff>
      <xdr:row>19</xdr:row>
      <xdr:rowOff>77356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12353"/>
          <a:ext cx="0" cy="1270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49433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5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77356</xdr:rowOff>
    </xdr:from>
    <xdr:to>
      <xdr:col>30</xdr:col>
      <xdr:colOff>25400</xdr:colOff>
      <xdr:row>19</xdr:row>
      <xdr:rowOff>77356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825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93705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5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7328</xdr:rowOff>
    </xdr:from>
    <xdr:to>
      <xdr:col>30</xdr:col>
      <xdr:colOff>25400</xdr:colOff>
      <xdr:row>12</xdr:row>
      <xdr:rowOff>7328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123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72860</xdr:rowOff>
    </xdr:from>
    <xdr:to>
      <xdr:col>29</xdr:col>
      <xdr:colOff>127000</xdr:colOff>
      <xdr:row>15</xdr:row>
      <xdr:rowOff>62763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49335"/>
          <a:ext cx="647700" cy="332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62907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22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90830</xdr:rowOff>
    </xdr:from>
    <xdr:to>
      <xdr:col>29</xdr:col>
      <xdr:colOff>177800</xdr:colOff>
      <xdr:row>16</xdr:row>
      <xdr:rowOff>20980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0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62763</xdr:rowOff>
    </xdr:from>
    <xdr:to>
      <xdr:col>26</xdr:col>
      <xdr:colOff>50800</xdr:colOff>
      <xdr:row>15</xdr:row>
      <xdr:rowOff>118618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82138"/>
          <a:ext cx="698500" cy="55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160744</xdr:rowOff>
    </xdr:from>
    <xdr:to>
      <xdr:col>26</xdr:col>
      <xdr:colOff>101600</xdr:colOff>
      <xdr:row>17</xdr:row>
      <xdr:rowOff>90894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1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75671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37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118618</xdr:rowOff>
    </xdr:from>
    <xdr:to>
      <xdr:col>22</xdr:col>
      <xdr:colOff>114300</xdr:colOff>
      <xdr:row>16</xdr:row>
      <xdr:rowOff>16129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37993"/>
          <a:ext cx="698500" cy="68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73228</xdr:rowOff>
    </xdr:from>
    <xdr:to>
      <xdr:col>22</xdr:col>
      <xdr:colOff>165100</xdr:colOff>
      <xdr:row>18</xdr:row>
      <xdr:rowOff>3378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159605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16129</xdr:rowOff>
    </xdr:from>
    <xdr:to>
      <xdr:col>18</xdr:col>
      <xdr:colOff>177800</xdr:colOff>
      <xdr:row>16</xdr:row>
      <xdr:rowOff>50229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06954"/>
          <a:ext cx="698500" cy="34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107175</xdr:rowOff>
    </xdr:from>
    <xdr:to>
      <xdr:col>19</xdr:col>
      <xdr:colOff>38100</xdr:colOff>
      <xdr:row>18</xdr:row>
      <xdr:rowOff>37325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69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22102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18517</xdr:rowOff>
    </xdr:from>
    <xdr:to>
      <xdr:col>15</xdr:col>
      <xdr:colOff>101600</xdr:colOff>
      <xdr:row>18</xdr:row>
      <xdr:rowOff>120117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104894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38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22060</xdr:rowOff>
    </xdr:from>
    <xdr:to>
      <xdr:col>29</xdr:col>
      <xdr:colOff>177800</xdr:colOff>
      <xdr:row>13</xdr:row>
      <xdr:rowOff>123660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98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38587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4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11963</xdr:rowOff>
    </xdr:from>
    <xdr:to>
      <xdr:col>26</xdr:col>
      <xdr:colOff>101600</xdr:colOff>
      <xdr:row>15</xdr:row>
      <xdr:rowOff>113563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31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123740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00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67818</xdr:rowOff>
    </xdr:from>
    <xdr:to>
      <xdr:col>22</xdr:col>
      <xdr:colOff>165100</xdr:colOff>
      <xdr:row>15</xdr:row>
      <xdr:rowOff>169418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87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8145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56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136779</xdr:rowOff>
    </xdr:from>
    <xdr:to>
      <xdr:col>19</xdr:col>
      <xdr:colOff>38100</xdr:colOff>
      <xdr:row>16</xdr:row>
      <xdr:rowOff>66929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56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77106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25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170879</xdr:rowOff>
    </xdr:from>
    <xdr:to>
      <xdr:col>15</xdr:col>
      <xdr:colOff>101600</xdr:colOff>
      <xdr:row>16</xdr:row>
      <xdr:rowOff>101029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90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111206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59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101991</xdr:rowOff>
    </xdr:from>
    <xdr:to>
      <xdr:col>29</xdr:col>
      <xdr:colOff>127000</xdr:colOff>
      <xdr:row>38</xdr:row>
      <xdr:rowOff>69713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69441"/>
          <a:ext cx="0" cy="11678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41790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09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69713</xdr:rowOff>
    </xdr:from>
    <xdr:to>
      <xdr:col>30</xdr:col>
      <xdr:colOff>25400</xdr:colOff>
      <xdr:row>38</xdr:row>
      <xdr:rowOff>69713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373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188368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112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101991</xdr:rowOff>
    </xdr:from>
    <xdr:to>
      <xdr:col>30</xdr:col>
      <xdr:colOff>25400</xdr:colOff>
      <xdr:row>34</xdr:row>
      <xdr:rowOff>101991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69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102814</xdr:rowOff>
    </xdr:from>
    <xdr:to>
      <xdr:col>29</xdr:col>
      <xdr:colOff>127000</xdr:colOff>
      <xdr:row>35</xdr:row>
      <xdr:rowOff>67107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370264"/>
          <a:ext cx="647700" cy="307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28481</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981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56404</xdr:rowOff>
    </xdr:from>
    <xdr:to>
      <xdr:col>29</xdr:col>
      <xdr:colOff>177800</xdr:colOff>
      <xdr:row>36</xdr:row>
      <xdr:rowOff>158004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7009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102814</xdr:rowOff>
    </xdr:from>
    <xdr:to>
      <xdr:col>26</xdr:col>
      <xdr:colOff>50800</xdr:colOff>
      <xdr:row>35</xdr:row>
      <xdr:rowOff>91156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370264"/>
          <a:ext cx="698500" cy="331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61616</xdr:rowOff>
    </xdr:from>
    <xdr:to>
      <xdr:col>26</xdr:col>
      <xdr:colOff>101600</xdr:colOff>
      <xdr:row>36</xdr:row>
      <xdr:rowOff>163216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70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147993</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101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28473</xdr:rowOff>
    </xdr:from>
    <xdr:to>
      <xdr:col>22</xdr:col>
      <xdr:colOff>114300</xdr:colOff>
      <xdr:row>35</xdr:row>
      <xdr:rowOff>91156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295923"/>
          <a:ext cx="698500" cy="405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117622</xdr:rowOff>
    </xdr:from>
    <xdr:to>
      <xdr:col>22</xdr:col>
      <xdr:colOff>165100</xdr:colOff>
      <xdr:row>37</xdr:row>
      <xdr:rowOff>47772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70708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32549</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157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28473</xdr:rowOff>
    </xdr:from>
    <xdr:to>
      <xdr:col>18</xdr:col>
      <xdr:colOff>177800</xdr:colOff>
      <xdr:row>34</xdr:row>
      <xdr:rowOff>61757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295923"/>
          <a:ext cx="698500" cy="332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121828</xdr:rowOff>
    </xdr:from>
    <xdr:to>
      <xdr:col>19</xdr:col>
      <xdr:colOff>38100</xdr:colOff>
      <xdr:row>37</xdr:row>
      <xdr:rowOff>51978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750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36755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161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85116</xdr:rowOff>
    </xdr:from>
    <xdr:to>
      <xdr:col>15</xdr:col>
      <xdr:colOff>101600</xdr:colOff>
      <xdr:row>37</xdr:row>
      <xdr:rowOff>15266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703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124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16307</xdr:rowOff>
    </xdr:from>
    <xdr:to>
      <xdr:col>29</xdr:col>
      <xdr:colOff>177800</xdr:colOff>
      <xdr:row>35</xdr:row>
      <xdr:rowOff>117907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626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204284</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4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52014</xdr:rowOff>
    </xdr:from>
    <xdr:to>
      <xdr:col>26</xdr:col>
      <xdr:colOff>101600</xdr:colOff>
      <xdr:row>34</xdr:row>
      <xdr:rowOff>153614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319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163791</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088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40356</xdr:rowOff>
    </xdr:from>
    <xdr:to>
      <xdr:col>22</xdr:col>
      <xdr:colOff>165100</xdr:colOff>
      <xdr:row>35</xdr:row>
      <xdr:rowOff>141956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650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152133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419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320573</xdr:rowOff>
    </xdr:from>
    <xdr:to>
      <xdr:col>19</xdr:col>
      <xdr:colOff>38100</xdr:colOff>
      <xdr:row>34</xdr:row>
      <xdr:rowOff>79273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245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89450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014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10957</xdr:rowOff>
    </xdr:from>
    <xdr:to>
      <xdr:col>15</xdr:col>
      <xdr:colOff>101600</xdr:colOff>
      <xdr:row>34</xdr:row>
      <xdr:rowOff>112557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278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122734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047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147,702
143,419
419.21
84,999,696
80,762,107
3,583,864
44,277,595
49,987,295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143205</xdr:rowOff>
    </xdr:from>
    <xdr:to>
      <xdr:col>24</xdr:col>
      <xdr:colOff>62865</xdr:colOff>
      <xdr:row>38</xdr:row>
      <xdr:rowOff>118555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58155"/>
          <a:ext cx="1270" cy="1175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122382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118555</xdr:rowOff>
    </xdr:from>
    <xdr:to>
      <xdr:col>24</xdr:col>
      <xdr:colOff>152400</xdr:colOff>
      <xdr:row>38</xdr:row>
      <xdr:rowOff>118555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89882</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3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143205</xdr:rowOff>
    </xdr:from>
    <xdr:to>
      <xdr:col>24</xdr:col>
      <xdr:colOff>152400</xdr:colOff>
      <xdr:row>31</xdr:row>
      <xdr:rowOff>143205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58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143205</xdr:rowOff>
    </xdr:from>
    <xdr:to>
      <xdr:col>24</xdr:col>
      <xdr:colOff>63500</xdr:colOff>
      <xdr:row>34</xdr:row>
      <xdr:rowOff>33591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458155"/>
          <a:ext cx="838200" cy="40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157091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86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7214</xdr:rowOff>
    </xdr:from>
    <xdr:to>
      <xdr:col>24</xdr:col>
      <xdr:colOff>114300</xdr:colOff>
      <xdr:row>35</xdr:row>
      <xdr:rowOff>108814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27762</xdr:rowOff>
    </xdr:from>
    <xdr:to>
      <xdr:col>19</xdr:col>
      <xdr:colOff>177800</xdr:colOff>
      <xdr:row>34</xdr:row>
      <xdr:rowOff>33591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857062"/>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113970</xdr:rowOff>
    </xdr:from>
    <xdr:to>
      <xdr:col>20</xdr:col>
      <xdr:colOff>38100</xdr:colOff>
      <xdr:row>37</xdr:row>
      <xdr:rowOff>44120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35247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7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24105</xdr:rowOff>
    </xdr:from>
    <xdr:to>
      <xdr:col>15</xdr:col>
      <xdr:colOff>50800</xdr:colOff>
      <xdr:row>34</xdr:row>
      <xdr:rowOff>27762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853405"/>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144412</xdr:rowOff>
    </xdr:from>
    <xdr:to>
      <xdr:col>15</xdr:col>
      <xdr:colOff>101600</xdr:colOff>
      <xdr:row>37</xdr:row>
      <xdr:rowOff>74562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1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65689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0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24105</xdr:rowOff>
    </xdr:from>
    <xdr:to>
      <xdr:col>10</xdr:col>
      <xdr:colOff>114300</xdr:colOff>
      <xdr:row>34</xdr:row>
      <xdr:rowOff>60604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53405"/>
          <a:ext cx="889000" cy="3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170777</xdr:rowOff>
    </xdr:from>
    <xdr:to>
      <xdr:col>10</xdr:col>
      <xdr:colOff>165100</xdr:colOff>
      <xdr:row>37</xdr:row>
      <xdr:rowOff>100927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2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92054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3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96939</xdr:rowOff>
    </xdr:from>
    <xdr:to>
      <xdr:col>6</xdr:col>
      <xdr:colOff>38100</xdr:colOff>
      <xdr:row>38</xdr:row>
      <xdr:rowOff>27089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18216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3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92405</xdr:rowOff>
    </xdr:from>
    <xdr:to>
      <xdr:col>24</xdr:col>
      <xdr:colOff>114300</xdr:colOff>
      <xdr:row>32</xdr:row>
      <xdr:rowOff>22555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0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45432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6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154241</xdr:rowOff>
    </xdr:from>
    <xdr:to>
      <xdr:col>20</xdr:col>
      <xdr:colOff>38100</xdr:colOff>
      <xdr:row>34</xdr:row>
      <xdr:rowOff>84391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1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100918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58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148412</xdr:rowOff>
    </xdr:from>
    <xdr:to>
      <xdr:col>15</xdr:col>
      <xdr:colOff>101600</xdr:colOff>
      <xdr:row>34</xdr:row>
      <xdr:rowOff>78562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0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95089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581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144755</xdr:rowOff>
    </xdr:from>
    <xdr:to>
      <xdr:col>10</xdr:col>
      <xdr:colOff>165100</xdr:colOff>
      <xdr:row>34</xdr:row>
      <xdr:rowOff>74905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0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91432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57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9804</xdr:rowOff>
    </xdr:from>
    <xdr:to>
      <xdr:col>6</xdr:col>
      <xdr:colOff>38100</xdr:colOff>
      <xdr:row>34</xdr:row>
      <xdr:rowOff>111404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3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127931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1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168210</xdr:rowOff>
    </xdr:from>
    <xdr:to>
      <xdr:col>24</xdr:col>
      <xdr:colOff>62865</xdr:colOff>
      <xdr:row>58</xdr:row>
      <xdr:rowOff>46725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0710"/>
          <a:ext cx="1270" cy="1250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50552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99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46725</xdr:rowOff>
    </xdr:from>
    <xdr:to>
      <xdr:col>24</xdr:col>
      <xdr:colOff>152400</xdr:colOff>
      <xdr:row>58</xdr:row>
      <xdr:rowOff>46725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90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114887</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168210</xdr:rowOff>
    </xdr:from>
    <xdr:to>
      <xdr:col>24</xdr:col>
      <xdr:colOff>152400</xdr:colOff>
      <xdr:row>50</xdr:row>
      <xdr:rowOff>168210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90453</xdr:rowOff>
    </xdr:from>
    <xdr:to>
      <xdr:col>24</xdr:col>
      <xdr:colOff>63500</xdr:colOff>
      <xdr:row>55</xdr:row>
      <xdr:rowOff>39671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177303"/>
          <a:ext cx="838200" cy="29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169805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2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19928</xdr:rowOff>
    </xdr:from>
    <xdr:to>
      <xdr:col>24</xdr:col>
      <xdr:colOff>114300</xdr:colOff>
      <xdr:row>55</xdr:row>
      <xdr:rowOff>121528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4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39671</xdr:rowOff>
    </xdr:from>
    <xdr:to>
      <xdr:col>19</xdr:col>
      <xdr:colOff>177800</xdr:colOff>
      <xdr:row>56</xdr:row>
      <xdr:rowOff>42251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469421"/>
          <a:ext cx="889000" cy="17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162215</xdr:rowOff>
    </xdr:from>
    <xdr:to>
      <xdr:col>20</xdr:col>
      <xdr:colOff>38100</xdr:colOff>
      <xdr:row>56</xdr:row>
      <xdr:rowOff>92365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83492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68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162658</xdr:rowOff>
    </xdr:from>
    <xdr:to>
      <xdr:col>15</xdr:col>
      <xdr:colOff>50800</xdr:colOff>
      <xdr:row>56</xdr:row>
      <xdr:rowOff>42251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592408"/>
          <a:ext cx="889000" cy="5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147911</xdr:rowOff>
    </xdr:from>
    <xdr:to>
      <xdr:col>15</xdr:col>
      <xdr:colOff>101600</xdr:colOff>
      <xdr:row>56</xdr:row>
      <xdr:rowOff>78061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7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94588</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35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162658</xdr:rowOff>
    </xdr:from>
    <xdr:to>
      <xdr:col>10</xdr:col>
      <xdr:colOff>114300</xdr:colOff>
      <xdr:row>57</xdr:row>
      <xdr:rowOff>34185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592408"/>
          <a:ext cx="889000" cy="21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59443</xdr:rowOff>
    </xdr:from>
    <xdr:to>
      <xdr:col>10</xdr:col>
      <xdr:colOff>165100</xdr:colOff>
      <xdr:row>56</xdr:row>
      <xdr:rowOff>161043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152170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5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144874</xdr:rowOff>
    </xdr:from>
    <xdr:to>
      <xdr:col>6</xdr:col>
      <xdr:colOff>38100</xdr:colOff>
      <xdr:row>58</xdr:row>
      <xdr:rowOff>75024</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1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66151</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01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39653</xdr:rowOff>
    </xdr:from>
    <xdr:to>
      <xdr:col>24</xdr:col>
      <xdr:colOff>114300</xdr:colOff>
      <xdr:row>53</xdr:row>
      <xdr:rowOff>141253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12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62530</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97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160321</xdr:rowOff>
    </xdr:from>
    <xdr:to>
      <xdr:col>20</xdr:col>
      <xdr:colOff>38100</xdr:colOff>
      <xdr:row>55</xdr:row>
      <xdr:rowOff>90471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1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106998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19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162901</xdr:rowOff>
    </xdr:from>
    <xdr:to>
      <xdr:col>15</xdr:col>
      <xdr:colOff>101600</xdr:colOff>
      <xdr:row>56</xdr:row>
      <xdr:rowOff>93051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9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84178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68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111858</xdr:rowOff>
    </xdr:from>
    <xdr:to>
      <xdr:col>10</xdr:col>
      <xdr:colOff>165100</xdr:colOff>
      <xdr:row>56</xdr:row>
      <xdr:rowOff>42008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54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58535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31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154835</xdr:rowOff>
    </xdr:from>
    <xdr:to>
      <xdr:col>6</xdr:col>
      <xdr:colOff>38100</xdr:colOff>
      <xdr:row>57</xdr:row>
      <xdr:rowOff>84985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5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101512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3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131064</xdr:rowOff>
    </xdr:from>
    <xdr:to>
      <xdr:col>24</xdr:col>
      <xdr:colOff>62865</xdr:colOff>
      <xdr:row>78</xdr:row>
      <xdr:rowOff>49657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1961114"/>
          <a:ext cx="1270" cy="1461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53484</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49657</xdr:rowOff>
    </xdr:from>
    <xdr:to>
      <xdr:col>24</xdr:col>
      <xdr:colOff>152400</xdr:colOff>
      <xdr:row>78</xdr:row>
      <xdr:rowOff>49657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77741</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3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131064</xdr:rowOff>
    </xdr:from>
    <xdr:to>
      <xdr:col>24</xdr:col>
      <xdr:colOff>152400</xdr:colOff>
      <xdr:row>69</xdr:row>
      <xdr:rowOff>131064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196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32766</xdr:rowOff>
    </xdr:from>
    <xdr:to>
      <xdr:col>24</xdr:col>
      <xdr:colOff>63500</xdr:colOff>
      <xdr:row>74</xdr:row>
      <xdr:rowOff>145034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2720066"/>
          <a:ext cx="838200" cy="1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98823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786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120396</xdr:rowOff>
    </xdr:from>
    <xdr:to>
      <xdr:col>24</xdr:col>
      <xdr:colOff>114300</xdr:colOff>
      <xdr:row>75</xdr:row>
      <xdr:rowOff>50546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80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32766</xdr:rowOff>
    </xdr:from>
    <xdr:to>
      <xdr:col>19</xdr:col>
      <xdr:colOff>177800</xdr:colOff>
      <xdr:row>74</xdr:row>
      <xdr:rowOff>66548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272006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160782</xdr:rowOff>
    </xdr:from>
    <xdr:to>
      <xdr:col>20</xdr:col>
      <xdr:colOff>38100</xdr:colOff>
      <xdr:row>75</xdr:row>
      <xdr:rowOff>90932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8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82059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94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66548</xdr:rowOff>
    </xdr:from>
    <xdr:to>
      <xdr:col>15</xdr:col>
      <xdr:colOff>50800</xdr:colOff>
      <xdr:row>75</xdr:row>
      <xdr:rowOff>71374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2753848"/>
          <a:ext cx="889000" cy="17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48006</xdr:rowOff>
    </xdr:from>
    <xdr:to>
      <xdr:col>15</xdr:col>
      <xdr:colOff>101600</xdr:colOff>
      <xdr:row>75</xdr:row>
      <xdr:rowOff>149606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0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140733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99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71374</xdr:rowOff>
    </xdr:from>
    <xdr:to>
      <xdr:col>10</xdr:col>
      <xdr:colOff>114300</xdr:colOff>
      <xdr:row>75</xdr:row>
      <xdr:rowOff>147701</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2930124"/>
          <a:ext cx="889000" cy="7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58928</xdr:rowOff>
    </xdr:from>
    <xdr:to>
      <xdr:col>10</xdr:col>
      <xdr:colOff>165100</xdr:colOff>
      <xdr:row>75</xdr:row>
      <xdr:rowOff>160528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291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151655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10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83312</xdr:rowOff>
    </xdr:from>
    <xdr:to>
      <xdr:col>6</xdr:col>
      <xdr:colOff>38100</xdr:colOff>
      <xdr:row>76</xdr:row>
      <xdr:rowOff>13463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29420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29989</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71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94234</xdr:rowOff>
    </xdr:from>
    <xdr:to>
      <xdr:col>24</xdr:col>
      <xdr:colOff>114300</xdr:colOff>
      <xdr:row>75</xdr:row>
      <xdr:rowOff>24384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7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117111</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63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153416</xdr:rowOff>
    </xdr:from>
    <xdr:to>
      <xdr:col>20</xdr:col>
      <xdr:colOff>38100</xdr:colOff>
      <xdr:row>74</xdr:row>
      <xdr:rowOff>83566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66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100093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444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15748</xdr:rowOff>
    </xdr:from>
    <xdr:to>
      <xdr:col>15</xdr:col>
      <xdr:colOff>101600</xdr:colOff>
      <xdr:row>74</xdr:row>
      <xdr:rowOff>117348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70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133875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247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20574</xdr:rowOff>
    </xdr:from>
    <xdr:to>
      <xdr:col>10</xdr:col>
      <xdr:colOff>165100</xdr:colOff>
      <xdr:row>75</xdr:row>
      <xdr:rowOff>122174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87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138701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265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96901</xdr:rowOff>
    </xdr:from>
    <xdr:to>
      <xdr:col>6</xdr:col>
      <xdr:colOff>38100</xdr:colOff>
      <xdr:row>76</xdr:row>
      <xdr:rowOff>27051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9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18178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04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11638</xdr:rowOff>
    </xdr:from>
    <xdr:to>
      <xdr:col>24</xdr:col>
      <xdr:colOff>62865</xdr:colOff>
      <xdr:row>96</xdr:row>
      <xdr:rowOff>97958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13588"/>
          <a:ext cx="1270" cy="943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101785</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56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97958</xdr:rowOff>
    </xdr:from>
    <xdr:to>
      <xdr:col>24</xdr:col>
      <xdr:colOff>152400</xdr:colOff>
      <xdr:row>96</xdr:row>
      <xdr:rowOff>97958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557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129765</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8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11638</xdr:rowOff>
    </xdr:from>
    <xdr:to>
      <xdr:col>24</xdr:col>
      <xdr:colOff>152400</xdr:colOff>
      <xdr:row>91</xdr:row>
      <xdr:rowOff>11638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1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164937</xdr:rowOff>
    </xdr:from>
    <xdr:to>
      <xdr:col>24</xdr:col>
      <xdr:colOff>63500</xdr:colOff>
      <xdr:row>92</xdr:row>
      <xdr:rowOff>57449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766887"/>
          <a:ext cx="838200" cy="6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121482</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0663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143055</xdr:rowOff>
    </xdr:from>
    <xdr:to>
      <xdr:col>24</xdr:col>
      <xdr:colOff>114300</xdr:colOff>
      <xdr:row>94</xdr:row>
      <xdr:rowOff>73205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08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57449</xdr:rowOff>
    </xdr:from>
    <xdr:to>
      <xdr:col>19</xdr:col>
      <xdr:colOff>177800</xdr:colOff>
      <xdr:row>93</xdr:row>
      <xdr:rowOff>95923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5830849"/>
          <a:ext cx="889000" cy="20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56530</xdr:rowOff>
    </xdr:from>
    <xdr:to>
      <xdr:col>20</xdr:col>
      <xdr:colOff>38100</xdr:colOff>
      <xdr:row>95</xdr:row>
      <xdr:rowOff>158130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149257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43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72903</xdr:rowOff>
    </xdr:from>
    <xdr:to>
      <xdr:col>15</xdr:col>
      <xdr:colOff>50800</xdr:colOff>
      <xdr:row>93</xdr:row>
      <xdr:rowOff>95923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5846303"/>
          <a:ext cx="889000" cy="19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34401</xdr:rowOff>
    </xdr:from>
    <xdr:to>
      <xdr:col>15</xdr:col>
      <xdr:colOff>101600</xdr:colOff>
      <xdr:row>96</xdr:row>
      <xdr:rowOff>136001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9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127128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58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72903</xdr:rowOff>
    </xdr:from>
    <xdr:to>
      <xdr:col>10</xdr:col>
      <xdr:colOff>114300</xdr:colOff>
      <xdr:row>96</xdr:row>
      <xdr:rowOff>8666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5846303"/>
          <a:ext cx="889000" cy="62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96741</xdr:rowOff>
    </xdr:from>
    <xdr:to>
      <xdr:col>10</xdr:col>
      <xdr:colOff>165100</xdr:colOff>
      <xdr:row>95</xdr:row>
      <xdr:rowOff>26891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21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18018</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0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103736</xdr:rowOff>
    </xdr:from>
    <xdr:to>
      <xdr:col>6</xdr:col>
      <xdr:colOff>38100</xdr:colOff>
      <xdr:row>98</xdr:row>
      <xdr:rowOff>33886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3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25013</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82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114137</xdr:rowOff>
    </xdr:from>
    <xdr:to>
      <xdr:col>24</xdr:col>
      <xdr:colOff>114300</xdr:colOff>
      <xdr:row>92</xdr:row>
      <xdr:rowOff>44287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71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137014</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567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6649</xdr:rowOff>
    </xdr:from>
    <xdr:to>
      <xdr:col>20</xdr:col>
      <xdr:colOff>38100</xdr:colOff>
      <xdr:row>92</xdr:row>
      <xdr:rowOff>108249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78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124776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55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45123</xdr:rowOff>
    </xdr:from>
    <xdr:to>
      <xdr:col>15</xdr:col>
      <xdr:colOff>101600</xdr:colOff>
      <xdr:row>93</xdr:row>
      <xdr:rowOff>146723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98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163250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765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22103</xdr:rowOff>
    </xdr:from>
    <xdr:to>
      <xdr:col>10</xdr:col>
      <xdr:colOff>165100</xdr:colOff>
      <xdr:row>92</xdr:row>
      <xdr:rowOff>123703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579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140230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570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129316</xdr:rowOff>
    </xdr:from>
    <xdr:to>
      <xdr:col>6</xdr:col>
      <xdr:colOff>38100</xdr:colOff>
      <xdr:row>96</xdr:row>
      <xdr:rowOff>59466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1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75993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192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2057</xdr:rowOff>
    </xdr:from>
    <xdr:to>
      <xdr:col>54</xdr:col>
      <xdr:colOff>189865</xdr:colOff>
      <xdr:row>39</xdr:row>
      <xdr:rowOff>100457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6174257"/>
          <a:ext cx="1270" cy="612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104284</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9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100457</xdr:rowOff>
    </xdr:from>
    <xdr:to>
      <xdr:col>55</xdr:col>
      <xdr:colOff>88900</xdr:colOff>
      <xdr:row>39</xdr:row>
      <xdr:rowOff>100457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87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120184</xdr:rowOff>
    </xdr:from>
    <xdr:ext cx="534377"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94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2057</xdr:rowOff>
    </xdr:from>
    <xdr:to>
      <xdr:col>55</xdr:col>
      <xdr:colOff>88900</xdr:colOff>
      <xdr:row>36</xdr:row>
      <xdr:rowOff>2057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17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166662</xdr:rowOff>
    </xdr:from>
    <xdr:to>
      <xdr:col>55</xdr:col>
      <xdr:colOff>0</xdr:colOff>
      <xdr:row>38</xdr:row>
      <xdr:rowOff>74778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510312"/>
          <a:ext cx="838200" cy="7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167949</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401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145072</xdr:rowOff>
    </xdr:from>
    <xdr:to>
      <xdr:col>55</xdr:col>
      <xdr:colOff>50800</xdr:colOff>
      <xdr:row>38</xdr:row>
      <xdr:rowOff>75222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48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166662</xdr:rowOff>
    </xdr:from>
    <xdr:to>
      <xdr:col>50</xdr:col>
      <xdr:colOff>114300</xdr:colOff>
      <xdr:row>38</xdr:row>
      <xdr:rowOff>46724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510312"/>
          <a:ext cx="889000" cy="5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122022</xdr:rowOff>
    </xdr:from>
    <xdr:to>
      <xdr:col>50</xdr:col>
      <xdr:colOff>165100</xdr:colOff>
      <xdr:row>38</xdr:row>
      <xdr:rowOff>52172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4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43298</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55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3887</xdr:rowOff>
    </xdr:from>
    <xdr:to>
      <xdr:col>45</xdr:col>
      <xdr:colOff>177800</xdr:colOff>
      <xdr:row>38</xdr:row>
      <xdr:rowOff>46724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518987"/>
          <a:ext cx="889000" cy="4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101613</xdr:rowOff>
    </xdr:from>
    <xdr:to>
      <xdr:col>46</xdr:col>
      <xdr:colOff>38100</xdr:colOff>
      <xdr:row>38</xdr:row>
      <xdr:rowOff>31762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4452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48290</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622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95428</xdr:rowOff>
    </xdr:from>
    <xdr:to>
      <xdr:col>41</xdr:col>
      <xdr:colOff>50800</xdr:colOff>
      <xdr:row>38</xdr:row>
      <xdr:rowOff>3887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410378"/>
          <a:ext cx="889000" cy="110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156718</xdr:rowOff>
    </xdr:from>
    <xdr:to>
      <xdr:col>41</xdr:col>
      <xdr:colOff>101600</xdr:colOff>
      <xdr:row>38</xdr:row>
      <xdr:rowOff>86868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50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77995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59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84328</xdr:rowOff>
    </xdr:from>
    <xdr:to>
      <xdr:col>36</xdr:col>
      <xdr:colOff>165100</xdr:colOff>
      <xdr:row>31</xdr:row>
      <xdr:rowOff>14478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22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31005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003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23978</xdr:rowOff>
    </xdr:from>
    <xdr:to>
      <xdr:col>55</xdr:col>
      <xdr:colOff>50800</xdr:colOff>
      <xdr:row>38</xdr:row>
      <xdr:rowOff>125578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53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2405</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51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115862</xdr:rowOff>
    </xdr:from>
    <xdr:to>
      <xdr:col>50</xdr:col>
      <xdr:colOff>165100</xdr:colOff>
      <xdr:row>38</xdr:row>
      <xdr:rowOff>46012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62539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2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167374</xdr:rowOff>
    </xdr:from>
    <xdr:to>
      <xdr:col>46</xdr:col>
      <xdr:colOff>38100</xdr:colOff>
      <xdr:row>38</xdr:row>
      <xdr:rowOff>97524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51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88651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60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124536</xdr:rowOff>
    </xdr:from>
    <xdr:to>
      <xdr:col>41</xdr:col>
      <xdr:colOff>101600</xdr:colOff>
      <xdr:row>38</xdr:row>
      <xdr:rowOff>54687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681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71213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24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44628</xdr:rowOff>
    </xdr:from>
    <xdr:to>
      <xdr:col>36</xdr:col>
      <xdr:colOff>165100</xdr:colOff>
      <xdr:row>31</xdr:row>
      <xdr:rowOff>146228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35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137355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452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106325</xdr:rowOff>
    </xdr:from>
    <xdr:to>
      <xdr:col>54</xdr:col>
      <xdr:colOff>189865</xdr:colOff>
      <xdr:row>57</xdr:row>
      <xdr:rowOff>133528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50275"/>
          <a:ext cx="1270" cy="1055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137355</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91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133528</xdr:rowOff>
    </xdr:from>
    <xdr:to>
      <xdr:col>55</xdr:col>
      <xdr:colOff>88900</xdr:colOff>
      <xdr:row>57</xdr:row>
      <xdr:rowOff>133528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0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53002</xdr:rowOff>
    </xdr:from>
    <xdr:ext cx="534377"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62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106325</xdr:rowOff>
    </xdr:from>
    <xdr:to>
      <xdr:col>55</xdr:col>
      <xdr:colOff>88900</xdr:colOff>
      <xdr:row>51</xdr:row>
      <xdr:rowOff>106325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5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86893</xdr:rowOff>
    </xdr:from>
    <xdr:to>
      <xdr:col>55</xdr:col>
      <xdr:colOff>0</xdr:colOff>
      <xdr:row>57</xdr:row>
      <xdr:rowOff>135433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688093"/>
          <a:ext cx="838200" cy="21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151572</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238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128695</xdr:rowOff>
    </xdr:from>
    <xdr:to>
      <xdr:col>55</xdr:col>
      <xdr:colOff>50800</xdr:colOff>
      <xdr:row>55</xdr:row>
      <xdr:rowOff>58845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3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92761</xdr:rowOff>
    </xdr:from>
    <xdr:to>
      <xdr:col>50</xdr:col>
      <xdr:colOff>114300</xdr:colOff>
      <xdr:row>57</xdr:row>
      <xdr:rowOff>135433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865411"/>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53124</xdr:rowOff>
    </xdr:from>
    <xdr:to>
      <xdr:col>50</xdr:col>
      <xdr:colOff>165100</xdr:colOff>
      <xdr:row>55</xdr:row>
      <xdr:rowOff>154724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48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171251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25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3587</xdr:rowOff>
    </xdr:from>
    <xdr:to>
      <xdr:col>45</xdr:col>
      <xdr:colOff>177800</xdr:colOff>
      <xdr:row>57</xdr:row>
      <xdr:rowOff>92761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776237"/>
          <a:ext cx="889000" cy="8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12681</xdr:rowOff>
    </xdr:from>
    <xdr:to>
      <xdr:col>46</xdr:col>
      <xdr:colOff>38100</xdr:colOff>
      <xdr:row>56</xdr:row>
      <xdr:rowOff>114281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130808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8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22695</xdr:rowOff>
    </xdr:from>
    <xdr:to>
      <xdr:col>41</xdr:col>
      <xdr:colOff>50800</xdr:colOff>
      <xdr:row>57</xdr:row>
      <xdr:rowOff>3587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623895"/>
          <a:ext cx="889000" cy="15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56249</xdr:rowOff>
    </xdr:from>
    <xdr:to>
      <xdr:col>41</xdr:col>
      <xdr:colOff>101600</xdr:colOff>
      <xdr:row>55</xdr:row>
      <xdr:rowOff>157849</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48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2926</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26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83471</xdr:rowOff>
    </xdr:from>
    <xdr:to>
      <xdr:col>36</xdr:col>
      <xdr:colOff>165100</xdr:colOff>
      <xdr:row>55</xdr:row>
      <xdr:rowOff>13621</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3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30148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11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36093</xdr:rowOff>
    </xdr:from>
    <xdr:to>
      <xdr:col>55</xdr:col>
      <xdr:colOff>50800</xdr:colOff>
      <xdr:row>56</xdr:row>
      <xdr:rowOff>137693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3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14520</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1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84633</xdr:rowOff>
    </xdr:from>
    <xdr:to>
      <xdr:col>50</xdr:col>
      <xdr:colOff>165100</xdr:colOff>
      <xdr:row>58</xdr:row>
      <xdr:rowOff>14783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5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5910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95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41961</xdr:rowOff>
    </xdr:from>
    <xdr:to>
      <xdr:col>46</xdr:col>
      <xdr:colOff>38100</xdr:colOff>
      <xdr:row>57</xdr:row>
      <xdr:rowOff>143561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1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134688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90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124237</xdr:rowOff>
    </xdr:from>
    <xdr:to>
      <xdr:col>41</xdr:col>
      <xdr:colOff>101600</xdr:colOff>
      <xdr:row>57</xdr:row>
      <xdr:rowOff>54387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2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45514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81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143345</xdr:rowOff>
    </xdr:from>
    <xdr:to>
      <xdr:col>36</xdr:col>
      <xdr:colOff>165100</xdr:colOff>
      <xdr:row>56</xdr:row>
      <xdr:rowOff>73495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57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64622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66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95276</xdr:rowOff>
    </xdr:from>
    <xdr:to>
      <xdr:col>54</xdr:col>
      <xdr:colOff>189865</xdr:colOff>
      <xdr:row>78</xdr:row>
      <xdr:rowOff>159131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96776"/>
          <a:ext cx="1270" cy="1435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162958</xdr:rowOff>
    </xdr:from>
    <xdr:ext cx="469744"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3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159131</xdr:rowOff>
    </xdr:from>
    <xdr:to>
      <xdr:col>55</xdr:col>
      <xdr:colOff>88900</xdr:colOff>
      <xdr:row>78</xdr:row>
      <xdr:rowOff>159131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3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41953</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7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95276</xdr:rowOff>
    </xdr:from>
    <xdr:to>
      <xdr:col>55</xdr:col>
      <xdr:colOff>88900</xdr:colOff>
      <xdr:row>70</xdr:row>
      <xdr:rowOff>95276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96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74854</xdr:rowOff>
    </xdr:from>
    <xdr:to>
      <xdr:col>55</xdr:col>
      <xdr:colOff>0</xdr:colOff>
      <xdr:row>77</xdr:row>
      <xdr:rowOff>111316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276504"/>
          <a:ext cx="838200" cy="3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116958</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297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94081</xdr:rowOff>
    </xdr:from>
    <xdr:to>
      <xdr:col>55</xdr:col>
      <xdr:colOff>50800</xdr:colOff>
      <xdr:row>77</xdr:row>
      <xdr:rowOff>24231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2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111316</xdr:rowOff>
    </xdr:from>
    <xdr:to>
      <xdr:col>50</xdr:col>
      <xdr:colOff>114300</xdr:colOff>
      <xdr:row>77</xdr:row>
      <xdr:rowOff>124727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312966"/>
          <a:ext cx="889000" cy="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12891</xdr:rowOff>
    </xdr:from>
    <xdr:to>
      <xdr:col>50</xdr:col>
      <xdr:colOff>165100</xdr:colOff>
      <xdr:row>76</xdr:row>
      <xdr:rowOff>114491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0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131018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281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124727</xdr:rowOff>
    </xdr:from>
    <xdr:to>
      <xdr:col>45</xdr:col>
      <xdr:colOff>177800</xdr:colOff>
      <xdr:row>77</xdr:row>
      <xdr:rowOff>130480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326377"/>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171081</xdr:rowOff>
    </xdr:from>
    <xdr:to>
      <xdr:col>46</xdr:col>
      <xdr:colOff>38100</xdr:colOff>
      <xdr:row>77</xdr:row>
      <xdr:rowOff>101231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20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117758</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15428" y="1297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25171</xdr:rowOff>
    </xdr:from>
    <xdr:to>
      <xdr:col>41</xdr:col>
      <xdr:colOff>50800</xdr:colOff>
      <xdr:row>77</xdr:row>
      <xdr:rowOff>130480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2883921"/>
          <a:ext cx="889000" cy="44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33007</xdr:rowOff>
    </xdr:from>
    <xdr:to>
      <xdr:col>41</xdr:col>
      <xdr:colOff>101600</xdr:colOff>
      <xdr:row>75</xdr:row>
      <xdr:rowOff>134607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289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151134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66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119570</xdr:rowOff>
    </xdr:from>
    <xdr:to>
      <xdr:col>36</xdr:col>
      <xdr:colOff>165100</xdr:colOff>
      <xdr:row>75</xdr:row>
      <xdr:rowOff>49720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280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66247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58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24054</xdr:rowOff>
    </xdr:from>
    <xdr:to>
      <xdr:col>55</xdr:col>
      <xdr:colOff>50800</xdr:colOff>
      <xdr:row>77</xdr:row>
      <xdr:rowOff>125654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22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2481</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20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60516</xdr:rowOff>
    </xdr:from>
    <xdr:to>
      <xdr:col>50</xdr:col>
      <xdr:colOff>165100</xdr:colOff>
      <xdr:row>77</xdr:row>
      <xdr:rowOff>162116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26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153243</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354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73927</xdr:rowOff>
    </xdr:from>
    <xdr:to>
      <xdr:col>46</xdr:col>
      <xdr:colOff>38100</xdr:colOff>
      <xdr:row>78</xdr:row>
      <xdr:rowOff>4077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27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166654</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36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79680</xdr:rowOff>
    </xdr:from>
    <xdr:to>
      <xdr:col>41</xdr:col>
      <xdr:colOff>101600</xdr:colOff>
      <xdr:row>78</xdr:row>
      <xdr:rowOff>9830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28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957</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37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145821</xdr:rowOff>
    </xdr:from>
    <xdr:to>
      <xdr:col>36</xdr:col>
      <xdr:colOff>165100</xdr:colOff>
      <xdr:row>75</xdr:row>
      <xdr:rowOff>75971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283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67098</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92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77456</xdr:rowOff>
    </xdr:from>
    <xdr:to>
      <xdr:col>54</xdr:col>
      <xdr:colOff>189865</xdr:colOff>
      <xdr:row>99</xdr:row>
      <xdr:rowOff>133496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07956"/>
          <a:ext cx="1270" cy="1599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137323</xdr:rowOff>
    </xdr:from>
    <xdr:ext cx="534377"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711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133496</xdr:rowOff>
    </xdr:from>
    <xdr:to>
      <xdr:col>55</xdr:col>
      <xdr:colOff>88900</xdr:colOff>
      <xdr:row>99</xdr:row>
      <xdr:rowOff>133496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7107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24133</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28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77456</xdr:rowOff>
    </xdr:from>
    <xdr:to>
      <xdr:col>55</xdr:col>
      <xdr:colOff>88900</xdr:colOff>
      <xdr:row>90</xdr:row>
      <xdr:rowOff>77456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0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36144</xdr:rowOff>
    </xdr:from>
    <xdr:to>
      <xdr:col>55</xdr:col>
      <xdr:colOff>0</xdr:colOff>
      <xdr:row>99</xdr:row>
      <xdr:rowOff>41925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666794"/>
          <a:ext cx="838200" cy="34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17986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305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166559</xdr:rowOff>
    </xdr:from>
    <xdr:to>
      <xdr:col>55</xdr:col>
      <xdr:colOff>50800</xdr:colOff>
      <xdr:row>96</xdr:row>
      <xdr:rowOff>96709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5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41925</xdr:rowOff>
    </xdr:from>
    <xdr:to>
      <xdr:col>50</xdr:col>
      <xdr:colOff>114300</xdr:colOff>
      <xdr:row>99</xdr:row>
      <xdr:rowOff>64328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7015475"/>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6832</xdr:rowOff>
    </xdr:from>
    <xdr:to>
      <xdr:col>50</xdr:col>
      <xdr:colOff>165100</xdr:colOff>
      <xdr:row>97</xdr:row>
      <xdr:rowOff>108432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63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124959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41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50350</xdr:rowOff>
    </xdr:from>
    <xdr:to>
      <xdr:col>45</xdr:col>
      <xdr:colOff>177800</xdr:colOff>
      <xdr:row>99</xdr:row>
      <xdr:rowOff>64328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852450"/>
          <a:ext cx="889000" cy="18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124301</xdr:rowOff>
    </xdr:from>
    <xdr:to>
      <xdr:col>46</xdr:col>
      <xdr:colOff>38100</xdr:colOff>
      <xdr:row>98</xdr:row>
      <xdr:rowOff>54451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75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70978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53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50350</xdr:rowOff>
    </xdr:from>
    <xdr:to>
      <xdr:col>41</xdr:col>
      <xdr:colOff>50800</xdr:colOff>
      <xdr:row>98</xdr:row>
      <xdr:rowOff>81570</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852450"/>
          <a:ext cx="889000" cy="3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166886</xdr:rowOff>
    </xdr:from>
    <xdr:to>
      <xdr:col>41</xdr:col>
      <xdr:colOff>101600</xdr:colOff>
      <xdr:row>98</xdr:row>
      <xdr:rowOff>97036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79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113563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57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163750</xdr:rowOff>
    </xdr:from>
    <xdr:to>
      <xdr:col>36</xdr:col>
      <xdr:colOff>165100</xdr:colOff>
      <xdr:row>97</xdr:row>
      <xdr:rowOff>93900</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2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110427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39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156794</xdr:rowOff>
    </xdr:from>
    <xdr:to>
      <xdr:col>55</xdr:col>
      <xdr:colOff>50800</xdr:colOff>
      <xdr:row>97</xdr:row>
      <xdr:rowOff>86944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61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135221</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59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162575</xdr:rowOff>
    </xdr:from>
    <xdr:to>
      <xdr:col>50</xdr:col>
      <xdr:colOff>165100</xdr:colOff>
      <xdr:row>99</xdr:row>
      <xdr:rowOff>92725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96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83852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705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13528</xdr:rowOff>
    </xdr:from>
    <xdr:to>
      <xdr:col>46</xdr:col>
      <xdr:colOff>38100</xdr:colOff>
      <xdr:row>99</xdr:row>
      <xdr:rowOff>115128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98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106255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7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171000</xdr:rowOff>
    </xdr:from>
    <xdr:to>
      <xdr:col>41</xdr:col>
      <xdr:colOff>101600</xdr:colOff>
      <xdr:row>98</xdr:row>
      <xdr:rowOff>101150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8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92277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89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30770</xdr:rowOff>
    </xdr:from>
    <xdr:to>
      <xdr:col>36</xdr:col>
      <xdr:colOff>165100</xdr:colOff>
      <xdr:row>98</xdr:row>
      <xdr:rowOff>132370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83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123497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92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110417</xdr:rowOff>
    </xdr:from>
    <xdr:to>
      <xdr:col>85</xdr:col>
      <xdr:colOff>126364</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253917"/>
          <a:ext cx="1269" cy="1531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57094</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0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110417</xdr:rowOff>
    </xdr:from>
    <xdr:to>
      <xdr:col>86</xdr:col>
      <xdr:colOff>25400</xdr:colOff>
      <xdr:row>30</xdr:row>
      <xdr:rowOff>110417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25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36177</xdr:rowOff>
    </xdr:from>
    <xdr:to>
      <xdr:col>85</xdr:col>
      <xdr:colOff>127000</xdr:colOff>
      <xdr:row>39</xdr:row>
      <xdr:rowOff>59037</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551277"/>
          <a:ext cx="8382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109164</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281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86287</xdr:rowOff>
    </xdr:from>
    <xdr:to>
      <xdr:col>85</xdr:col>
      <xdr:colOff>177800</xdr:colOff>
      <xdr:row>38</xdr:row>
      <xdr:rowOff>16438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4299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59037</xdr:rowOff>
    </xdr:from>
    <xdr:to>
      <xdr:col>81</xdr:col>
      <xdr:colOff>50800</xdr:colOff>
      <xdr:row>39</xdr:row>
      <xdr:rowOff>72535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4592300" y="6745587"/>
          <a:ext cx="889000" cy="1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44813</xdr:rowOff>
    </xdr:from>
    <xdr:to>
      <xdr:col>81</xdr:col>
      <xdr:colOff>101600</xdr:colOff>
      <xdr:row>37</xdr:row>
      <xdr:rowOff>146413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38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162940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16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143728</xdr:rowOff>
    </xdr:from>
    <xdr:to>
      <xdr:col>76</xdr:col>
      <xdr:colOff>114300</xdr:colOff>
      <xdr:row>39</xdr:row>
      <xdr:rowOff>72535</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658828"/>
          <a:ext cx="889000" cy="10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18469</xdr:rowOff>
    </xdr:from>
    <xdr:to>
      <xdr:col>76</xdr:col>
      <xdr:colOff>165100</xdr:colOff>
      <xdr:row>37</xdr:row>
      <xdr:rowOff>120069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36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136596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13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35742</xdr:rowOff>
    </xdr:from>
    <xdr:to>
      <xdr:col>71</xdr:col>
      <xdr:colOff>177800</xdr:colOff>
      <xdr:row>38</xdr:row>
      <xdr:rowOff>143728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379392"/>
          <a:ext cx="889000" cy="27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141913</xdr:rowOff>
    </xdr:from>
    <xdr:to>
      <xdr:col>72</xdr:col>
      <xdr:colOff>38100</xdr:colOff>
      <xdr:row>37</xdr:row>
      <xdr:rowOff>72063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31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88590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08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56787</xdr:rowOff>
    </xdr:from>
    <xdr:to>
      <xdr:col>67</xdr:col>
      <xdr:colOff>101600</xdr:colOff>
      <xdr:row>36</xdr:row>
      <xdr:rowOff>158387</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2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3464</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00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156827</xdr:rowOff>
    </xdr:from>
    <xdr:to>
      <xdr:col>85</xdr:col>
      <xdr:colOff>177800</xdr:colOff>
      <xdr:row>38</xdr:row>
      <xdr:rowOff>86977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50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135254</xdr:rowOff>
    </xdr:from>
    <xdr:ext cx="469744"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47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8237</xdr:rowOff>
    </xdr:from>
    <xdr:to>
      <xdr:col>81</xdr:col>
      <xdr:colOff>101600</xdr:colOff>
      <xdr:row>39</xdr:row>
      <xdr:rowOff>109837</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9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100964</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2017" y="6787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21735</xdr:rowOff>
    </xdr:from>
    <xdr:to>
      <xdr:col>76</xdr:col>
      <xdr:colOff>165100</xdr:colOff>
      <xdr:row>39</xdr:row>
      <xdr:rowOff>123335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70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114462</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03017" y="6801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92928</xdr:rowOff>
    </xdr:from>
    <xdr:to>
      <xdr:col>72</xdr:col>
      <xdr:colOff>38100</xdr:colOff>
      <xdr:row>39</xdr:row>
      <xdr:rowOff>23078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14205</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68428" y="6700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156392</xdr:rowOff>
    </xdr:from>
    <xdr:to>
      <xdr:col>67</xdr:col>
      <xdr:colOff>101600</xdr:colOff>
      <xdr:row>37</xdr:row>
      <xdr:rowOff>86542</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32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77669</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79428" y="642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105277</xdr:rowOff>
    </xdr:from>
    <xdr:to>
      <xdr:col>85</xdr:col>
      <xdr:colOff>126364</xdr:colOff>
      <xdr:row>78</xdr:row>
      <xdr:rowOff>42563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449677"/>
          <a:ext cx="1269" cy="965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46390</xdr:rowOff>
    </xdr:from>
    <xdr:ext cx="469744"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1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42563</xdr:rowOff>
    </xdr:from>
    <xdr:to>
      <xdr:col>86</xdr:col>
      <xdr:colOff>25400</xdr:colOff>
      <xdr:row>78</xdr:row>
      <xdr:rowOff>42563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1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51954</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222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105277</xdr:rowOff>
    </xdr:from>
    <xdr:to>
      <xdr:col>86</xdr:col>
      <xdr:colOff>25400</xdr:colOff>
      <xdr:row>72</xdr:row>
      <xdr:rowOff>105277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449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20409</xdr:rowOff>
    </xdr:from>
    <xdr:to>
      <xdr:col>85</xdr:col>
      <xdr:colOff>127000</xdr:colOff>
      <xdr:row>73</xdr:row>
      <xdr:rowOff>35458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2364809"/>
          <a:ext cx="838200" cy="18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151757</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39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1880</xdr:rowOff>
    </xdr:from>
    <xdr:to>
      <xdr:col>85</xdr:col>
      <xdr:colOff>177800</xdr:colOff>
      <xdr:row>75</xdr:row>
      <xdr:rowOff>103480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86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76416</xdr:rowOff>
    </xdr:from>
    <xdr:to>
      <xdr:col>81</xdr:col>
      <xdr:colOff>50800</xdr:colOff>
      <xdr:row>72</xdr:row>
      <xdr:rowOff>20409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2249366"/>
          <a:ext cx="889000" cy="1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166739</xdr:rowOff>
    </xdr:from>
    <xdr:to>
      <xdr:col>81</xdr:col>
      <xdr:colOff>101600</xdr:colOff>
      <xdr:row>75</xdr:row>
      <xdr:rowOff>96889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5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88016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94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41497</xdr:rowOff>
    </xdr:from>
    <xdr:to>
      <xdr:col>76</xdr:col>
      <xdr:colOff>114300</xdr:colOff>
      <xdr:row>71</xdr:row>
      <xdr:rowOff>76416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2214447"/>
          <a:ext cx="889000" cy="3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160699</xdr:rowOff>
    </xdr:from>
    <xdr:to>
      <xdr:col>76</xdr:col>
      <xdr:colOff>165100</xdr:colOff>
      <xdr:row>75</xdr:row>
      <xdr:rowOff>90849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4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81976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94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37668</xdr:rowOff>
    </xdr:from>
    <xdr:to>
      <xdr:col>71</xdr:col>
      <xdr:colOff>177800</xdr:colOff>
      <xdr:row>71</xdr:row>
      <xdr:rowOff>41497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2210618"/>
          <a:ext cx="889000" cy="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143935</xdr:rowOff>
    </xdr:from>
    <xdr:to>
      <xdr:col>72</xdr:col>
      <xdr:colOff>38100</xdr:colOff>
      <xdr:row>75</xdr:row>
      <xdr:rowOff>74085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3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65212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92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169063</xdr:rowOff>
    </xdr:from>
    <xdr:to>
      <xdr:col>67</xdr:col>
      <xdr:colOff>101600</xdr:colOff>
      <xdr:row>75</xdr:row>
      <xdr:rowOff>99213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8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90340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94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156108</xdr:rowOff>
    </xdr:from>
    <xdr:to>
      <xdr:col>85</xdr:col>
      <xdr:colOff>177800</xdr:colOff>
      <xdr:row>73</xdr:row>
      <xdr:rowOff>86258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50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71035</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41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141059</xdr:rowOff>
    </xdr:from>
    <xdr:to>
      <xdr:col>81</xdr:col>
      <xdr:colOff>101600</xdr:colOff>
      <xdr:row>72</xdr:row>
      <xdr:rowOff>71209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31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87736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08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25616</xdr:rowOff>
    </xdr:from>
    <xdr:to>
      <xdr:col>76</xdr:col>
      <xdr:colOff>165100</xdr:colOff>
      <xdr:row>71</xdr:row>
      <xdr:rowOff>127216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19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143743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197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162147</xdr:rowOff>
    </xdr:from>
    <xdr:to>
      <xdr:col>72</xdr:col>
      <xdr:colOff>38100</xdr:colOff>
      <xdr:row>71</xdr:row>
      <xdr:rowOff>92297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16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108824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193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158318</xdr:rowOff>
    </xdr:from>
    <xdr:to>
      <xdr:col>67</xdr:col>
      <xdr:colOff>101600</xdr:colOff>
      <xdr:row>71</xdr:row>
      <xdr:rowOff>88468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15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104995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193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56299</xdr:rowOff>
    </xdr:from>
    <xdr:to>
      <xdr:col>85</xdr:col>
      <xdr:colOff>126364</xdr:colOff>
      <xdr:row>98</xdr:row>
      <xdr:rowOff>83159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58249"/>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86986</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88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83159</xdr:rowOff>
    </xdr:from>
    <xdr:to>
      <xdr:col>86</xdr:col>
      <xdr:colOff>25400</xdr:colOff>
      <xdr:row>98</xdr:row>
      <xdr:rowOff>83159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88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2976</xdr:rowOff>
    </xdr:from>
    <xdr:ext cx="534377"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3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56299</xdr:rowOff>
    </xdr:from>
    <xdr:to>
      <xdr:col>86</xdr:col>
      <xdr:colOff>25400</xdr:colOff>
      <xdr:row>91</xdr:row>
      <xdr:rowOff>56299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5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99313</xdr:rowOff>
    </xdr:from>
    <xdr:to>
      <xdr:col>85</xdr:col>
      <xdr:colOff>127000</xdr:colOff>
      <xdr:row>95</xdr:row>
      <xdr:rowOff>38354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5872713"/>
          <a:ext cx="838200" cy="45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8729</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296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30302</xdr:rowOff>
    </xdr:from>
    <xdr:to>
      <xdr:col>85</xdr:col>
      <xdr:colOff>177800</xdr:colOff>
      <xdr:row>95</xdr:row>
      <xdr:rowOff>131902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31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109829</xdr:rowOff>
    </xdr:from>
    <xdr:to>
      <xdr:col>81</xdr:col>
      <xdr:colOff>50800</xdr:colOff>
      <xdr:row>95</xdr:row>
      <xdr:rowOff>38354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054679"/>
          <a:ext cx="889000" cy="27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133325</xdr:rowOff>
    </xdr:from>
    <xdr:to>
      <xdr:col>81</xdr:col>
      <xdr:colOff>101600</xdr:colOff>
      <xdr:row>96</xdr:row>
      <xdr:rowOff>63475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4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54602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5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109829</xdr:rowOff>
    </xdr:from>
    <xdr:to>
      <xdr:col>76</xdr:col>
      <xdr:colOff>114300</xdr:colOff>
      <xdr:row>96</xdr:row>
      <xdr:rowOff>22924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054679"/>
          <a:ext cx="889000" cy="42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72365</xdr:rowOff>
    </xdr:from>
    <xdr:to>
      <xdr:col>76</xdr:col>
      <xdr:colOff>165100</xdr:colOff>
      <xdr:row>96</xdr:row>
      <xdr:rowOff>2515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36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165092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5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22924</xdr:rowOff>
    </xdr:from>
    <xdr:to>
      <xdr:col>71</xdr:col>
      <xdr:colOff>177800</xdr:colOff>
      <xdr:row>98</xdr:row>
      <xdr:rowOff>92570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482124"/>
          <a:ext cx="889000" cy="41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67259</xdr:rowOff>
    </xdr:from>
    <xdr:to>
      <xdr:col>72</xdr:col>
      <xdr:colOff>38100</xdr:colOff>
      <xdr:row>95</xdr:row>
      <xdr:rowOff>168859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35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13936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13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36779</xdr:rowOff>
    </xdr:from>
    <xdr:to>
      <xdr:col>67</xdr:col>
      <xdr:colOff>101600</xdr:colOff>
      <xdr:row>96</xdr:row>
      <xdr:rowOff>138379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4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154906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27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48513</xdr:rowOff>
    </xdr:from>
    <xdr:to>
      <xdr:col>85</xdr:col>
      <xdr:colOff>177800</xdr:colOff>
      <xdr:row>92</xdr:row>
      <xdr:rowOff>150113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582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71390</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567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159004</xdr:rowOff>
    </xdr:from>
    <xdr:to>
      <xdr:col>81</xdr:col>
      <xdr:colOff>101600</xdr:colOff>
      <xdr:row>95</xdr:row>
      <xdr:rowOff>89154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27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105681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05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59029</xdr:rowOff>
    </xdr:from>
    <xdr:to>
      <xdr:col>76</xdr:col>
      <xdr:colOff>165100</xdr:colOff>
      <xdr:row>93</xdr:row>
      <xdr:rowOff>160629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00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5706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577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143574</xdr:rowOff>
    </xdr:from>
    <xdr:to>
      <xdr:col>72</xdr:col>
      <xdr:colOff>38100</xdr:colOff>
      <xdr:row>96</xdr:row>
      <xdr:rowOff>73724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43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64851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52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41770</xdr:rowOff>
    </xdr:from>
    <xdr:to>
      <xdr:col>67</xdr:col>
      <xdr:colOff>101600</xdr:colOff>
      <xdr:row>98</xdr:row>
      <xdr:rowOff>143370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134497</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42164</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357114"/>
          <a:ext cx="1269"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160291</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3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42164</xdr:rowOff>
    </xdr:from>
    <xdr:to>
      <xdr:col>116</xdr:col>
      <xdr:colOff>152400</xdr:colOff>
      <xdr:row>31</xdr:row>
      <xdr:rowOff>42164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357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89916</xdr:rowOff>
    </xdr:from>
    <xdr:to>
      <xdr:col>116</xdr:col>
      <xdr:colOff>63500</xdr:colOff>
      <xdr:row>37</xdr:row>
      <xdr:rowOff>98806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262116"/>
          <a:ext cx="838200" cy="18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157243</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29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7366</xdr:rowOff>
    </xdr:from>
    <xdr:to>
      <xdr:col>116</xdr:col>
      <xdr:colOff>114300</xdr:colOff>
      <xdr:row>37</xdr:row>
      <xdr:rowOff>108966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35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98806</xdr:rowOff>
    </xdr:from>
    <xdr:to>
      <xdr:col>111</xdr:col>
      <xdr:colOff>177800</xdr:colOff>
      <xdr:row>37</xdr:row>
      <xdr:rowOff>123952</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44245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129794</xdr:rowOff>
    </xdr:from>
    <xdr:to>
      <xdr:col>112</xdr:col>
      <xdr:colOff>38100</xdr:colOff>
      <xdr:row>37</xdr:row>
      <xdr:rowOff>59944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30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76471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07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64643</xdr:rowOff>
    </xdr:from>
    <xdr:to>
      <xdr:col>107</xdr:col>
      <xdr:colOff>50800</xdr:colOff>
      <xdr:row>37</xdr:row>
      <xdr:rowOff>123952</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236843"/>
          <a:ext cx="889000" cy="23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112522</xdr:rowOff>
    </xdr:from>
    <xdr:to>
      <xdr:col>107</xdr:col>
      <xdr:colOff>101600</xdr:colOff>
      <xdr:row>37</xdr:row>
      <xdr:rowOff>42672</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28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59199</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05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64643</xdr:rowOff>
    </xdr:from>
    <xdr:to>
      <xdr:col>102</xdr:col>
      <xdr:colOff>114300</xdr:colOff>
      <xdr:row>37</xdr:row>
      <xdr:rowOff>20955</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236843"/>
          <a:ext cx="889000" cy="12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115697</xdr:rowOff>
    </xdr:from>
    <xdr:to>
      <xdr:col>102</xdr:col>
      <xdr:colOff>165100</xdr:colOff>
      <xdr:row>37</xdr:row>
      <xdr:rowOff>45847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36974</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38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124841</xdr:rowOff>
    </xdr:from>
    <xdr:to>
      <xdr:col>98</xdr:col>
      <xdr:colOff>38100</xdr:colOff>
      <xdr:row>37</xdr:row>
      <xdr:rowOff>54991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71518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07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39116</xdr:rowOff>
    </xdr:from>
    <xdr:to>
      <xdr:col>116</xdr:col>
      <xdr:colOff>114300</xdr:colOff>
      <xdr:row>36</xdr:row>
      <xdr:rowOff>140716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21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61993</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06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48006</xdr:rowOff>
    </xdr:from>
    <xdr:to>
      <xdr:col>112</xdr:col>
      <xdr:colOff>38100</xdr:colOff>
      <xdr:row>37</xdr:row>
      <xdr:rowOff>149606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39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140733</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484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73152</xdr:rowOff>
    </xdr:from>
    <xdr:to>
      <xdr:col>107</xdr:col>
      <xdr:colOff>101600</xdr:colOff>
      <xdr:row>38</xdr:row>
      <xdr:rowOff>3302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41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165879</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650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13843</xdr:rowOff>
    </xdr:from>
    <xdr:to>
      <xdr:col>102</xdr:col>
      <xdr:colOff>165100</xdr:colOff>
      <xdr:row>36</xdr:row>
      <xdr:rowOff>115443</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18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131970</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5961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141605</xdr:rowOff>
    </xdr:from>
    <xdr:to>
      <xdr:col>98</xdr:col>
      <xdr:colOff>38100</xdr:colOff>
      <xdr:row>37</xdr:row>
      <xdr:rowOff>71755</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62882</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406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116383</xdr:rowOff>
    </xdr:from>
    <xdr:to>
      <xdr:col>116</xdr:col>
      <xdr:colOff>62864</xdr:colOff>
      <xdr:row>59</xdr:row>
      <xdr:rowOff>27953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688883"/>
          <a:ext cx="1269" cy="1454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31780</xdr:rowOff>
    </xdr:from>
    <xdr:ext cx="378565"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47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27953</xdr:rowOff>
    </xdr:from>
    <xdr:to>
      <xdr:col>116</xdr:col>
      <xdr:colOff>152400</xdr:colOff>
      <xdr:row>59</xdr:row>
      <xdr:rowOff>27953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4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63060</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46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116383</xdr:rowOff>
    </xdr:from>
    <xdr:to>
      <xdr:col>116</xdr:col>
      <xdr:colOff>152400</xdr:colOff>
      <xdr:row>50</xdr:row>
      <xdr:rowOff>116383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68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41516</xdr:rowOff>
    </xdr:from>
    <xdr:to>
      <xdr:col>116</xdr:col>
      <xdr:colOff>63500</xdr:colOff>
      <xdr:row>58</xdr:row>
      <xdr:rowOff>61709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1323300" y="9985616"/>
          <a:ext cx="8382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52988</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654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30111</xdr:rowOff>
    </xdr:from>
    <xdr:to>
      <xdr:col>116</xdr:col>
      <xdr:colOff>114300</xdr:colOff>
      <xdr:row>57</xdr:row>
      <xdr:rowOff>131711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80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43497</xdr:rowOff>
    </xdr:from>
    <xdr:to>
      <xdr:col>111</xdr:col>
      <xdr:colOff>177800</xdr:colOff>
      <xdr:row>58</xdr:row>
      <xdr:rowOff>61709</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9987597"/>
          <a:ext cx="889000" cy="1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34836</xdr:rowOff>
    </xdr:from>
    <xdr:to>
      <xdr:col>112</xdr:col>
      <xdr:colOff>38100</xdr:colOff>
      <xdr:row>57</xdr:row>
      <xdr:rowOff>136436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80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152963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58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43497</xdr:rowOff>
    </xdr:from>
    <xdr:to>
      <xdr:col>107</xdr:col>
      <xdr:colOff>50800</xdr:colOff>
      <xdr:row>58</xdr:row>
      <xdr:rowOff>63271</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9545300" y="9987597"/>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25349</xdr:rowOff>
    </xdr:from>
    <xdr:to>
      <xdr:col>107</xdr:col>
      <xdr:colOff>101600</xdr:colOff>
      <xdr:row>57</xdr:row>
      <xdr:rowOff>126949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143476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57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40107</xdr:rowOff>
    </xdr:from>
    <xdr:to>
      <xdr:col>102</xdr:col>
      <xdr:colOff>114300</xdr:colOff>
      <xdr:row>58</xdr:row>
      <xdr:rowOff>63271</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9984207"/>
          <a:ext cx="889000" cy="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889</xdr:rowOff>
    </xdr:from>
    <xdr:to>
      <xdr:col>102</xdr:col>
      <xdr:colOff>165100</xdr:colOff>
      <xdr:row>57</xdr:row>
      <xdr:rowOff>102489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119016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54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2604</xdr:rowOff>
    </xdr:from>
    <xdr:to>
      <xdr:col>98</xdr:col>
      <xdr:colOff>38100</xdr:colOff>
      <xdr:row>57</xdr:row>
      <xdr:rowOff>104204</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120731</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55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162166</xdr:rowOff>
    </xdr:from>
    <xdr:to>
      <xdr:col>116</xdr:col>
      <xdr:colOff>114300</xdr:colOff>
      <xdr:row>58</xdr:row>
      <xdr:rowOff>92316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993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140593</xdr:rowOff>
    </xdr:from>
    <xdr:ext cx="469744"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91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10909</xdr:rowOff>
    </xdr:from>
    <xdr:to>
      <xdr:col>112</xdr:col>
      <xdr:colOff>38100</xdr:colOff>
      <xdr:row>58</xdr:row>
      <xdr:rowOff>112509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995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103636</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88428" y="1004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164147</xdr:rowOff>
    </xdr:from>
    <xdr:to>
      <xdr:col>107</xdr:col>
      <xdr:colOff>101600</xdr:colOff>
      <xdr:row>58</xdr:row>
      <xdr:rowOff>94297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993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85424</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10029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12471</xdr:rowOff>
    </xdr:from>
    <xdr:to>
      <xdr:col>102</xdr:col>
      <xdr:colOff>165100</xdr:colOff>
      <xdr:row>58</xdr:row>
      <xdr:rowOff>114071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995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105198</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10428" y="1004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160757</xdr:rowOff>
    </xdr:from>
    <xdr:to>
      <xdr:col>98</xdr:col>
      <xdr:colOff>38100</xdr:colOff>
      <xdr:row>58</xdr:row>
      <xdr:rowOff>90907</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993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82034</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21428" y="1002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142139</xdr:rowOff>
    </xdr:from>
    <xdr:to>
      <xdr:col>116</xdr:col>
      <xdr:colOff>62864</xdr:colOff>
      <xdr:row>78</xdr:row>
      <xdr:rowOff>151625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315089"/>
          <a:ext cx="1269" cy="1209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155452</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52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151625</xdr:rowOff>
    </xdr:from>
    <xdr:to>
      <xdr:col>116</xdr:col>
      <xdr:colOff>152400</xdr:colOff>
      <xdr:row>78</xdr:row>
      <xdr:rowOff>151625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52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88816</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209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142139</xdr:rowOff>
    </xdr:from>
    <xdr:to>
      <xdr:col>116</xdr:col>
      <xdr:colOff>152400</xdr:colOff>
      <xdr:row>71</xdr:row>
      <xdr:rowOff>142139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31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142139</xdr:rowOff>
    </xdr:from>
    <xdr:to>
      <xdr:col>116</xdr:col>
      <xdr:colOff>63500</xdr:colOff>
      <xdr:row>71</xdr:row>
      <xdr:rowOff>148806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2315089"/>
          <a:ext cx="838200" cy="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73613</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932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95186</xdr:rowOff>
    </xdr:from>
    <xdr:to>
      <xdr:col>116</xdr:col>
      <xdr:colOff>114300</xdr:colOff>
      <xdr:row>76</xdr:row>
      <xdr:rowOff>25336</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9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108039</xdr:rowOff>
    </xdr:from>
    <xdr:to>
      <xdr:col>111</xdr:col>
      <xdr:colOff>177800</xdr:colOff>
      <xdr:row>71</xdr:row>
      <xdr:rowOff>148806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0434300" y="12280989"/>
          <a:ext cx="8890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133706</xdr:rowOff>
    </xdr:from>
    <xdr:to>
      <xdr:col>112</xdr:col>
      <xdr:colOff>38100</xdr:colOff>
      <xdr:row>76</xdr:row>
      <xdr:rowOff>63857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54982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108039</xdr:rowOff>
    </xdr:from>
    <xdr:to>
      <xdr:col>107</xdr:col>
      <xdr:colOff>50800</xdr:colOff>
      <xdr:row>71</xdr:row>
      <xdr:rowOff>155778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2280989"/>
          <a:ext cx="889000" cy="4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3099</xdr:rowOff>
    </xdr:from>
    <xdr:to>
      <xdr:col>107</xdr:col>
      <xdr:colOff>101600</xdr:colOff>
      <xdr:row>76</xdr:row>
      <xdr:rowOff>104699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30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95826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12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155778</xdr:rowOff>
    </xdr:from>
    <xdr:to>
      <xdr:col>102</xdr:col>
      <xdr:colOff>114300</xdr:colOff>
      <xdr:row>72</xdr:row>
      <xdr:rowOff>1740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2328728"/>
          <a:ext cx="889000" cy="1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25349</xdr:rowOff>
    </xdr:from>
    <xdr:to>
      <xdr:col>102</xdr:col>
      <xdr:colOff>165100</xdr:colOff>
      <xdr:row>76</xdr:row>
      <xdr:rowOff>126949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118076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14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39218</xdr:rowOff>
    </xdr:from>
    <xdr:to>
      <xdr:col>98</xdr:col>
      <xdr:colOff>38100</xdr:colOff>
      <xdr:row>76</xdr:row>
      <xdr:rowOff>140818</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131945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1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91339</xdr:rowOff>
    </xdr:from>
    <xdr:to>
      <xdr:col>116</xdr:col>
      <xdr:colOff>114300</xdr:colOff>
      <xdr:row>72</xdr:row>
      <xdr:rowOff>21489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26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44366</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21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98006</xdr:rowOff>
    </xdr:from>
    <xdr:to>
      <xdr:col>112</xdr:col>
      <xdr:colOff>38100</xdr:colOff>
      <xdr:row>72</xdr:row>
      <xdr:rowOff>28156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27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44683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0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57239</xdr:rowOff>
    </xdr:from>
    <xdr:to>
      <xdr:col>107</xdr:col>
      <xdr:colOff>101600</xdr:colOff>
      <xdr:row>71</xdr:row>
      <xdr:rowOff>158839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23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3916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00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104978</xdr:rowOff>
    </xdr:from>
    <xdr:to>
      <xdr:col>102</xdr:col>
      <xdr:colOff>165100</xdr:colOff>
      <xdr:row>72</xdr:row>
      <xdr:rowOff>35128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27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51655</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205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122390</xdr:rowOff>
    </xdr:from>
    <xdr:to>
      <xdr:col>98</xdr:col>
      <xdr:colOff>38100</xdr:colOff>
      <xdr:row>72</xdr:row>
      <xdr:rowOff>52540</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2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69067</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207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人件費、物件費は、類似団体や県の平均と比較して高い状況にあるが、これは平成</a:t>
          </a:r>
          <a:r>
            <a:rPr kumimoji="1" lang="en-US" altLang="ja-JP" sz="1050">
              <a:latin typeface="ＭＳ Ｐゴシック" panose="020B0600070205080204" pitchFamily="50" charset="-128"/>
              <a:ea typeface="ＭＳ Ｐゴシック" panose="020B0600070205080204" pitchFamily="50" charset="-128"/>
            </a:rPr>
            <a:t>17</a:t>
          </a:r>
          <a:r>
            <a:rPr kumimoji="1" lang="ja-JP" altLang="en-US" sz="1050">
              <a:latin typeface="ＭＳ Ｐゴシック" panose="020B0600070205080204" pitchFamily="50" charset="-128"/>
              <a:ea typeface="ＭＳ Ｐゴシック" panose="020B0600070205080204" pitchFamily="50" charset="-128"/>
            </a:rPr>
            <a:t>年</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月の広域合併により、職員数が増加したこと及び多くの公共施設を抱えることになったことが主な要因である。合併後、定員適正化計画による正規職員数の削減や公の施設等評価及びあり方方針に基づく施設の総量削減など、経費削減に向けた取り組みを進めており、特に正規職員数については合併直後から令和２年４月時点までに</a:t>
          </a:r>
          <a:r>
            <a:rPr kumimoji="1" lang="en-US" altLang="ja-JP" sz="1050">
              <a:latin typeface="ＭＳ Ｐゴシック" panose="020B0600070205080204" pitchFamily="50" charset="-128"/>
              <a:ea typeface="ＭＳ Ｐゴシック" panose="020B0600070205080204" pitchFamily="50" charset="-128"/>
            </a:rPr>
            <a:t>569</a:t>
          </a:r>
          <a:r>
            <a:rPr kumimoji="1" lang="ja-JP" altLang="en-US" sz="1050">
              <a:latin typeface="ＭＳ Ｐゴシック" panose="020B0600070205080204" pitchFamily="50" charset="-128"/>
              <a:ea typeface="ＭＳ Ｐゴシック" panose="020B0600070205080204" pitchFamily="50" charset="-128"/>
            </a:rPr>
            <a:t>人の職員を削減するなど、効果を上げている。島しょ部地域という特殊な地理的要因や会計年度任用職員の効率的な配置などにも留意しながら、経費の削減に努めたい。</a:t>
          </a:r>
        </a:p>
        <a:p>
          <a:r>
            <a:rPr kumimoji="1" lang="ja-JP" altLang="en-US" sz="1050">
              <a:latin typeface="ＭＳ Ｐゴシック" panose="020B0600070205080204" pitchFamily="50" charset="-128"/>
              <a:ea typeface="ＭＳ Ｐゴシック" panose="020B0600070205080204" pitchFamily="50" charset="-128"/>
            </a:rPr>
            <a:t>　扶助費は障害福祉サービス費や児童手当費の増等により前年度比で微増しているが、当該事業は類似団体でも同様であるにも関わらず、類似団体平均を超える額であり、適切な執行に努め、上昇率の抑制に努めたい。</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普通建設事業費は、主に小中学校のバリアフリー化や</a:t>
          </a:r>
          <a:r>
            <a:rPr kumimoji="1" lang="en-US" altLang="ja-JP" sz="1050">
              <a:latin typeface="ＭＳ Ｐゴシック" panose="020B0600070205080204" pitchFamily="50" charset="-128"/>
              <a:ea typeface="ＭＳ Ｐゴシック" panose="020B0600070205080204" pitchFamily="50" charset="-128"/>
            </a:rPr>
            <a:t>LED</a:t>
          </a:r>
          <a:r>
            <a:rPr kumimoji="1" lang="ja-JP" altLang="en-US" sz="1050">
              <a:latin typeface="ＭＳ Ｐゴシック" panose="020B0600070205080204" pitchFamily="50" charset="-128"/>
              <a:ea typeface="ＭＳ Ｐゴシック" panose="020B0600070205080204" pitchFamily="50" charset="-128"/>
            </a:rPr>
            <a:t>化、特別教室の空調整備により、前年度比で増加した。</a:t>
          </a:r>
        </a:p>
        <a:p>
          <a:r>
            <a:rPr kumimoji="1" lang="ja-JP" altLang="en-US" sz="1050">
              <a:latin typeface="ＭＳ Ｐゴシック" panose="020B0600070205080204" pitchFamily="50" charset="-128"/>
              <a:ea typeface="ＭＳ Ｐゴシック" panose="020B0600070205080204" pitchFamily="50" charset="-128"/>
            </a:rPr>
            <a:t>　公債費は、ごみ処理施設整備などの財源となっている合併特例債などの地方債償還により、高い水準ではあるものの、直近は減少傾向を維持しており、今後一定期間は継続するものと見込んでいる。</a:t>
          </a:r>
        </a:p>
        <a:p>
          <a:r>
            <a:rPr kumimoji="1" lang="ja-JP" altLang="en-US" sz="1050">
              <a:latin typeface="ＭＳ Ｐゴシック" panose="020B0600070205080204" pitchFamily="50" charset="-128"/>
              <a:ea typeface="ＭＳ Ｐゴシック" panose="020B0600070205080204" pitchFamily="50" charset="-128"/>
            </a:rPr>
            <a:t>　積立金については、庁舎整備といった今後見込まれる建設事業等に備えて令和４年度に創設した２つの基金に加え、海事関係団体の寄附を活用した海事振興事業に備えるための基金を令和６年度に新たに創設し、それらに計約</a:t>
          </a:r>
          <a:r>
            <a:rPr kumimoji="1" lang="en-US" altLang="ja-JP" sz="1050">
              <a:latin typeface="ＭＳ Ｐゴシック" panose="020B0600070205080204" pitchFamily="50" charset="-128"/>
              <a:ea typeface="ＭＳ Ｐゴシック" panose="020B0600070205080204" pitchFamily="50" charset="-128"/>
            </a:rPr>
            <a:t>37</a:t>
          </a:r>
          <a:r>
            <a:rPr kumimoji="1" lang="ja-JP" altLang="en-US" sz="1050">
              <a:latin typeface="ＭＳ Ｐゴシック" panose="020B0600070205080204" pitchFamily="50" charset="-128"/>
              <a:ea typeface="ＭＳ Ｐゴシック" panose="020B0600070205080204" pitchFamily="50" charset="-128"/>
            </a:rPr>
            <a:t>億円積み立てたことで、一人あたりコストが前年度比で大きく増加した。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147,702
143,419
419.21
84,999,696
80,762,107
3,583,864
44,277,595
49,987,295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23767</xdr:rowOff>
    </xdr:from>
    <xdr:to>
      <xdr:col>24</xdr:col>
      <xdr:colOff>62865</xdr:colOff>
      <xdr:row>38</xdr:row>
      <xdr:rowOff>89081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510167"/>
          <a:ext cx="1270" cy="109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92908</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0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89081</xdr:rowOff>
    </xdr:from>
    <xdr:to>
      <xdr:col>24</xdr:col>
      <xdr:colOff>152400</xdr:colOff>
      <xdr:row>38</xdr:row>
      <xdr:rowOff>89081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04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141894</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28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23767</xdr:rowOff>
    </xdr:from>
    <xdr:to>
      <xdr:col>24</xdr:col>
      <xdr:colOff>152400</xdr:colOff>
      <xdr:row>32</xdr:row>
      <xdr:rowOff>23767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51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23767</xdr:rowOff>
    </xdr:from>
    <xdr:to>
      <xdr:col>24</xdr:col>
      <xdr:colOff>63500</xdr:colOff>
      <xdr:row>32</xdr:row>
      <xdr:rowOff>76019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510167"/>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162033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19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12156</xdr:rowOff>
    </xdr:from>
    <xdr:to>
      <xdr:col>24</xdr:col>
      <xdr:colOff>114300</xdr:colOff>
      <xdr:row>34</xdr:row>
      <xdr:rowOff>113756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4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76019</xdr:rowOff>
    </xdr:from>
    <xdr:to>
      <xdr:col>19</xdr:col>
      <xdr:colOff>177800</xdr:colOff>
      <xdr:row>32</xdr:row>
      <xdr:rowOff>136434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562419"/>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92166</xdr:rowOff>
    </xdr:from>
    <xdr:to>
      <xdr:col>20</xdr:col>
      <xdr:colOff>38100</xdr:colOff>
      <xdr:row>35</xdr:row>
      <xdr:rowOff>22316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2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13443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46627</xdr:rowOff>
    </xdr:from>
    <xdr:to>
      <xdr:col>15</xdr:col>
      <xdr:colOff>50800</xdr:colOff>
      <xdr:row>32</xdr:row>
      <xdr:rowOff>136434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533027"/>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100330</xdr:rowOff>
    </xdr:from>
    <xdr:to>
      <xdr:col>15</xdr:col>
      <xdr:colOff>101600</xdr:colOff>
      <xdr:row>35</xdr:row>
      <xdr:rowOff>30480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21607</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121739</xdr:rowOff>
    </xdr:from>
    <xdr:to>
      <xdr:col>10</xdr:col>
      <xdr:colOff>114300</xdr:colOff>
      <xdr:row>32</xdr:row>
      <xdr:rowOff>46627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265239"/>
          <a:ext cx="889000" cy="26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154214</xdr:rowOff>
    </xdr:from>
    <xdr:to>
      <xdr:col>10</xdr:col>
      <xdr:colOff>165100</xdr:colOff>
      <xdr:row>35</xdr:row>
      <xdr:rowOff>84364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983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75491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07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126456</xdr:rowOff>
    </xdr:from>
    <xdr:to>
      <xdr:col>6</xdr:col>
      <xdr:colOff>38100</xdr:colOff>
      <xdr:row>35</xdr:row>
      <xdr:rowOff>56606</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5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47733</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4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144417</xdr:rowOff>
    </xdr:from>
    <xdr:to>
      <xdr:col>24</xdr:col>
      <xdr:colOff>114300</xdr:colOff>
      <xdr:row>32</xdr:row>
      <xdr:rowOff>74567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45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97444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412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25219</xdr:rowOff>
    </xdr:from>
    <xdr:to>
      <xdr:col>20</xdr:col>
      <xdr:colOff>38100</xdr:colOff>
      <xdr:row>32</xdr:row>
      <xdr:rowOff>126819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51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143346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28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85634</xdr:rowOff>
    </xdr:from>
    <xdr:to>
      <xdr:col>15</xdr:col>
      <xdr:colOff>101600</xdr:colOff>
      <xdr:row>33</xdr:row>
      <xdr:rowOff>15784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57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32311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34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167277</xdr:rowOff>
    </xdr:from>
    <xdr:to>
      <xdr:col>10</xdr:col>
      <xdr:colOff>165100</xdr:colOff>
      <xdr:row>32</xdr:row>
      <xdr:rowOff>97427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48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113954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25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70939</xdr:rowOff>
    </xdr:from>
    <xdr:to>
      <xdr:col>6</xdr:col>
      <xdr:colOff>38100</xdr:colOff>
      <xdr:row>31</xdr:row>
      <xdr:rowOff>1089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21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17616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4989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131204</xdr:rowOff>
    </xdr:from>
    <xdr:to>
      <xdr:col>24</xdr:col>
      <xdr:colOff>62865</xdr:colOff>
      <xdr:row>58</xdr:row>
      <xdr:rowOff>42761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60954"/>
          <a:ext cx="1270" cy="425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46588</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999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42761</xdr:rowOff>
    </xdr:from>
    <xdr:to>
      <xdr:col>24</xdr:col>
      <xdr:colOff>152400</xdr:colOff>
      <xdr:row>58</xdr:row>
      <xdr:rowOff>42761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9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77881</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3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77,169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131204</xdr:rowOff>
    </xdr:from>
    <xdr:to>
      <xdr:col>24</xdr:col>
      <xdr:colOff>152400</xdr:colOff>
      <xdr:row>55</xdr:row>
      <xdr:rowOff>131204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6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111963</xdr:rowOff>
    </xdr:from>
    <xdr:to>
      <xdr:col>24</xdr:col>
      <xdr:colOff>63500</xdr:colOff>
      <xdr:row>57</xdr:row>
      <xdr:rowOff>14288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713163"/>
          <a:ext cx="838200" cy="7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115943</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717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137516</xdr:rowOff>
    </xdr:from>
    <xdr:to>
      <xdr:col>24</xdr:col>
      <xdr:colOff>114300</xdr:colOff>
      <xdr:row>57</xdr:row>
      <xdr:rowOff>67666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73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14288</xdr:rowOff>
    </xdr:from>
    <xdr:to>
      <xdr:col>19</xdr:col>
      <xdr:colOff>177800</xdr:colOff>
      <xdr:row>57</xdr:row>
      <xdr:rowOff>44666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786938"/>
          <a:ext cx="889000" cy="3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58700</xdr:rowOff>
    </xdr:from>
    <xdr:to>
      <xdr:col>20</xdr:col>
      <xdr:colOff>38100</xdr:colOff>
      <xdr:row>57</xdr:row>
      <xdr:rowOff>160300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83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151427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92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44666</xdr:rowOff>
    </xdr:from>
    <xdr:to>
      <xdr:col>15</xdr:col>
      <xdr:colOff>50800</xdr:colOff>
      <xdr:row>57</xdr:row>
      <xdr:rowOff>113284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817316"/>
          <a:ext cx="889000" cy="6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47955</xdr:rowOff>
    </xdr:from>
    <xdr:to>
      <xdr:col>15</xdr:col>
      <xdr:colOff>101600</xdr:colOff>
      <xdr:row>57</xdr:row>
      <xdr:rowOff>149555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8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140682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91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138011</xdr:rowOff>
    </xdr:from>
    <xdr:to>
      <xdr:col>10</xdr:col>
      <xdr:colOff>114300</xdr:colOff>
      <xdr:row>57</xdr:row>
      <xdr:rowOff>113284</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710511"/>
          <a:ext cx="889000" cy="117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51003</xdr:rowOff>
    </xdr:from>
    <xdr:to>
      <xdr:col>10</xdr:col>
      <xdr:colOff>165100</xdr:colOff>
      <xdr:row>57</xdr:row>
      <xdr:rowOff>152603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82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169130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5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162471</xdr:rowOff>
    </xdr:from>
    <xdr:to>
      <xdr:col>6</xdr:col>
      <xdr:colOff>38100</xdr:colOff>
      <xdr:row>50</xdr:row>
      <xdr:rowOff>92621</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56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109148</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33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61163</xdr:rowOff>
    </xdr:from>
    <xdr:to>
      <xdr:col>24</xdr:col>
      <xdr:colOff>114300</xdr:colOff>
      <xdr:row>56</xdr:row>
      <xdr:rowOff>162763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66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84040</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51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134938</xdr:rowOff>
    </xdr:from>
    <xdr:to>
      <xdr:col>20</xdr:col>
      <xdr:colOff>38100</xdr:colOff>
      <xdr:row>57</xdr:row>
      <xdr:rowOff>65088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73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81615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51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165316</xdr:rowOff>
    </xdr:from>
    <xdr:to>
      <xdr:col>15</xdr:col>
      <xdr:colOff>101600</xdr:colOff>
      <xdr:row>57</xdr:row>
      <xdr:rowOff>95466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76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111993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54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62484</xdr:rowOff>
    </xdr:from>
    <xdr:to>
      <xdr:col>10</xdr:col>
      <xdr:colOff>165100</xdr:colOff>
      <xdr:row>57</xdr:row>
      <xdr:rowOff>164084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83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155211</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92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87211</xdr:rowOff>
    </xdr:from>
    <xdr:to>
      <xdr:col>6</xdr:col>
      <xdr:colOff>38100</xdr:colOff>
      <xdr:row>51</xdr:row>
      <xdr:rowOff>17361</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65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8488</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75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91980</xdr:rowOff>
    </xdr:from>
    <xdr:to>
      <xdr:col>24</xdr:col>
      <xdr:colOff>62865</xdr:colOff>
      <xdr:row>77</xdr:row>
      <xdr:rowOff>23704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64930"/>
          <a:ext cx="1270" cy="9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27531</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22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23704</xdr:rowOff>
    </xdr:from>
    <xdr:to>
      <xdr:col>24</xdr:col>
      <xdr:colOff>152400</xdr:colOff>
      <xdr:row>77</xdr:row>
      <xdr:rowOff>23704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225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38657</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4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209,505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91980</xdr:rowOff>
    </xdr:from>
    <xdr:to>
      <xdr:col>24</xdr:col>
      <xdr:colOff>152400</xdr:colOff>
      <xdr:row>71</xdr:row>
      <xdr:rowOff>91980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6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91980</xdr:rowOff>
    </xdr:from>
    <xdr:to>
      <xdr:col>24</xdr:col>
      <xdr:colOff>63500</xdr:colOff>
      <xdr:row>71</xdr:row>
      <xdr:rowOff>138938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264930"/>
          <a:ext cx="838200" cy="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21435</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08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43008</xdr:rowOff>
    </xdr:from>
    <xdr:to>
      <xdr:col>24</xdr:col>
      <xdr:colOff>114300</xdr:colOff>
      <xdr:row>74</xdr:row>
      <xdr:rowOff>144608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73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138938</xdr:rowOff>
    </xdr:from>
    <xdr:to>
      <xdr:col>19</xdr:col>
      <xdr:colOff>177800</xdr:colOff>
      <xdr:row>72</xdr:row>
      <xdr:rowOff>168237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311888"/>
          <a:ext cx="889000" cy="20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149155</xdr:rowOff>
    </xdr:from>
    <xdr:to>
      <xdr:col>20</xdr:col>
      <xdr:colOff>38100</xdr:colOff>
      <xdr:row>76</xdr:row>
      <xdr:rowOff>79305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0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70432</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100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168237</xdr:rowOff>
    </xdr:from>
    <xdr:to>
      <xdr:col>15</xdr:col>
      <xdr:colOff>50800</xdr:colOff>
      <xdr:row>73</xdr:row>
      <xdr:rowOff>32296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512637"/>
          <a:ext cx="889000" cy="3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130563</xdr:rowOff>
    </xdr:from>
    <xdr:to>
      <xdr:col>15</xdr:col>
      <xdr:colOff>101600</xdr:colOff>
      <xdr:row>77</xdr:row>
      <xdr:rowOff>60713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6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51840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25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32296</xdr:rowOff>
    </xdr:from>
    <xdr:to>
      <xdr:col>10</xdr:col>
      <xdr:colOff>114300</xdr:colOff>
      <xdr:row>76</xdr:row>
      <xdr:rowOff>120841</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548146"/>
          <a:ext cx="889000" cy="60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131420</xdr:rowOff>
    </xdr:from>
    <xdr:to>
      <xdr:col>10</xdr:col>
      <xdr:colOff>165100</xdr:colOff>
      <xdr:row>76</xdr:row>
      <xdr:rowOff>61570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9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52697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8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112788</xdr:rowOff>
    </xdr:from>
    <xdr:to>
      <xdr:col>6</xdr:col>
      <xdr:colOff>38100</xdr:colOff>
      <xdr:row>79</xdr:row>
      <xdr:rowOff>42938</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34065</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578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41180</xdr:rowOff>
    </xdr:from>
    <xdr:to>
      <xdr:col>24</xdr:col>
      <xdr:colOff>114300</xdr:colOff>
      <xdr:row>71</xdr:row>
      <xdr:rowOff>142780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21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165657</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16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88138</xdr:rowOff>
    </xdr:from>
    <xdr:to>
      <xdr:col>20</xdr:col>
      <xdr:colOff>38100</xdr:colOff>
      <xdr:row>72</xdr:row>
      <xdr:rowOff>18288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2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34815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036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117437</xdr:rowOff>
    </xdr:from>
    <xdr:to>
      <xdr:col>15</xdr:col>
      <xdr:colOff>101600</xdr:colOff>
      <xdr:row>73</xdr:row>
      <xdr:rowOff>47587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46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64114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237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152946</xdr:rowOff>
    </xdr:from>
    <xdr:to>
      <xdr:col>10</xdr:col>
      <xdr:colOff>165100</xdr:colOff>
      <xdr:row>73</xdr:row>
      <xdr:rowOff>83096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49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99623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27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70041</xdr:rowOff>
    </xdr:from>
    <xdr:to>
      <xdr:col>6</xdr:col>
      <xdr:colOff>38100</xdr:colOff>
      <xdr:row>77</xdr:row>
      <xdr:rowOff>191</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10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16718</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875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42811</xdr:rowOff>
    </xdr:from>
    <xdr:to>
      <xdr:col>24</xdr:col>
      <xdr:colOff>62865</xdr:colOff>
      <xdr:row>98</xdr:row>
      <xdr:rowOff>164618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73311"/>
          <a:ext cx="1270" cy="149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168445</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7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164618</xdr:rowOff>
    </xdr:from>
    <xdr:to>
      <xdr:col>24</xdr:col>
      <xdr:colOff>152400</xdr:colOff>
      <xdr:row>98</xdr:row>
      <xdr:rowOff>164618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160938</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4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42811</xdr:rowOff>
    </xdr:from>
    <xdr:to>
      <xdr:col>24</xdr:col>
      <xdr:colOff>152400</xdr:colOff>
      <xdr:row>90</xdr:row>
      <xdr:rowOff>42811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163474</xdr:rowOff>
    </xdr:from>
    <xdr:to>
      <xdr:col>24</xdr:col>
      <xdr:colOff>63500</xdr:colOff>
      <xdr:row>98</xdr:row>
      <xdr:rowOff>32220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794124"/>
          <a:ext cx="838200" cy="4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123245</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10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100368</xdr:rowOff>
    </xdr:from>
    <xdr:to>
      <xdr:col>24</xdr:col>
      <xdr:colOff>114300</xdr:colOff>
      <xdr:row>97</xdr:row>
      <xdr:rowOff>30518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5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114936</xdr:rowOff>
    </xdr:from>
    <xdr:to>
      <xdr:col>19</xdr:col>
      <xdr:colOff>177800</xdr:colOff>
      <xdr:row>98</xdr:row>
      <xdr:rowOff>32220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745586"/>
          <a:ext cx="889000" cy="8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134544</xdr:rowOff>
    </xdr:from>
    <xdr:to>
      <xdr:col>20</xdr:col>
      <xdr:colOff>38100</xdr:colOff>
      <xdr:row>97</xdr:row>
      <xdr:rowOff>64694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59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81221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36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69062</xdr:rowOff>
    </xdr:from>
    <xdr:to>
      <xdr:col>15</xdr:col>
      <xdr:colOff>50800</xdr:colOff>
      <xdr:row>97</xdr:row>
      <xdr:rowOff>114936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528262"/>
          <a:ext cx="889000" cy="21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64212</xdr:rowOff>
    </xdr:from>
    <xdr:to>
      <xdr:col>15</xdr:col>
      <xdr:colOff>101600</xdr:colOff>
      <xdr:row>96</xdr:row>
      <xdr:rowOff>165812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5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10889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29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69062</xdr:rowOff>
    </xdr:from>
    <xdr:to>
      <xdr:col>10</xdr:col>
      <xdr:colOff>114300</xdr:colOff>
      <xdr:row>98</xdr:row>
      <xdr:rowOff>160998</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528262"/>
          <a:ext cx="889000" cy="43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105474</xdr:rowOff>
    </xdr:from>
    <xdr:to>
      <xdr:col>10</xdr:col>
      <xdr:colOff>165100</xdr:colOff>
      <xdr:row>96</xdr:row>
      <xdr:rowOff>35624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39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52151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16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22720</xdr:rowOff>
    </xdr:from>
    <xdr:to>
      <xdr:col>6</xdr:col>
      <xdr:colOff>38100</xdr:colOff>
      <xdr:row>98</xdr:row>
      <xdr:rowOff>124320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8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140847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60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112674</xdr:rowOff>
    </xdr:from>
    <xdr:to>
      <xdr:col>24</xdr:col>
      <xdr:colOff>114300</xdr:colOff>
      <xdr:row>98</xdr:row>
      <xdr:rowOff>42824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74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91101</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2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152870</xdr:rowOff>
    </xdr:from>
    <xdr:to>
      <xdr:col>20</xdr:col>
      <xdr:colOff>38100</xdr:colOff>
      <xdr:row>98</xdr:row>
      <xdr:rowOff>83020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78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74147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87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64136</xdr:rowOff>
    </xdr:from>
    <xdr:to>
      <xdr:col>15</xdr:col>
      <xdr:colOff>101600</xdr:colOff>
      <xdr:row>97</xdr:row>
      <xdr:rowOff>165736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69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156863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8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18262</xdr:rowOff>
    </xdr:from>
    <xdr:to>
      <xdr:col>10</xdr:col>
      <xdr:colOff>165100</xdr:colOff>
      <xdr:row>96</xdr:row>
      <xdr:rowOff>119862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47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110989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57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110198</xdr:rowOff>
    </xdr:from>
    <xdr:to>
      <xdr:col>6</xdr:col>
      <xdr:colOff>38100</xdr:colOff>
      <xdr:row>99</xdr:row>
      <xdr:rowOff>40348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91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31475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0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166446</xdr:rowOff>
    </xdr:from>
    <xdr:to>
      <xdr:col>54</xdr:col>
      <xdr:colOff>189865</xdr:colOff>
      <xdr:row>38</xdr:row>
      <xdr:rowOff>65177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09946"/>
          <a:ext cx="1270" cy="1270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69004</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584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65177</xdr:rowOff>
    </xdr:from>
    <xdr:to>
      <xdr:col>55</xdr:col>
      <xdr:colOff>88900</xdr:colOff>
      <xdr:row>38</xdr:row>
      <xdr:rowOff>65177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580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113123</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8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166446</xdr:rowOff>
    </xdr:from>
    <xdr:to>
      <xdr:col>55</xdr:col>
      <xdr:colOff>88900</xdr:colOff>
      <xdr:row>30</xdr:row>
      <xdr:rowOff>166446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0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120269</xdr:rowOff>
    </xdr:from>
    <xdr:to>
      <xdr:col>55</xdr:col>
      <xdr:colOff>0</xdr:colOff>
      <xdr:row>34</xdr:row>
      <xdr:rowOff>35687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5778119"/>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166996</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39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17119</xdr:rowOff>
    </xdr:from>
    <xdr:to>
      <xdr:col>55</xdr:col>
      <xdr:colOff>50800</xdr:colOff>
      <xdr:row>37</xdr:row>
      <xdr:rowOff>118719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36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35687</xdr:rowOff>
    </xdr:from>
    <xdr:to>
      <xdr:col>50</xdr:col>
      <xdr:colOff>114300</xdr:colOff>
      <xdr:row>35</xdr:row>
      <xdr:rowOff>26314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5864987"/>
          <a:ext cx="889000" cy="16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113589</xdr:rowOff>
    </xdr:from>
    <xdr:to>
      <xdr:col>50</xdr:col>
      <xdr:colOff>165100</xdr:colOff>
      <xdr:row>37</xdr:row>
      <xdr:rowOff>43739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28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34866</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3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47117</xdr:rowOff>
    </xdr:from>
    <xdr:to>
      <xdr:col>45</xdr:col>
      <xdr:colOff>177800</xdr:colOff>
      <xdr:row>35</xdr:row>
      <xdr:rowOff>26314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5704967"/>
          <a:ext cx="889000" cy="32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120218</xdr:rowOff>
    </xdr:from>
    <xdr:to>
      <xdr:col>46</xdr:col>
      <xdr:colOff>38100</xdr:colOff>
      <xdr:row>37</xdr:row>
      <xdr:rowOff>50368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29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41495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3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47117</xdr:rowOff>
    </xdr:from>
    <xdr:to>
      <xdr:col>41</xdr:col>
      <xdr:colOff>50800</xdr:colOff>
      <xdr:row>34</xdr:row>
      <xdr:rowOff>47346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5704967"/>
          <a:ext cx="889000" cy="17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96215</xdr:rowOff>
    </xdr:from>
    <xdr:to>
      <xdr:col>41</xdr:col>
      <xdr:colOff>101600</xdr:colOff>
      <xdr:row>37</xdr:row>
      <xdr:rowOff>26365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2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17492</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36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93929</xdr:rowOff>
    </xdr:from>
    <xdr:to>
      <xdr:col>36</xdr:col>
      <xdr:colOff>165100</xdr:colOff>
      <xdr:row>37</xdr:row>
      <xdr:rowOff>24079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26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15206</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35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69469</xdr:rowOff>
    </xdr:from>
    <xdr:to>
      <xdr:col>55</xdr:col>
      <xdr:colOff>50800</xdr:colOff>
      <xdr:row>33</xdr:row>
      <xdr:rowOff>171069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572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92346</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5578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156337</xdr:rowOff>
    </xdr:from>
    <xdr:to>
      <xdr:col>50</xdr:col>
      <xdr:colOff>165100</xdr:colOff>
      <xdr:row>34</xdr:row>
      <xdr:rowOff>86487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581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103014</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558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146964</xdr:rowOff>
    </xdr:from>
    <xdr:to>
      <xdr:col>46</xdr:col>
      <xdr:colOff>38100</xdr:colOff>
      <xdr:row>35</xdr:row>
      <xdr:rowOff>77114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59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93641</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575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167767</xdr:rowOff>
    </xdr:from>
    <xdr:to>
      <xdr:col>41</xdr:col>
      <xdr:colOff>101600</xdr:colOff>
      <xdr:row>33</xdr:row>
      <xdr:rowOff>97917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565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114444</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5429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167996</xdr:rowOff>
    </xdr:from>
    <xdr:to>
      <xdr:col>36</xdr:col>
      <xdr:colOff>165100</xdr:colOff>
      <xdr:row>34</xdr:row>
      <xdr:rowOff>98146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582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114673</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5601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145918</xdr:rowOff>
    </xdr:from>
    <xdr:to>
      <xdr:col>54</xdr:col>
      <xdr:colOff>189865</xdr:colOff>
      <xdr:row>58</xdr:row>
      <xdr:rowOff>36144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89868"/>
          <a:ext cx="1270" cy="109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39971</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998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36144</xdr:rowOff>
    </xdr:from>
    <xdr:to>
      <xdr:col>55</xdr:col>
      <xdr:colOff>88900</xdr:colOff>
      <xdr:row>58</xdr:row>
      <xdr:rowOff>36144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980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92595</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6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145918</xdr:rowOff>
    </xdr:from>
    <xdr:to>
      <xdr:col>55</xdr:col>
      <xdr:colOff>88900</xdr:colOff>
      <xdr:row>51</xdr:row>
      <xdr:rowOff>145918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8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161417</xdr:rowOff>
    </xdr:from>
    <xdr:to>
      <xdr:col>55</xdr:col>
      <xdr:colOff>0</xdr:colOff>
      <xdr:row>53</xdr:row>
      <xdr:rowOff>168092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248267"/>
          <a:ext cx="8382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110532</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40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132105</xdr:rowOff>
    </xdr:from>
    <xdr:to>
      <xdr:col>55</xdr:col>
      <xdr:colOff>50800</xdr:colOff>
      <xdr:row>56</xdr:row>
      <xdr:rowOff>62255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56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138009</xdr:rowOff>
    </xdr:from>
    <xdr:to>
      <xdr:col>50</xdr:col>
      <xdr:colOff>114300</xdr:colOff>
      <xdr:row>53</xdr:row>
      <xdr:rowOff>168092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224859"/>
          <a:ext cx="889000" cy="3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128311</xdr:rowOff>
    </xdr:from>
    <xdr:to>
      <xdr:col>50</xdr:col>
      <xdr:colOff>165100</xdr:colOff>
      <xdr:row>56</xdr:row>
      <xdr:rowOff>58461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55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49588</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65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138009</xdr:rowOff>
    </xdr:from>
    <xdr:to>
      <xdr:col>45</xdr:col>
      <xdr:colOff>177800</xdr:colOff>
      <xdr:row>53</xdr:row>
      <xdr:rowOff>170058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224859"/>
          <a:ext cx="889000" cy="3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153502</xdr:rowOff>
    </xdr:from>
    <xdr:to>
      <xdr:col>46</xdr:col>
      <xdr:colOff>38100</xdr:colOff>
      <xdr:row>56</xdr:row>
      <xdr:rowOff>83652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74779</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67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147335</xdr:rowOff>
    </xdr:from>
    <xdr:to>
      <xdr:col>41</xdr:col>
      <xdr:colOff>50800</xdr:colOff>
      <xdr:row>53</xdr:row>
      <xdr:rowOff>170058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234185"/>
          <a:ext cx="889000" cy="2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156749</xdr:rowOff>
    </xdr:from>
    <xdr:to>
      <xdr:col>41</xdr:col>
      <xdr:colOff>101600</xdr:colOff>
      <xdr:row>56</xdr:row>
      <xdr:rowOff>86899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78026</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6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32985</xdr:rowOff>
    </xdr:from>
    <xdr:to>
      <xdr:col>36</xdr:col>
      <xdr:colOff>165100</xdr:colOff>
      <xdr:row>56</xdr:row>
      <xdr:rowOff>134585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125712</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726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110617</xdr:rowOff>
    </xdr:from>
    <xdr:to>
      <xdr:col>55</xdr:col>
      <xdr:colOff>50800</xdr:colOff>
      <xdr:row>54</xdr:row>
      <xdr:rowOff>40767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19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133494</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04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117292</xdr:rowOff>
    </xdr:from>
    <xdr:to>
      <xdr:col>50</xdr:col>
      <xdr:colOff>165100</xdr:colOff>
      <xdr:row>54</xdr:row>
      <xdr:rowOff>47442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20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63969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897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87209</xdr:rowOff>
    </xdr:from>
    <xdr:to>
      <xdr:col>46</xdr:col>
      <xdr:colOff>38100</xdr:colOff>
      <xdr:row>54</xdr:row>
      <xdr:rowOff>17359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17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33886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894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119258</xdr:rowOff>
    </xdr:from>
    <xdr:to>
      <xdr:col>41</xdr:col>
      <xdr:colOff>101600</xdr:colOff>
      <xdr:row>54</xdr:row>
      <xdr:rowOff>49408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20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65935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898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96535</xdr:rowOff>
    </xdr:from>
    <xdr:to>
      <xdr:col>36</xdr:col>
      <xdr:colOff>165100</xdr:colOff>
      <xdr:row>54</xdr:row>
      <xdr:rowOff>26685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18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43212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895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3416</xdr:rowOff>
    </xdr:from>
    <xdr:to>
      <xdr:col>54</xdr:col>
      <xdr:colOff>189865</xdr:colOff>
      <xdr:row>78</xdr:row>
      <xdr:rowOff>28944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76366"/>
          <a:ext cx="1270" cy="122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32771</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0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28944</xdr:rowOff>
    </xdr:from>
    <xdr:to>
      <xdr:col>55</xdr:col>
      <xdr:colOff>88900</xdr:colOff>
      <xdr:row>78</xdr:row>
      <xdr:rowOff>28944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02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121543</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5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3416</xdr:rowOff>
    </xdr:from>
    <xdr:to>
      <xdr:col>55</xdr:col>
      <xdr:colOff>88900</xdr:colOff>
      <xdr:row>71</xdr:row>
      <xdr:rowOff>3416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7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147892</xdr:rowOff>
    </xdr:from>
    <xdr:to>
      <xdr:col>55</xdr:col>
      <xdr:colOff>0</xdr:colOff>
      <xdr:row>76</xdr:row>
      <xdr:rowOff>7874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2492292"/>
          <a:ext cx="838200" cy="54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4157</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2862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25730</xdr:rowOff>
    </xdr:from>
    <xdr:to>
      <xdr:col>55</xdr:col>
      <xdr:colOff>50800</xdr:colOff>
      <xdr:row>75</xdr:row>
      <xdr:rowOff>127330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28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123965</xdr:rowOff>
    </xdr:from>
    <xdr:to>
      <xdr:col>50</xdr:col>
      <xdr:colOff>114300</xdr:colOff>
      <xdr:row>76</xdr:row>
      <xdr:rowOff>7874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2811265"/>
          <a:ext cx="889000" cy="22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55143</xdr:rowOff>
    </xdr:from>
    <xdr:to>
      <xdr:col>50</xdr:col>
      <xdr:colOff>165100</xdr:colOff>
      <xdr:row>75</xdr:row>
      <xdr:rowOff>156744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29138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1820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268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8636</xdr:rowOff>
    </xdr:from>
    <xdr:to>
      <xdr:col>45</xdr:col>
      <xdr:colOff>177800</xdr:colOff>
      <xdr:row>74</xdr:row>
      <xdr:rowOff>123965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2524486"/>
          <a:ext cx="889000" cy="28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152108</xdr:rowOff>
    </xdr:from>
    <xdr:to>
      <xdr:col>46</xdr:col>
      <xdr:colOff>38100</xdr:colOff>
      <xdr:row>75</xdr:row>
      <xdr:rowOff>82258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283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73385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29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8636</xdr:rowOff>
    </xdr:from>
    <xdr:to>
      <xdr:col>41</xdr:col>
      <xdr:colOff>50800</xdr:colOff>
      <xdr:row>74</xdr:row>
      <xdr:rowOff>120079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2524486"/>
          <a:ext cx="889000" cy="28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131800</xdr:rowOff>
    </xdr:from>
    <xdr:to>
      <xdr:col>41</xdr:col>
      <xdr:colOff>101600</xdr:colOff>
      <xdr:row>75</xdr:row>
      <xdr:rowOff>61950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28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53077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291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131039</xdr:rowOff>
    </xdr:from>
    <xdr:to>
      <xdr:col>36</xdr:col>
      <xdr:colOff>165100</xdr:colOff>
      <xdr:row>75</xdr:row>
      <xdr:rowOff>61189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281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52316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91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97092</xdr:rowOff>
    </xdr:from>
    <xdr:to>
      <xdr:col>55</xdr:col>
      <xdr:colOff>50800</xdr:colOff>
      <xdr:row>73</xdr:row>
      <xdr:rowOff>27242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4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119969</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29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128524</xdr:rowOff>
    </xdr:from>
    <xdr:to>
      <xdr:col>50</xdr:col>
      <xdr:colOff>165100</xdr:colOff>
      <xdr:row>76</xdr:row>
      <xdr:rowOff>58674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9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49801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08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73165</xdr:rowOff>
    </xdr:from>
    <xdr:to>
      <xdr:col>46</xdr:col>
      <xdr:colOff>38100</xdr:colOff>
      <xdr:row>75</xdr:row>
      <xdr:rowOff>3315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7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19842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53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129286</xdr:rowOff>
    </xdr:from>
    <xdr:to>
      <xdr:col>41</xdr:col>
      <xdr:colOff>101600</xdr:colOff>
      <xdr:row>73</xdr:row>
      <xdr:rowOff>59436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247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75963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24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69279</xdr:rowOff>
    </xdr:from>
    <xdr:to>
      <xdr:col>36</xdr:col>
      <xdr:colOff>165100</xdr:colOff>
      <xdr:row>74</xdr:row>
      <xdr:rowOff>170879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75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15956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53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15179</xdr:rowOff>
    </xdr:from>
    <xdr:to>
      <xdr:col>54</xdr:col>
      <xdr:colOff>189865</xdr:colOff>
      <xdr:row>99</xdr:row>
      <xdr:rowOff>118669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17129"/>
          <a:ext cx="1270" cy="147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122496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9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118669</xdr:rowOff>
    </xdr:from>
    <xdr:to>
      <xdr:col>55</xdr:col>
      <xdr:colOff>88900</xdr:colOff>
      <xdr:row>99</xdr:row>
      <xdr:rowOff>118669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092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133306</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9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15179</xdr:rowOff>
    </xdr:from>
    <xdr:to>
      <xdr:col>55</xdr:col>
      <xdr:colOff>88900</xdr:colOff>
      <xdr:row>91</xdr:row>
      <xdr:rowOff>15179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17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10117</xdr:rowOff>
    </xdr:from>
    <xdr:to>
      <xdr:col>55</xdr:col>
      <xdr:colOff>0</xdr:colOff>
      <xdr:row>96</xdr:row>
      <xdr:rowOff>62171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469317"/>
          <a:ext cx="838200" cy="5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116936</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33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94059</xdr:rowOff>
    </xdr:from>
    <xdr:to>
      <xdr:col>55</xdr:col>
      <xdr:colOff>50800</xdr:colOff>
      <xdr:row>96</xdr:row>
      <xdr:rowOff>24209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8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62171</xdr:rowOff>
    </xdr:from>
    <xdr:to>
      <xdr:col>50</xdr:col>
      <xdr:colOff>114300</xdr:colOff>
      <xdr:row>96</xdr:row>
      <xdr:rowOff>141594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521371"/>
          <a:ext cx="889000" cy="7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38249</xdr:rowOff>
    </xdr:from>
    <xdr:to>
      <xdr:col>50</xdr:col>
      <xdr:colOff>165100</xdr:colOff>
      <xdr:row>96</xdr:row>
      <xdr:rowOff>139849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9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130976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5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151620</xdr:rowOff>
    </xdr:from>
    <xdr:to>
      <xdr:col>45</xdr:col>
      <xdr:colOff>177800</xdr:colOff>
      <xdr:row>96</xdr:row>
      <xdr:rowOff>141594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439370"/>
          <a:ext cx="889000" cy="16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108069</xdr:rowOff>
    </xdr:from>
    <xdr:to>
      <xdr:col>46</xdr:col>
      <xdr:colOff>38100</xdr:colOff>
      <xdr:row>97</xdr:row>
      <xdr:rowOff>38219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6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29346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65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151620</xdr:rowOff>
    </xdr:from>
    <xdr:to>
      <xdr:col>41</xdr:col>
      <xdr:colOff>50800</xdr:colOff>
      <xdr:row>96</xdr:row>
      <xdr:rowOff>129870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439370"/>
          <a:ext cx="889000" cy="14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89815</xdr:rowOff>
    </xdr:from>
    <xdr:to>
      <xdr:col>41</xdr:col>
      <xdr:colOff>101600</xdr:colOff>
      <xdr:row>97</xdr:row>
      <xdr:rowOff>19965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4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11092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64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61599</xdr:rowOff>
    </xdr:from>
    <xdr:to>
      <xdr:col>36</xdr:col>
      <xdr:colOff>165100</xdr:colOff>
      <xdr:row>96</xdr:row>
      <xdr:rowOff>163199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52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8276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29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130767</xdr:rowOff>
    </xdr:from>
    <xdr:to>
      <xdr:col>55</xdr:col>
      <xdr:colOff>50800</xdr:colOff>
      <xdr:row>96</xdr:row>
      <xdr:rowOff>60917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1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109194</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39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11371</xdr:rowOff>
    </xdr:from>
    <xdr:to>
      <xdr:col>50</xdr:col>
      <xdr:colOff>165100</xdr:colOff>
      <xdr:row>96</xdr:row>
      <xdr:rowOff>112971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47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129498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24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90794</xdr:rowOff>
    </xdr:from>
    <xdr:to>
      <xdr:col>46</xdr:col>
      <xdr:colOff>38100</xdr:colOff>
      <xdr:row>97</xdr:row>
      <xdr:rowOff>20944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54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37471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32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100820</xdr:rowOff>
    </xdr:from>
    <xdr:to>
      <xdr:col>41</xdr:col>
      <xdr:colOff>101600</xdr:colOff>
      <xdr:row>96</xdr:row>
      <xdr:rowOff>30970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38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47497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16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79070</xdr:rowOff>
    </xdr:from>
    <xdr:to>
      <xdr:col>36</xdr:col>
      <xdr:colOff>165100</xdr:colOff>
      <xdr:row>97</xdr:row>
      <xdr:rowOff>9220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3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347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63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136881</xdr:rowOff>
    </xdr:from>
    <xdr:to>
      <xdr:col>85</xdr:col>
      <xdr:colOff>126364</xdr:colOff>
      <xdr:row>38</xdr:row>
      <xdr:rowOff>138443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0381"/>
          <a:ext cx="1269" cy="1373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142270</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5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138443</xdr:rowOff>
    </xdr:from>
    <xdr:to>
      <xdr:col>86</xdr:col>
      <xdr:colOff>25400</xdr:colOff>
      <xdr:row>38</xdr:row>
      <xdr:rowOff>138443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5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83558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5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136881</xdr:rowOff>
    </xdr:from>
    <xdr:to>
      <xdr:col>86</xdr:col>
      <xdr:colOff>25400</xdr:colOff>
      <xdr:row>30</xdr:row>
      <xdr:rowOff>136881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0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11912</xdr:rowOff>
    </xdr:from>
    <xdr:to>
      <xdr:col>85</xdr:col>
      <xdr:colOff>127000</xdr:colOff>
      <xdr:row>37</xdr:row>
      <xdr:rowOff>126479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55562"/>
          <a:ext cx="838200" cy="11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49877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93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71450</xdr:rowOff>
    </xdr:from>
    <xdr:to>
      <xdr:col>85</xdr:col>
      <xdr:colOff>177800</xdr:colOff>
      <xdr:row>38</xdr:row>
      <xdr:rowOff>1600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106743</xdr:rowOff>
    </xdr:from>
    <xdr:to>
      <xdr:col>81</xdr:col>
      <xdr:colOff>50800</xdr:colOff>
      <xdr:row>37</xdr:row>
      <xdr:rowOff>126479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450393"/>
          <a:ext cx="889000" cy="1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99378</xdr:rowOff>
    </xdr:from>
    <xdr:to>
      <xdr:col>81</xdr:col>
      <xdr:colOff>101600</xdr:colOff>
      <xdr:row>38</xdr:row>
      <xdr:rowOff>29528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44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20655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53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106743</xdr:rowOff>
    </xdr:from>
    <xdr:to>
      <xdr:col>76</xdr:col>
      <xdr:colOff>114300</xdr:colOff>
      <xdr:row>37</xdr:row>
      <xdr:rowOff>145720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50393"/>
          <a:ext cx="889000" cy="3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111189</xdr:rowOff>
    </xdr:from>
    <xdr:to>
      <xdr:col>76</xdr:col>
      <xdr:colOff>165100</xdr:colOff>
      <xdr:row>38</xdr:row>
      <xdr:rowOff>41339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32466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12293</xdr:rowOff>
    </xdr:from>
    <xdr:to>
      <xdr:col>71</xdr:col>
      <xdr:colOff>177800</xdr:colOff>
      <xdr:row>37</xdr:row>
      <xdr:rowOff>145720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355943"/>
          <a:ext cx="889000" cy="13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125057</xdr:rowOff>
    </xdr:from>
    <xdr:to>
      <xdr:col>72</xdr:col>
      <xdr:colOff>38100</xdr:colOff>
      <xdr:row>38</xdr:row>
      <xdr:rowOff>55207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6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46334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68783</xdr:rowOff>
    </xdr:from>
    <xdr:to>
      <xdr:col>67</xdr:col>
      <xdr:colOff>101600</xdr:colOff>
      <xdr:row>37</xdr:row>
      <xdr:rowOff>170383</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2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161510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0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132562</xdr:rowOff>
    </xdr:from>
    <xdr:to>
      <xdr:col>85</xdr:col>
      <xdr:colOff>177800</xdr:colOff>
      <xdr:row>37</xdr:row>
      <xdr:rowOff>62712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0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155439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5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75679</xdr:rowOff>
    </xdr:from>
    <xdr:to>
      <xdr:col>81</xdr:col>
      <xdr:colOff>101600</xdr:colOff>
      <xdr:row>38</xdr:row>
      <xdr:rowOff>5829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1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22356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19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55943</xdr:rowOff>
    </xdr:from>
    <xdr:to>
      <xdr:col>76</xdr:col>
      <xdr:colOff>165100</xdr:colOff>
      <xdr:row>37</xdr:row>
      <xdr:rowOff>157543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9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2620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17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94920</xdr:rowOff>
    </xdr:from>
    <xdr:to>
      <xdr:col>72</xdr:col>
      <xdr:colOff>38100</xdr:colOff>
      <xdr:row>38</xdr:row>
      <xdr:rowOff>25070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41597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21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132943</xdr:rowOff>
    </xdr:from>
    <xdr:to>
      <xdr:col>67</xdr:col>
      <xdr:colOff>101600</xdr:colOff>
      <xdr:row>37</xdr:row>
      <xdr:rowOff>63093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0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79620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08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56848</xdr:rowOff>
    </xdr:from>
    <xdr:to>
      <xdr:col>85</xdr:col>
      <xdr:colOff>126364</xdr:colOff>
      <xdr:row>59</xdr:row>
      <xdr:rowOff>10214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800798"/>
          <a:ext cx="1269" cy="132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14041</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12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10214</xdr:rowOff>
    </xdr:from>
    <xdr:to>
      <xdr:col>86</xdr:col>
      <xdr:colOff>25400</xdr:colOff>
      <xdr:row>59</xdr:row>
      <xdr:rowOff>10214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12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3525</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57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56848</xdr:rowOff>
    </xdr:from>
    <xdr:to>
      <xdr:col>86</xdr:col>
      <xdr:colOff>25400</xdr:colOff>
      <xdr:row>51</xdr:row>
      <xdr:rowOff>56848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80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47248</xdr:rowOff>
    </xdr:from>
    <xdr:to>
      <xdr:col>85</xdr:col>
      <xdr:colOff>127000</xdr:colOff>
      <xdr:row>58</xdr:row>
      <xdr:rowOff>88134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648448"/>
          <a:ext cx="838200" cy="38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169805</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599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19928</xdr:rowOff>
    </xdr:from>
    <xdr:to>
      <xdr:col>85</xdr:col>
      <xdr:colOff>177800</xdr:colOff>
      <xdr:row>56</xdr:row>
      <xdr:rowOff>121528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62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88134</xdr:rowOff>
    </xdr:from>
    <xdr:to>
      <xdr:col>81</xdr:col>
      <xdr:colOff>50800</xdr:colOff>
      <xdr:row>58</xdr:row>
      <xdr:rowOff>132221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1003223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98272</xdr:rowOff>
    </xdr:from>
    <xdr:to>
      <xdr:col>81</xdr:col>
      <xdr:colOff>101600</xdr:colOff>
      <xdr:row>57</xdr:row>
      <xdr:rowOff>28422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9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44949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47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132221</xdr:rowOff>
    </xdr:from>
    <xdr:to>
      <xdr:col>76</xdr:col>
      <xdr:colOff>114300</xdr:colOff>
      <xdr:row>59</xdr:row>
      <xdr:rowOff>128466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10076321"/>
          <a:ext cx="889000" cy="16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99971</xdr:rowOff>
    </xdr:from>
    <xdr:to>
      <xdr:col>76</xdr:col>
      <xdr:colOff>165100</xdr:colOff>
      <xdr:row>58</xdr:row>
      <xdr:rowOff>30121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87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46648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64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56848</xdr:rowOff>
    </xdr:from>
    <xdr:to>
      <xdr:col>71</xdr:col>
      <xdr:colOff>177800</xdr:colOff>
      <xdr:row>59</xdr:row>
      <xdr:rowOff>128466</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10000948"/>
          <a:ext cx="889000" cy="24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144874</xdr:rowOff>
    </xdr:from>
    <xdr:to>
      <xdr:col>72</xdr:col>
      <xdr:colOff>38100</xdr:colOff>
      <xdr:row>58</xdr:row>
      <xdr:rowOff>75024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91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91551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69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93211</xdr:rowOff>
    </xdr:from>
    <xdr:to>
      <xdr:col>67</xdr:col>
      <xdr:colOff>101600</xdr:colOff>
      <xdr:row>57</xdr:row>
      <xdr:rowOff>23361</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9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39888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6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167898</xdr:rowOff>
    </xdr:from>
    <xdr:to>
      <xdr:col>85</xdr:col>
      <xdr:colOff>177800</xdr:colOff>
      <xdr:row>56</xdr:row>
      <xdr:rowOff>98048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59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19325</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44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37334</xdr:rowOff>
    </xdr:from>
    <xdr:to>
      <xdr:col>81</xdr:col>
      <xdr:colOff>101600</xdr:colOff>
      <xdr:row>58</xdr:row>
      <xdr:rowOff>138934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98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130061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1007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81421</xdr:rowOff>
    </xdr:from>
    <xdr:to>
      <xdr:col>76</xdr:col>
      <xdr:colOff>165100</xdr:colOff>
      <xdr:row>59</xdr:row>
      <xdr:rowOff>11571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1002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2698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1011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77666</xdr:rowOff>
    </xdr:from>
    <xdr:to>
      <xdr:col>72</xdr:col>
      <xdr:colOff>38100</xdr:colOff>
      <xdr:row>60</xdr:row>
      <xdr:rowOff>7816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1019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170393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1028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6048</xdr:rowOff>
    </xdr:from>
    <xdr:to>
      <xdr:col>67</xdr:col>
      <xdr:colOff>101600</xdr:colOff>
      <xdr:row>58</xdr:row>
      <xdr:rowOff>107648</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95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98775</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1004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110417</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11917"/>
          <a:ext cx="1269" cy="1531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57094</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88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110417</xdr:rowOff>
    </xdr:from>
    <xdr:to>
      <xdr:col>86</xdr:col>
      <xdr:colOff>25400</xdr:colOff>
      <xdr:row>70</xdr:row>
      <xdr:rowOff>110417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11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36176</xdr:rowOff>
    </xdr:from>
    <xdr:to>
      <xdr:col>85</xdr:col>
      <xdr:colOff>127000</xdr:colOff>
      <xdr:row>79</xdr:row>
      <xdr:rowOff>59037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3409276"/>
          <a:ext cx="8382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109165</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139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86288</xdr:rowOff>
    </xdr:from>
    <xdr:to>
      <xdr:col>85</xdr:col>
      <xdr:colOff>177800</xdr:colOff>
      <xdr:row>78</xdr:row>
      <xdr:rowOff>16438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28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59037</xdr:rowOff>
    </xdr:from>
    <xdr:to>
      <xdr:col>81</xdr:col>
      <xdr:colOff>50800</xdr:colOff>
      <xdr:row>79</xdr:row>
      <xdr:rowOff>72535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3603587"/>
          <a:ext cx="889000" cy="1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44813</xdr:rowOff>
    </xdr:from>
    <xdr:to>
      <xdr:col>81</xdr:col>
      <xdr:colOff>101600</xdr:colOff>
      <xdr:row>77</xdr:row>
      <xdr:rowOff>146413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2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162940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02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143728</xdr:rowOff>
    </xdr:from>
    <xdr:to>
      <xdr:col>76</xdr:col>
      <xdr:colOff>114300</xdr:colOff>
      <xdr:row>79</xdr:row>
      <xdr:rowOff>72535</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516828"/>
          <a:ext cx="889000" cy="10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18470</xdr:rowOff>
    </xdr:from>
    <xdr:to>
      <xdr:col>76</xdr:col>
      <xdr:colOff>165100</xdr:colOff>
      <xdr:row>77</xdr:row>
      <xdr:rowOff>120070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22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136597</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299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35742</xdr:rowOff>
    </xdr:from>
    <xdr:to>
      <xdr:col>71</xdr:col>
      <xdr:colOff>177800</xdr:colOff>
      <xdr:row>78</xdr:row>
      <xdr:rowOff>143728</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237392"/>
          <a:ext cx="889000" cy="27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141914</xdr:rowOff>
    </xdr:from>
    <xdr:to>
      <xdr:col>72</xdr:col>
      <xdr:colOff>38100</xdr:colOff>
      <xdr:row>77</xdr:row>
      <xdr:rowOff>72064</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1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88590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294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56679</xdr:rowOff>
    </xdr:from>
    <xdr:to>
      <xdr:col>67</xdr:col>
      <xdr:colOff>101600</xdr:colOff>
      <xdr:row>76</xdr:row>
      <xdr:rowOff>158279</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08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3355</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286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156826</xdr:rowOff>
    </xdr:from>
    <xdr:to>
      <xdr:col>85</xdr:col>
      <xdr:colOff>177800</xdr:colOff>
      <xdr:row>78</xdr:row>
      <xdr:rowOff>86976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35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135253</xdr:rowOff>
    </xdr:from>
    <xdr:ext cx="469744"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336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8237</xdr:rowOff>
    </xdr:from>
    <xdr:to>
      <xdr:col>81</xdr:col>
      <xdr:colOff>101600</xdr:colOff>
      <xdr:row>79</xdr:row>
      <xdr:rowOff>109837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5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100964</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2017" y="13645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21735</xdr:rowOff>
    </xdr:from>
    <xdr:to>
      <xdr:col>76</xdr:col>
      <xdr:colOff>165100</xdr:colOff>
      <xdr:row>79</xdr:row>
      <xdr:rowOff>123335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6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114462</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03017" y="13659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92928</xdr:rowOff>
    </xdr:from>
    <xdr:to>
      <xdr:col>72</xdr:col>
      <xdr:colOff>38100</xdr:colOff>
      <xdr:row>79</xdr:row>
      <xdr:rowOff>23078</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46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14205</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468428" y="1355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156392</xdr:rowOff>
    </xdr:from>
    <xdr:to>
      <xdr:col>67</xdr:col>
      <xdr:colOff>101600</xdr:colOff>
      <xdr:row>77</xdr:row>
      <xdr:rowOff>86542</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18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77669</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579428" y="1327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105277</xdr:rowOff>
    </xdr:from>
    <xdr:to>
      <xdr:col>85</xdr:col>
      <xdr:colOff>126364</xdr:colOff>
      <xdr:row>98</xdr:row>
      <xdr:rowOff>42563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878677"/>
          <a:ext cx="1269" cy="965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46390</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4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42563</xdr:rowOff>
    </xdr:from>
    <xdr:to>
      <xdr:col>86</xdr:col>
      <xdr:colOff>25400</xdr:colOff>
      <xdr:row>98</xdr:row>
      <xdr:rowOff>42563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44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51954</xdr:rowOff>
    </xdr:from>
    <xdr:ext cx="534377"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65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59,807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105277</xdr:rowOff>
    </xdr:from>
    <xdr:to>
      <xdr:col>86</xdr:col>
      <xdr:colOff>25400</xdr:colOff>
      <xdr:row>92</xdr:row>
      <xdr:rowOff>105277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878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20410</xdr:rowOff>
    </xdr:from>
    <xdr:to>
      <xdr:col>85</xdr:col>
      <xdr:colOff>127000</xdr:colOff>
      <xdr:row>93</xdr:row>
      <xdr:rowOff>35458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5793810"/>
          <a:ext cx="838200" cy="18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151756</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68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1879</xdr:rowOff>
    </xdr:from>
    <xdr:to>
      <xdr:col>85</xdr:col>
      <xdr:colOff>177800</xdr:colOff>
      <xdr:row>95</xdr:row>
      <xdr:rowOff>103479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28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76415</xdr:rowOff>
    </xdr:from>
    <xdr:to>
      <xdr:col>81</xdr:col>
      <xdr:colOff>50800</xdr:colOff>
      <xdr:row>92</xdr:row>
      <xdr:rowOff>20410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5678365"/>
          <a:ext cx="889000" cy="11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166739</xdr:rowOff>
    </xdr:from>
    <xdr:to>
      <xdr:col>81</xdr:col>
      <xdr:colOff>101600</xdr:colOff>
      <xdr:row>95</xdr:row>
      <xdr:rowOff>96889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283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88016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37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41497</xdr:rowOff>
    </xdr:from>
    <xdr:to>
      <xdr:col>76</xdr:col>
      <xdr:colOff>114300</xdr:colOff>
      <xdr:row>91</xdr:row>
      <xdr:rowOff>76415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5643447"/>
          <a:ext cx="889000" cy="3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160680</xdr:rowOff>
    </xdr:from>
    <xdr:to>
      <xdr:col>76</xdr:col>
      <xdr:colOff>165100</xdr:colOff>
      <xdr:row>95</xdr:row>
      <xdr:rowOff>90830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27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81957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36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37667</xdr:rowOff>
    </xdr:from>
    <xdr:to>
      <xdr:col>71</xdr:col>
      <xdr:colOff>177800</xdr:colOff>
      <xdr:row>91</xdr:row>
      <xdr:rowOff>41497</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5639617"/>
          <a:ext cx="889000" cy="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143935</xdr:rowOff>
    </xdr:from>
    <xdr:to>
      <xdr:col>72</xdr:col>
      <xdr:colOff>38100</xdr:colOff>
      <xdr:row>95</xdr:row>
      <xdr:rowOff>74085</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26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65212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35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169044</xdr:rowOff>
    </xdr:from>
    <xdr:to>
      <xdr:col>67</xdr:col>
      <xdr:colOff>101600</xdr:colOff>
      <xdr:row>95</xdr:row>
      <xdr:rowOff>99194</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28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90321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37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156108</xdr:rowOff>
    </xdr:from>
    <xdr:to>
      <xdr:col>85</xdr:col>
      <xdr:colOff>177800</xdr:colOff>
      <xdr:row>93</xdr:row>
      <xdr:rowOff>86258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592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71035</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584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141060</xdr:rowOff>
    </xdr:from>
    <xdr:to>
      <xdr:col>81</xdr:col>
      <xdr:colOff>101600</xdr:colOff>
      <xdr:row>92</xdr:row>
      <xdr:rowOff>71210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574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87737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55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25615</xdr:rowOff>
    </xdr:from>
    <xdr:to>
      <xdr:col>76</xdr:col>
      <xdr:colOff>165100</xdr:colOff>
      <xdr:row>91</xdr:row>
      <xdr:rowOff>127215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562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143742</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540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162147</xdr:rowOff>
    </xdr:from>
    <xdr:to>
      <xdr:col>72</xdr:col>
      <xdr:colOff>38100</xdr:colOff>
      <xdr:row>91</xdr:row>
      <xdr:rowOff>92297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559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108824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536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158317</xdr:rowOff>
    </xdr:from>
    <xdr:to>
      <xdr:col>67</xdr:col>
      <xdr:colOff>101600</xdr:colOff>
      <xdr:row>91</xdr:row>
      <xdr:rowOff>88467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558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104994</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536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164846</xdr:rowOff>
    </xdr:from>
    <xdr:to>
      <xdr:col>116</xdr:col>
      <xdr:colOff>62864</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479796"/>
          <a:ext cx="1269"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111523</xdr:rowOff>
    </xdr:from>
    <xdr:ext cx="378565"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255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164846</xdr:rowOff>
    </xdr:from>
    <xdr:to>
      <xdr:col>116</xdr:col>
      <xdr:colOff>152400</xdr:colOff>
      <xdr:row>31</xdr:row>
      <xdr:rowOff>164846</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479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84836</xdr:rowOff>
    </xdr:from>
    <xdr:to>
      <xdr:col>116</xdr:col>
      <xdr:colOff>63500</xdr:colOff>
      <xdr:row>35</xdr:row>
      <xdr:rowOff>84836</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1323300" y="5571236"/>
          <a:ext cx="838200" cy="5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83329</xdr:rowOff>
    </xdr:from>
    <xdr:ext cx="313932"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4269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104902</xdr:rowOff>
    </xdr:from>
    <xdr:to>
      <xdr:col>116</xdr:col>
      <xdr:colOff>114300</xdr:colOff>
      <xdr:row>38</xdr:row>
      <xdr:rowOff>35052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448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9398</xdr:rowOff>
    </xdr:from>
    <xdr:to>
      <xdr:col>111</xdr:col>
      <xdr:colOff>177800</xdr:colOff>
      <xdr:row>35</xdr:row>
      <xdr:rowOff>84836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010148"/>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143764</xdr:rowOff>
    </xdr:from>
    <xdr:to>
      <xdr:col>112</xdr:col>
      <xdr:colOff>38100</xdr:colOff>
      <xdr:row>38</xdr:row>
      <xdr:rowOff>73914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65041</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66333" y="65801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16256</xdr:rowOff>
    </xdr:from>
    <xdr:to>
      <xdr:col>107</xdr:col>
      <xdr:colOff>50800</xdr:colOff>
      <xdr:row>35</xdr:row>
      <xdr:rowOff>9398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5674106"/>
          <a:ext cx="889000" cy="33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139192</xdr:rowOff>
    </xdr:from>
    <xdr:to>
      <xdr:col>107</xdr:col>
      <xdr:colOff>101600</xdr:colOff>
      <xdr:row>38</xdr:row>
      <xdr:rowOff>69342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60469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77333" y="6575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16256</xdr:rowOff>
    </xdr:from>
    <xdr:to>
      <xdr:col>102</xdr:col>
      <xdr:colOff>114300</xdr:colOff>
      <xdr:row>33</xdr:row>
      <xdr:rowOff>125984</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flipV="1">
          <a:off x="18656300" y="567410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118618</xdr:rowOff>
    </xdr:from>
    <xdr:to>
      <xdr:col>102</xdr:col>
      <xdr:colOff>165100</xdr:colOff>
      <xdr:row>38</xdr:row>
      <xdr:rowOff>48768</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39895</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88333" y="6554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34036</xdr:rowOff>
    </xdr:from>
    <xdr:to>
      <xdr:col>98</xdr:col>
      <xdr:colOff>38100</xdr:colOff>
      <xdr:row>36</xdr:row>
      <xdr:rowOff>135636</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126763</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7017" y="6298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34036</xdr:rowOff>
    </xdr:from>
    <xdr:to>
      <xdr:col>116</xdr:col>
      <xdr:colOff>114300</xdr:colOff>
      <xdr:row>32</xdr:row>
      <xdr:rowOff>135636</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552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120413</xdr:rowOff>
    </xdr:from>
    <xdr:ext cx="378565"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5435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34036</xdr:rowOff>
    </xdr:from>
    <xdr:to>
      <xdr:col>112</xdr:col>
      <xdr:colOff>38100</xdr:colOff>
      <xdr:row>35</xdr:row>
      <xdr:rowOff>135636</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03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33</xdr:row>
      <xdr:rowOff>152163</xdr:rowOff>
    </xdr:from>
    <xdr:ext cx="378565"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34017" y="5810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130048</xdr:rowOff>
    </xdr:from>
    <xdr:to>
      <xdr:col>107</xdr:col>
      <xdr:colOff>101600</xdr:colOff>
      <xdr:row>35</xdr:row>
      <xdr:rowOff>60198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59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33</xdr:row>
      <xdr:rowOff>76725</xdr:rowOff>
    </xdr:from>
    <xdr:ext cx="378565"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5017" y="5734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136906</xdr:rowOff>
    </xdr:from>
    <xdr:to>
      <xdr:col>102</xdr:col>
      <xdr:colOff>165100</xdr:colOff>
      <xdr:row>33</xdr:row>
      <xdr:rowOff>67056</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562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31</xdr:row>
      <xdr:rowOff>83583</xdr:rowOff>
    </xdr:from>
    <xdr:ext cx="378565"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356017" y="5398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75184</xdr:rowOff>
    </xdr:from>
    <xdr:to>
      <xdr:col>98</xdr:col>
      <xdr:colOff>38100</xdr:colOff>
      <xdr:row>34</xdr:row>
      <xdr:rowOff>5334</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573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32</xdr:row>
      <xdr:rowOff>21861</xdr:rowOff>
    </xdr:from>
    <xdr:ext cx="378565"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467017" y="5508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latin typeface="ＭＳ Ｐゴシック" panose="020B0600070205080204" pitchFamily="50" charset="-128"/>
              <a:ea typeface="ＭＳ Ｐゴシック" panose="020B0600070205080204" pitchFamily="50" charset="-128"/>
            </a:rPr>
            <a:t>       多くの費目で類似団体平均値より高い数値となっているが、これは平成</a:t>
          </a:r>
          <a:r>
            <a:rPr kumimoji="1" lang="en-US" altLang="ja-JP" sz="800">
              <a:latin typeface="ＭＳ Ｐゴシック" panose="020B0600070205080204" pitchFamily="50" charset="-128"/>
              <a:ea typeface="ＭＳ Ｐゴシック" panose="020B0600070205080204" pitchFamily="50" charset="-128"/>
            </a:rPr>
            <a:t>17</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1</a:t>
          </a:r>
          <a:r>
            <a:rPr kumimoji="1" lang="ja-JP" altLang="en-US" sz="800">
              <a:latin typeface="ＭＳ Ｐゴシック" panose="020B0600070205080204" pitchFamily="50" charset="-128"/>
              <a:ea typeface="ＭＳ Ｐゴシック" panose="020B0600070205080204" pitchFamily="50" charset="-128"/>
            </a:rPr>
            <a:t>月の広域合併により、島しょ部という特殊な地理的特性を含んだ行政区域が存在することや人口減少に直面していることが主な要因である。</a:t>
          </a:r>
        </a:p>
        <a:p>
          <a:r>
            <a:rPr kumimoji="1" lang="ja-JP" altLang="en-US" sz="800">
              <a:latin typeface="ＭＳ Ｐゴシック" panose="020B0600070205080204" pitchFamily="50" charset="-128"/>
              <a:ea typeface="ＭＳ Ｐゴシック" panose="020B0600070205080204" pitchFamily="50" charset="-128"/>
            </a:rPr>
            <a:t>　　　民生費は、障がい福祉サービス費の増等により、前年度から微増となっている。障害者の医療費助成に係る経費約</a:t>
          </a:r>
          <a:r>
            <a:rPr kumimoji="1" lang="en-US" altLang="ja-JP" sz="800">
              <a:latin typeface="ＭＳ Ｐゴシック" panose="020B0600070205080204" pitchFamily="50" charset="-128"/>
              <a:ea typeface="ＭＳ Ｐゴシック" panose="020B0600070205080204" pitchFamily="50" charset="-128"/>
            </a:rPr>
            <a:t>7.5</a:t>
          </a:r>
          <a:r>
            <a:rPr kumimoji="1" lang="ja-JP" altLang="en-US" sz="800">
              <a:latin typeface="ＭＳ Ｐゴシック" panose="020B0600070205080204" pitchFamily="50" charset="-128"/>
              <a:ea typeface="ＭＳ Ｐゴシック" panose="020B0600070205080204" pitchFamily="50" charset="-128"/>
            </a:rPr>
            <a:t>億円を民生費で分析していることが類似団体平均を上回っている要因のひとつではないかと考えられる。</a:t>
          </a:r>
        </a:p>
        <a:p>
          <a:r>
            <a:rPr kumimoji="1" lang="ja-JP" altLang="en-US" sz="800">
              <a:latin typeface="ＭＳ Ｐゴシック" panose="020B0600070205080204" pitchFamily="50" charset="-128"/>
              <a:ea typeface="ＭＳ Ｐゴシック" panose="020B0600070205080204" pitchFamily="50" charset="-128"/>
            </a:rPr>
            <a:t>　　　衛生費は、水道事業会計出資金の増等により、前年度から微増となっている。障害者の医療費助成に係る経費約</a:t>
          </a:r>
          <a:r>
            <a:rPr kumimoji="1" lang="en-US" altLang="ja-JP" sz="800">
              <a:latin typeface="ＭＳ Ｐゴシック" panose="020B0600070205080204" pitchFamily="50" charset="-128"/>
              <a:ea typeface="ＭＳ Ｐゴシック" panose="020B0600070205080204" pitchFamily="50" charset="-128"/>
            </a:rPr>
            <a:t>7.5</a:t>
          </a:r>
          <a:r>
            <a:rPr kumimoji="1" lang="ja-JP" altLang="en-US" sz="800">
              <a:latin typeface="ＭＳ Ｐゴシック" panose="020B0600070205080204" pitchFamily="50" charset="-128"/>
              <a:ea typeface="ＭＳ Ｐゴシック" panose="020B0600070205080204" pitchFamily="50" charset="-128"/>
            </a:rPr>
            <a:t>億円を民生費で分析していることが類似団体平均を下回っている要因のひとつではないかと考えられる。</a:t>
          </a:r>
        </a:p>
        <a:p>
          <a:r>
            <a:rPr kumimoji="1" lang="ja-JP" altLang="en-US" sz="800">
              <a:latin typeface="ＭＳ Ｐゴシック" panose="020B0600070205080204" pitchFamily="50" charset="-128"/>
              <a:ea typeface="ＭＳ Ｐゴシック" panose="020B0600070205080204" pitchFamily="50" charset="-128"/>
            </a:rPr>
            <a:t>　　　商工費は、海事関係団体の寄附を活用した海事振興事業に備えるための基金を新たに創設し、約</a:t>
          </a:r>
          <a:r>
            <a:rPr kumimoji="1" lang="en-US" altLang="ja-JP" sz="800">
              <a:latin typeface="ＭＳ Ｐゴシック" panose="020B0600070205080204" pitchFamily="50" charset="-128"/>
              <a:ea typeface="ＭＳ Ｐゴシック" panose="020B0600070205080204" pitchFamily="50" charset="-128"/>
            </a:rPr>
            <a:t>22</a:t>
          </a:r>
          <a:r>
            <a:rPr kumimoji="1" lang="ja-JP" altLang="en-US" sz="800">
              <a:latin typeface="ＭＳ Ｐゴシック" panose="020B0600070205080204" pitchFamily="50" charset="-128"/>
              <a:ea typeface="ＭＳ Ｐゴシック" panose="020B0600070205080204" pitchFamily="50" charset="-128"/>
            </a:rPr>
            <a:t>億円積み立てたことで、前年度から大きく増加し、類似団体平均も上回ることとなった。</a:t>
          </a:r>
        </a:p>
        <a:p>
          <a:r>
            <a:rPr kumimoji="1" lang="ja-JP" altLang="en-US" sz="800">
              <a:latin typeface="ＭＳ Ｐゴシック" panose="020B0600070205080204" pitchFamily="50" charset="-128"/>
              <a:ea typeface="ＭＳ Ｐゴシック" panose="020B0600070205080204" pitchFamily="50" charset="-128"/>
            </a:rPr>
            <a:t>　　　教育費は、小中学校のバリアフリー化や</a:t>
          </a:r>
          <a:r>
            <a:rPr kumimoji="1" lang="en-US" altLang="ja-JP" sz="800">
              <a:latin typeface="ＭＳ Ｐゴシック" panose="020B0600070205080204" pitchFamily="50" charset="-128"/>
              <a:ea typeface="ＭＳ Ｐゴシック" panose="020B0600070205080204" pitchFamily="50" charset="-128"/>
            </a:rPr>
            <a:t>LED</a:t>
          </a:r>
          <a:r>
            <a:rPr kumimoji="1" lang="ja-JP" altLang="en-US" sz="800">
              <a:latin typeface="ＭＳ Ｐゴシック" panose="020B0600070205080204" pitchFamily="50" charset="-128"/>
              <a:ea typeface="ＭＳ Ｐゴシック" panose="020B0600070205080204" pitchFamily="50" charset="-128"/>
            </a:rPr>
            <a:t>化、特別教室の空調整備等により、前年度から大きく増加し、類似団体平均も上回ることとなった。</a:t>
          </a:r>
          <a:endParaRPr kumimoji="1" lang="en-US" altLang="ja-JP" sz="800">
            <a:latin typeface="ＭＳ Ｐゴシック" panose="020B0600070205080204" pitchFamily="50" charset="-128"/>
            <a:ea typeface="ＭＳ Ｐゴシック" panose="020B0600070205080204" pitchFamily="50" charset="-128"/>
          </a:endParaRPr>
        </a:p>
        <a:p>
          <a:r>
            <a:rPr kumimoji="1" lang="ja-JP" altLang="en-US" sz="800">
              <a:latin typeface="ＭＳ Ｐゴシック" panose="020B0600070205080204" pitchFamily="50" charset="-128"/>
              <a:ea typeface="ＭＳ Ｐゴシック" panose="020B0600070205080204" pitchFamily="50" charset="-128"/>
            </a:rPr>
            <a:t>　　　消防費は、消防庁舎の改修等により、前年度から増加し、類似団体平均を上回ることとなった。</a:t>
          </a:r>
          <a:endParaRPr kumimoji="1" lang="en-US" altLang="ja-JP" sz="800">
            <a:latin typeface="ＭＳ Ｐゴシック" panose="020B0600070205080204" pitchFamily="50" charset="-128"/>
            <a:ea typeface="ＭＳ Ｐゴシック" panose="020B0600070205080204" pitchFamily="50" charset="-128"/>
          </a:endParaRPr>
        </a:p>
        <a:p>
          <a:r>
            <a:rPr kumimoji="1" lang="ja-JP" altLang="en-US" sz="800">
              <a:latin typeface="ＭＳ Ｐゴシック" panose="020B0600070205080204" pitchFamily="50" charset="-128"/>
              <a:ea typeface="ＭＳ Ｐゴシック" panose="020B0600070205080204" pitchFamily="50" charset="-128"/>
            </a:rPr>
            <a:t>　　　災害復旧費は、大雨が多く、農業用施設や道路の復旧費が前年度から大きく増加した。</a:t>
          </a:r>
        </a:p>
        <a:p>
          <a:r>
            <a:rPr kumimoji="1" lang="ja-JP" altLang="en-US" sz="800">
              <a:latin typeface="ＭＳ Ｐゴシック" panose="020B0600070205080204" pitchFamily="50" charset="-128"/>
              <a:ea typeface="ＭＳ Ｐゴシック" panose="020B0600070205080204" pitchFamily="50" charset="-128"/>
            </a:rPr>
            <a:t>　　　公債費は、ごみ処理施設整備などの財源となっている合併特例債などの借入により、高い水準ではあるものの、償還が進み、償還が終了するものが増えたことなどから、直近は減少傾向に転じており、今後一定期間は継続するものと見込んでいる。</a:t>
          </a:r>
          <a:endParaRPr kumimoji="1" lang="en-US" altLang="ja-JP" sz="800">
            <a:latin typeface="ＭＳ Ｐゴシック" panose="020B0600070205080204" pitchFamily="50" charset="-128"/>
            <a:ea typeface="ＭＳ Ｐゴシック" panose="020B0600070205080204" pitchFamily="50" charset="-128"/>
          </a:endParaRPr>
        </a:p>
        <a:p>
          <a:r>
            <a:rPr kumimoji="1" lang="ja-JP" altLang="en-US" sz="800">
              <a:latin typeface="ＭＳ Ｐゴシック" panose="020B0600070205080204" pitchFamily="50" charset="-128"/>
              <a:ea typeface="ＭＳ Ｐゴシック" panose="020B0600070205080204" pitchFamily="50" charset="-128"/>
            </a:rPr>
            <a:t>　　　諸支出金は、船舶交通特別会計への繰出金が、船舶の維持管理経費の増等により、前年度から増加し、類似団体平均も大きく上回っているが、離島航路があることに伴う特性によるものである。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愛媛県今治市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実質収支額については、増減はあるものの継続的に黒字を確保している。なお、実質単年度収支は、令和</a:t>
          </a:r>
          <a:r>
            <a:rPr kumimoji="1" lang="en-US" altLang="ja-JP" sz="1050">
              <a:latin typeface="ＭＳ ゴシック" pitchFamily="49" charset="-128"/>
              <a:ea typeface="ＭＳ ゴシック" pitchFamily="49" charset="-128"/>
            </a:rPr>
            <a:t>4</a:t>
          </a:r>
          <a:r>
            <a:rPr kumimoji="1" lang="ja-JP" altLang="en-US" sz="1050">
              <a:latin typeface="ＭＳ ゴシック" pitchFamily="49" charset="-128"/>
              <a:ea typeface="ＭＳ ゴシック" pitchFamily="49" charset="-128"/>
            </a:rPr>
            <a:t>年度の交付税過大交付をうけた令和</a:t>
          </a:r>
          <a:r>
            <a:rPr kumimoji="1" lang="en-US" altLang="ja-JP" sz="1050">
              <a:latin typeface="ＭＳ ゴシック" pitchFamily="49" charset="-128"/>
              <a:ea typeface="ＭＳ ゴシック" pitchFamily="49" charset="-128"/>
            </a:rPr>
            <a:t>5</a:t>
          </a:r>
          <a:r>
            <a:rPr kumimoji="1" lang="ja-JP" altLang="en-US" sz="1050">
              <a:latin typeface="ＭＳ ゴシック" pitchFamily="49" charset="-128"/>
              <a:ea typeface="ＭＳ ゴシック" pitchFamily="49" charset="-128"/>
            </a:rPr>
            <a:t>年度の減額調整に対応するため、令和</a:t>
          </a:r>
          <a:r>
            <a:rPr kumimoji="1" lang="en-US" altLang="ja-JP" sz="1050">
              <a:latin typeface="ＭＳ ゴシック" pitchFamily="49" charset="-128"/>
              <a:ea typeface="ＭＳ ゴシック" pitchFamily="49" charset="-128"/>
            </a:rPr>
            <a:t>4</a:t>
          </a:r>
          <a:r>
            <a:rPr kumimoji="1" lang="ja-JP" altLang="en-US" sz="1050">
              <a:latin typeface="ＭＳ ゴシック" pitchFamily="49" charset="-128"/>
              <a:ea typeface="ＭＳ ゴシック" pitchFamily="49" charset="-128"/>
            </a:rPr>
            <a:t>年度に積み立てた同額約</a:t>
          </a:r>
          <a:r>
            <a:rPr kumimoji="1" lang="en-US" altLang="ja-JP" sz="1050">
              <a:latin typeface="ＭＳ ゴシック" pitchFamily="49" charset="-128"/>
              <a:ea typeface="ＭＳ ゴシック" pitchFamily="49" charset="-128"/>
            </a:rPr>
            <a:t>13</a:t>
          </a:r>
          <a:r>
            <a:rPr kumimoji="1" lang="ja-JP" altLang="en-US" sz="1050">
              <a:latin typeface="ＭＳ ゴシック" pitchFamily="49" charset="-128"/>
              <a:ea typeface="ＭＳ ゴシック" pitchFamily="49" charset="-128"/>
            </a:rPr>
            <a:t>億円の取崩しが皆減となったことから、前年度と比べて</a:t>
          </a:r>
          <a:r>
            <a:rPr kumimoji="1" lang="en-US" altLang="ja-JP" sz="1050">
              <a:latin typeface="ＭＳ ゴシック" pitchFamily="49" charset="-128"/>
              <a:ea typeface="ＭＳ ゴシック" pitchFamily="49" charset="-128"/>
            </a:rPr>
            <a:t>3.37</a:t>
          </a:r>
          <a:r>
            <a:rPr kumimoji="1" lang="ja-JP" altLang="en-US" sz="1050">
              <a:latin typeface="ＭＳ ゴシック" pitchFamily="49" charset="-128"/>
              <a:ea typeface="ＭＳ ゴシック" pitchFamily="49" charset="-128"/>
            </a:rPr>
            <a:t>ポイント上昇したものの、実質収支が前年度比で約</a:t>
          </a:r>
          <a:r>
            <a:rPr kumimoji="1" lang="en-US" altLang="ja-JP" sz="1050">
              <a:latin typeface="ＭＳ ゴシック" pitchFamily="49" charset="-128"/>
              <a:ea typeface="ＭＳ ゴシック" pitchFamily="49" charset="-128"/>
            </a:rPr>
            <a:t>5</a:t>
          </a:r>
          <a:r>
            <a:rPr kumimoji="1" lang="ja-JP" altLang="en-US" sz="1050">
              <a:latin typeface="ＭＳ ゴシック" pitchFamily="49" charset="-128"/>
              <a:ea typeface="ＭＳ ゴシック" pitchFamily="49" charset="-128"/>
            </a:rPr>
            <a:t>億円減少したことから、若干の赤字であった。財政調整基金の残高は平成</a:t>
          </a:r>
          <a:r>
            <a:rPr kumimoji="1" lang="en-US" altLang="ja-JP" sz="1050">
              <a:latin typeface="ＭＳ ゴシック" pitchFamily="49" charset="-128"/>
              <a:ea typeface="ＭＳ ゴシック" pitchFamily="49" charset="-128"/>
            </a:rPr>
            <a:t>17</a:t>
          </a:r>
          <a:r>
            <a:rPr kumimoji="1" lang="ja-JP" altLang="en-US" sz="1050">
              <a:latin typeface="ＭＳ ゴシック" pitchFamily="49" charset="-128"/>
              <a:ea typeface="ＭＳ ゴシック" pitchFamily="49" charset="-128"/>
            </a:rPr>
            <a:t>年</a:t>
          </a:r>
          <a:r>
            <a:rPr kumimoji="1" lang="en-US" altLang="ja-JP" sz="1050">
              <a:latin typeface="ＭＳ ゴシック" pitchFamily="49" charset="-128"/>
              <a:ea typeface="ＭＳ ゴシック" pitchFamily="49" charset="-128"/>
            </a:rPr>
            <a:t>1</a:t>
          </a:r>
          <a:r>
            <a:rPr kumimoji="1" lang="ja-JP" altLang="en-US" sz="1050">
              <a:latin typeface="ＭＳ ゴシック" pitchFamily="49" charset="-128"/>
              <a:ea typeface="ＭＳ ゴシック" pitchFamily="49" charset="-128"/>
            </a:rPr>
            <a:t>月の広域合併以降、合併算定替終了を見越し積立ててきたためやや高い数値となっている。今後も、景気による市税減収や自然災害など、不測の事態による、厳しい財政運営を強いられる可能性があるが、財政収支の均衡を図る努力を継続し、健全な財政運営に努め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愛媛県今治市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令和６年度決算においても、すべての会計で実質収支が黒字となっている。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また、標準財政規模に対する実質収支額の割合は、前年度２７．６１％から３．０９ポイント低下し、２４．５２％となっている。</a:t>
          </a:r>
          <a:endParaRPr lang="ja-JP" altLang="ja-JP" sz="105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収支額の割合が低下した主な理由としては、令和４年度の交付税算定誤り（令和５年度錯誤措置による減額）に伴う標準財政規模の増額により、標準財政規模に対する実質収支額の割合が微減したことや一般会計の実質収支額が減少したこと等により、実質収支額及び資金剰余額の合計が前年度から１，０７３百万円減少したことによるもの。</a:t>
          </a:r>
          <a:endParaRPr lang="ja-JP" altLang="ja-JP" sz="1050">
            <a:effectLst/>
            <a:latin typeface="ＭＳ Ｐゴシック" panose="020B0600070205080204" pitchFamily="50" charset="-128"/>
            <a:ea typeface="ＭＳ Ｐゴシック" panose="020B0600070205080204" pitchFamily="50" charset="-128"/>
          </a:endParaRPr>
        </a:p>
        <a:p>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84999696</v>
      </c>
      <c r="BO4" s="436"/>
      <c r="BP4" s="436"/>
      <c r="BQ4" s="436"/>
      <c r="BR4" s="436"/>
      <c r="BS4" s="436"/>
      <c r="BT4" s="436"/>
      <c r="BU4" s="437"/>
      <c r="BV4" s="435">
        <v>81317698</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8.1</v>
      </c>
      <c r="CU4" s="576"/>
      <c r="CV4" s="576"/>
      <c r="CW4" s="576"/>
      <c r="CX4" s="576"/>
      <c r="CY4" s="576"/>
      <c r="CZ4" s="576"/>
      <c r="DA4" s="577"/>
      <c r="DB4" s="575">
        <v>9.5</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80762107</v>
      </c>
      <c r="BO5" s="407"/>
      <c r="BP5" s="407"/>
      <c r="BQ5" s="407"/>
      <c r="BR5" s="407"/>
      <c r="BS5" s="407"/>
      <c r="BT5" s="407"/>
      <c r="BU5" s="408"/>
      <c r="BV5" s="406">
        <v>76961856</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91.5</v>
      </c>
      <c r="CU5" s="404"/>
      <c r="CV5" s="404"/>
      <c r="CW5" s="404"/>
      <c r="CX5" s="404"/>
      <c r="CY5" s="404"/>
      <c r="CZ5" s="404"/>
      <c r="DA5" s="405"/>
      <c r="DB5" s="403">
        <v>95.3</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4237589</v>
      </c>
      <c r="BO6" s="407"/>
      <c r="BP6" s="407"/>
      <c r="BQ6" s="407"/>
      <c r="BR6" s="407"/>
      <c r="BS6" s="407"/>
      <c r="BT6" s="407"/>
      <c r="BU6" s="408"/>
      <c r="BV6" s="406">
        <v>4355842</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91.5</v>
      </c>
      <c r="CU6" s="550"/>
      <c r="CV6" s="550"/>
      <c r="CW6" s="550"/>
      <c r="CX6" s="550"/>
      <c r="CY6" s="550"/>
      <c r="CZ6" s="550"/>
      <c r="DA6" s="551"/>
      <c r="DB6" s="549">
        <v>95.5</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653725</v>
      </c>
      <c r="BO7" s="407"/>
      <c r="BP7" s="407"/>
      <c r="BQ7" s="407"/>
      <c r="BR7" s="407"/>
      <c r="BS7" s="407"/>
      <c r="BT7" s="407"/>
      <c r="BU7" s="408"/>
      <c r="BV7" s="406">
        <v>255947</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44277595</v>
      </c>
      <c r="CU7" s="407"/>
      <c r="CV7" s="407"/>
      <c r="CW7" s="407"/>
      <c r="CX7" s="407"/>
      <c r="CY7" s="407"/>
      <c r="CZ7" s="407"/>
      <c r="DA7" s="408"/>
      <c r="DB7" s="406">
        <v>43217570</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3583864</v>
      </c>
      <c r="BO8" s="407"/>
      <c r="BP8" s="407"/>
      <c r="BQ8" s="407"/>
      <c r="BR8" s="407"/>
      <c r="BS8" s="407"/>
      <c r="BT8" s="407"/>
      <c r="BU8" s="408"/>
      <c r="BV8" s="406">
        <v>4099895</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0.53</v>
      </c>
      <c r="CU8" s="510"/>
      <c r="CV8" s="510"/>
      <c r="CW8" s="510"/>
      <c r="CX8" s="510"/>
      <c r="CY8" s="510"/>
      <c r="CZ8" s="510"/>
      <c r="DA8" s="511"/>
      <c r="DB8" s="509">
        <v>0.51</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151672</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-516031</v>
      </c>
      <c r="BO9" s="407"/>
      <c r="BP9" s="407"/>
      <c r="BQ9" s="407"/>
      <c r="BR9" s="407"/>
      <c r="BS9" s="407"/>
      <c r="BT9" s="407"/>
      <c r="BU9" s="408"/>
      <c r="BV9" s="406">
        <v>-582789</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13.5</v>
      </c>
      <c r="CU9" s="404"/>
      <c r="CV9" s="404"/>
      <c r="CW9" s="404"/>
      <c r="CX9" s="404"/>
      <c r="CY9" s="404"/>
      <c r="CZ9" s="404"/>
      <c r="DA9" s="405"/>
      <c r="DB9" s="403">
        <v>16</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158114</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115237</v>
      </c>
      <c r="BO10" s="407"/>
      <c r="BP10" s="407"/>
      <c r="BQ10" s="407"/>
      <c r="BR10" s="407"/>
      <c r="BS10" s="407"/>
      <c r="BT10" s="407"/>
      <c r="BU10" s="408"/>
      <c r="BV10" s="406">
        <v>373988</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147702</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1640441</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143419</v>
      </c>
      <c r="S13" s="494"/>
      <c r="T13" s="494"/>
      <c r="U13" s="494"/>
      <c r="V13" s="495"/>
      <c r="W13" s="496" t="s">
        <v>131</v>
      </c>
      <c r="X13" s="392"/>
      <c r="Y13" s="392"/>
      <c r="Z13" s="392"/>
      <c r="AA13" s="392"/>
      <c r="AB13" s="393"/>
      <c r="AC13" s="359">
        <v>3631</v>
      </c>
      <c r="AD13" s="360"/>
      <c r="AE13" s="360"/>
      <c r="AF13" s="360"/>
      <c r="AG13" s="361"/>
      <c r="AH13" s="359">
        <v>4132</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-400794</v>
      </c>
      <c r="BO13" s="407"/>
      <c r="BP13" s="407"/>
      <c r="BQ13" s="407"/>
      <c r="BR13" s="407"/>
      <c r="BS13" s="407"/>
      <c r="BT13" s="407"/>
      <c r="BU13" s="408"/>
      <c r="BV13" s="406">
        <v>-1849242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v>
      </c>
      <c r="CU13" s="404"/>
      <c r="CV13" s="404"/>
      <c r="CW13" s="404"/>
      <c r="CX13" s="404"/>
      <c r="CY13" s="404"/>
      <c r="CZ13" s="404"/>
      <c r="DA13" s="405"/>
      <c r="DB13" s="403">
        <v>9.3000000000000007</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149730</v>
      </c>
      <c r="S14" s="494"/>
      <c r="T14" s="494"/>
      <c r="U14" s="494"/>
      <c r="V14" s="495"/>
      <c r="W14" s="497"/>
      <c r="X14" s="395"/>
      <c r="Y14" s="395"/>
      <c r="Z14" s="395"/>
      <c r="AA14" s="395"/>
      <c r="AB14" s="396"/>
      <c r="AC14" s="486">
        <v>5.3</v>
      </c>
      <c r="AD14" s="487"/>
      <c r="AE14" s="487"/>
      <c r="AF14" s="487"/>
      <c r="AG14" s="488"/>
      <c r="AH14" s="486">
        <v>5.9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146056</v>
      </c>
      <c r="S15" s="494"/>
      <c r="T15" s="494"/>
      <c r="U15" s="494"/>
      <c r="V15" s="495"/>
      <c r="W15" s="496" t="s">
        <v>137</v>
      </c>
      <c r="X15" s="392"/>
      <c r="Y15" s="392"/>
      <c r="Z15" s="392"/>
      <c r="AA15" s="392"/>
      <c r="AB15" s="393"/>
      <c r="AC15" s="359">
        <v>21845</v>
      </c>
      <c r="AD15" s="360"/>
      <c r="AE15" s="360"/>
      <c r="AF15" s="360"/>
      <c r="AG15" s="361"/>
      <c r="AH15" s="359">
        <v>22476</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20619528</v>
      </c>
      <c r="BO15" s="436"/>
      <c r="BP15" s="436"/>
      <c r="BQ15" s="436"/>
      <c r="BR15" s="436"/>
      <c r="BS15" s="436"/>
      <c r="BT15" s="436"/>
      <c r="BU15" s="437"/>
      <c r="BV15" s="435">
        <v>20365471</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31.8</v>
      </c>
      <c r="AD16" s="487"/>
      <c r="AE16" s="487"/>
      <c r="AF16" s="487"/>
      <c r="AG16" s="488"/>
      <c r="AH16" s="486">
        <v>31.9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38495382</v>
      </c>
      <c r="BO16" s="407"/>
      <c r="BP16" s="407"/>
      <c r="BQ16" s="407"/>
      <c r="BR16" s="407"/>
      <c r="BS16" s="407"/>
      <c r="BT16" s="407"/>
      <c r="BU16" s="408"/>
      <c r="BV16" s="406">
        <v>38688209</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43170</v>
      </c>
      <c r="AD17" s="360"/>
      <c r="AE17" s="360"/>
      <c r="AF17" s="360"/>
      <c r="AG17" s="361"/>
      <c r="AH17" s="359">
        <v>43800</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26235966</v>
      </c>
      <c r="BO17" s="407"/>
      <c r="BP17" s="407"/>
      <c r="BQ17" s="407"/>
      <c r="BR17" s="407"/>
      <c r="BS17" s="407"/>
      <c r="BT17" s="407"/>
      <c r="BU17" s="408"/>
      <c r="BV17" s="406">
        <v>25926782</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419.21</v>
      </c>
      <c r="M18" s="459"/>
      <c r="N18" s="459"/>
      <c r="O18" s="459"/>
      <c r="P18" s="459"/>
      <c r="Q18" s="459"/>
      <c r="R18" s="460"/>
      <c r="S18" s="460"/>
      <c r="T18" s="460"/>
      <c r="U18" s="460"/>
      <c r="V18" s="461"/>
      <c r="W18" s="477"/>
      <c r="X18" s="478"/>
      <c r="Y18" s="478"/>
      <c r="Z18" s="478"/>
      <c r="AA18" s="478"/>
      <c r="AB18" s="502"/>
      <c r="AC18" s="376">
        <v>62.9</v>
      </c>
      <c r="AD18" s="377"/>
      <c r="AE18" s="377"/>
      <c r="AF18" s="377"/>
      <c r="AG18" s="462"/>
      <c r="AH18" s="376">
        <v>62.2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42501086</v>
      </c>
      <c r="BO18" s="407"/>
      <c r="BP18" s="407"/>
      <c r="BQ18" s="407"/>
      <c r="BR18" s="407"/>
      <c r="BS18" s="407"/>
      <c r="BT18" s="407"/>
      <c r="BU18" s="408"/>
      <c r="BV18" s="406">
        <v>41712322</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362</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58204470</v>
      </c>
      <c r="BO19" s="407"/>
      <c r="BP19" s="407"/>
      <c r="BQ19" s="407"/>
      <c r="BR19" s="407"/>
      <c r="BS19" s="407"/>
      <c r="BT19" s="407"/>
      <c r="BU19" s="408"/>
      <c r="BV19" s="406">
        <v>59291576</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68328</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49987295</v>
      </c>
      <c r="BO22" s="436"/>
      <c r="BP22" s="436"/>
      <c r="BQ22" s="436"/>
      <c r="BR22" s="436"/>
      <c r="BS22" s="436"/>
      <c r="BT22" s="436"/>
      <c r="BU22" s="437"/>
      <c r="BV22" s="435">
        <v>53496951</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33065267</v>
      </c>
      <c r="BO23" s="407"/>
      <c r="BP23" s="407"/>
      <c r="BQ23" s="407"/>
      <c r="BR23" s="407"/>
      <c r="BS23" s="407"/>
      <c r="BT23" s="407"/>
      <c r="BU23" s="408"/>
      <c r="BV23" s="406">
        <v>34589043</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9820</v>
      </c>
      <c r="R24" s="360"/>
      <c r="S24" s="360"/>
      <c r="T24" s="360"/>
      <c r="U24" s="360"/>
      <c r="V24" s="361"/>
      <c r="W24" s="449"/>
      <c r="X24" s="386"/>
      <c r="Y24" s="387"/>
      <c r="Z24" s="362" t="s">
        <v>162</v>
      </c>
      <c r="AA24" s="363"/>
      <c r="AB24" s="363"/>
      <c r="AC24" s="363"/>
      <c r="AD24" s="363"/>
      <c r="AE24" s="363"/>
      <c r="AF24" s="363"/>
      <c r="AG24" s="364"/>
      <c r="AH24" s="359">
        <v>1199</v>
      </c>
      <c r="AI24" s="360"/>
      <c r="AJ24" s="360"/>
      <c r="AK24" s="360"/>
      <c r="AL24" s="361"/>
      <c r="AM24" s="359">
        <v>3772054</v>
      </c>
      <c r="AN24" s="360"/>
      <c r="AO24" s="360"/>
      <c r="AP24" s="360"/>
      <c r="AQ24" s="360"/>
      <c r="AR24" s="361"/>
      <c r="AS24" s="359">
        <v>3146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33175813</v>
      </c>
      <c r="BO24" s="407"/>
      <c r="BP24" s="407"/>
      <c r="BQ24" s="407"/>
      <c r="BR24" s="407"/>
      <c r="BS24" s="407"/>
      <c r="BT24" s="407"/>
      <c r="BU24" s="408"/>
      <c r="BV24" s="406">
        <v>34065243</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8070</v>
      </c>
      <c r="R25" s="360"/>
      <c r="S25" s="360"/>
      <c r="T25" s="360"/>
      <c r="U25" s="360"/>
      <c r="V25" s="361"/>
      <c r="W25" s="449"/>
      <c r="X25" s="386"/>
      <c r="Y25" s="387"/>
      <c r="Z25" s="362" t="s">
        <v>165</v>
      </c>
      <c r="AA25" s="363"/>
      <c r="AB25" s="363"/>
      <c r="AC25" s="363"/>
      <c r="AD25" s="363"/>
      <c r="AE25" s="363"/>
      <c r="AF25" s="363"/>
      <c r="AG25" s="364"/>
      <c r="AH25" s="359">
        <v>216</v>
      </c>
      <c r="AI25" s="360"/>
      <c r="AJ25" s="360"/>
      <c r="AK25" s="360"/>
      <c r="AL25" s="361"/>
      <c r="AM25" s="359">
        <v>621432</v>
      </c>
      <c r="AN25" s="360"/>
      <c r="AO25" s="360"/>
      <c r="AP25" s="360"/>
      <c r="AQ25" s="360"/>
      <c r="AR25" s="361"/>
      <c r="AS25" s="359">
        <v>2877</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12022218</v>
      </c>
      <c r="BO25" s="436"/>
      <c r="BP25" s="436"/>
      <c r="BQ25" s="436"/>
      <c r="BR25" s="436"/>
      <c r="BS25" s="436"/>
      <c r="BT25" s="436"/>
      <c r="BU25" s="437"/>
      <c r="BV25" s="435">
        <v>14310374</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6690</v>
      </c>
      <c r="R26" s="360"/>
      <c r="S26" s="360"/>
      <c r="T26" s="360"/>
      <c r="U26" s="360"/>
      <c r="V26" s="361"/>
      <c r="W26" s="449"/>
      <c r="X26" s="386"/>
      <c r="Y26" s="387"/>
      <c r="Z26" s="362" t="s">
        <v>168</v>
      </c>
      <c r="AA26" s="417"/>
      <c r="AB26" s="417"/>
      <c r="AC26" s="417"/>
      <c r="AD26" s="417"/>
      <c r="AE26" s="417"/>
      <c r="AF26" s="417"/>
      <c r="AG26" s="418"/>
      <c r="AH26" s="359">
        <v>21</v>
      </c>
      <c r="AI26" s="360"/>
      <c r="AJ26" s="360"/>
      <c r="AK26" s="360"/>
      <c r="AL26" s="361"/>
      <c r="AM26" s="359">
        <v>59031</v>
      </c>
      <c r="AN26" s="360"/>
      <c r="AO26" s="360"/>
      <c r="AP26" s="360"/>
      <c r="AQ26" s="360"/>
      <c r="AR26" s="361"/>
      <c r="AS26" s="359">
        <v>2811</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5850</v>
      </c>
      <c r="R27" s="360"/>
      <c r="S27" s="360"/>
      <c r="T27" s="360"/>
      <c r="U27" s="360"/>
      <c r="V27" s="361"/>
      <c r="W27" s="449"/>
      <c r="X27" s="386"/>
      <c r="Y27" s="387"/>
      <c r="Z27" s="362" t="s">
        <v>171</v>
      </c>
      <c r="AA27" s="363"/>
      <c r="AB27" s="363"/>
      <c r="AC27" s="363"/>
      <c r="AD27" s="363"/>
      <c r="AE27" s="363"/>
      <c r="AF27" s="363"/>
      <c r="AG27" s="364"/>
      <c r="AH27" s="359">
        <v>8</v>
      </c>
      <c r="AI27" s="360"/>
      <c r="AJ27" s="360"/>
      <c r="AK27" s="360"/>
      <c r="AL27" s="361"/>
      <c r="AM27" s="359">
        <v>33040</v>
      </c>
      <c r="AN27" s="360"/>
      <c r="AO27" s="360"/>
      <c r="AP27" s="360"/>
      <c r="AQ27" s="360"/>
      <c r="AR27" s="361"/>
      <c r="AS27" s="359">
        <v>4130</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1761289</v>
      </c>
      <c r="BO27" s="441"/>
      <c r="BP27" s="441"/>
      <c r="BQ27" s="441"/>
      <c r="BR27" s="441"/>
      <c r="BS27" s="441"/>
      <c r="BT27" s="441"/>
      <c r="BU27" s="442"/>
      <c r="BV27" s="440">
        <v>1760788</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5290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16101236</v>
      </c>
      <c r="BO28" s="436"/>
      <c r="BP28" s="436"/>
      <c r="BQ28" s="436"/>
      <c r="BR28" s="436"/>
      <c r="BS28" s="436"/>
      <c r="BT28" s="436"/>
      <c r="BU28" s="437"/>
      <c r="BV28" s="435">
        <v>15985999</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26</v>
      </c>
      <c r="M29" s="360"/>
      <c r="N29" s="360"/>
      <c r="O29" s="360"/>
      <c r="P29" s="361"/>
      <c r="Q29" s="359">
        <v>4920</v>
      </c>
      <c r="R29" s="360"/>
      <c r="S29" s="360"/>
      <c r="T29" s="360"/>
      <c r="U29" s="360"/>
      <c r="V29" s="361"/>
      <c r="W29" s="450"/>
      <c r="X29" s="451"/>
      <c r="Y29" s="452"/>
      <c r="Z29" s="362" t="s">
        <v>177</v>
      </c>
      <c r="AA29" s="363"/>
      <c r="AB29" s="363"/>
      <c r="AC29" s="363"/>
      <c r="AD29" s="363"/>
      <c r="AE29" s="363"/>
      <c r="AF29" s="363"/>
      <c r="AG29" s="364"/>
      <c r="AH29" s="359">
        <v>1207</v>
      </c>
      <c r="AI29" s="360"/>
      <c r="AJ29" s="360"/>
      <c r="AK29" s="360"/>
      <c r="AL29" s="361"/>
      <c r="AM29" s="359">
        <v>3805094</v>
      </c>
      <c r="AN29" s="360"/>
      <c r="AO29" s="360"/>
      <c r="AP29" s="360"/>
      <c r="AQ29" s="360"/>
      <c r="AR29" s="361"/>
      <c r="AS29" s="359">
        <v>3153</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5593981</v>
      </c>
      <c r="BO29" s="407"/>
      <c r="BP29" s="407"/>
      <c r="BQ29" s="407"/>
      <c r="BR29" s="407"/>
      <c r="BS29" s="407"/>
      <c r="BT29" s="407"/>
      <c r="BU29" s="408"/>
      <c r="BV29" s="406">
        <v>5737929</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96.5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15184295</v>
      </c>
      <c r="BO30" s="441"/>
      <c r="BP30" s="441"/>
      <c r="BQ30" s="441"/>
      <c r="BR30" s="441"/>
      <c r="BS30" s="441"/>
      <c r="BT30" s="441"/>
      <c r="BU30" s="442"/>
      <c r="BV30" s="440">
        <v>11388858</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4</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8</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63"/>
      <c r="BE34" s="354">
        <f>IF(BG34="","",MAX(C34:D43,U34:V43,AM34:AN43)+1)</f>
        <v>12</v>
      </c>
      <c r="BF34" s="354"/>
      <c r="BG34" s="355" t="str">
        <f>IF('各会計、関係団体の財政状況及び健全化判断比率'!B36="","",'各会計、関係団体の財政状況及び健全化判断比率'!B36)</f>
        <v>船舶交通特別会計</v>
      </c>
      <c r="BH34" s="355"/>
      <c r="BI34" s="355"/>
      <c r="BJ34" s="355"/>
      <c r="BK34" s="355"/>
      <c r="BL34" s="355"/>
      <c r="BM34" s="355"/>
      <c r="BN34" s="355"/>
      <c r="BO34" s="355"/>
      <c r="BP34" s="355"/>
      <c r="BQ34" s="355"/>
      <c r="BR34" s="355"/>
      <c r="BS34" s="355"/>
      <c r="BT34" s="355"/>
      <c r="BU34" s="355"/>
      <c r="BV34" s="163"/>
      <c r="BW34" s="354">
        <f>IF(BY34="","",MAX(C34:D43,U34:V43,AM34:AN43,BE34:BF43)+1)</f>
        <v>15</v>
      </c>
      <c r="BX34" s="354"/>
      <c r="BY34" s="355" t="str">
        <f>IF('各会計、関係団体の財政状況及び健全化判断比率'!B68="","",'各会計、関係団体の財政状況及び健全化判断比率'!B68)</f>
        <v>愛媛地方税滞納整理機構</v>
      </c>
      <c r="BZ34" s="355"/>
      <c r="CA34" s="355"/>
      <c r="CB34" s="355"/>
      <c r="CC34" s="355"/>
      <c r="CD34" s="355"/>
      <c r="CE34" s="355"/>
      <c r="CF34" s="355"/>
      <c r="CG34" s="355"/>
      <c r="CH34" s="355"/>
      <c r="CI34" s="355"/>
      <c r="CJ34" s="355"/>
      <c r="CK34" s="355"/>
      <c r="CL34" s="355"/>
      <c r="CM34" s="355"/>
      <c r="CN34" s="163"/>
      <c r="CO34" s="354">
        <f>IF(CQ34="","",MAX(C34:D43,U34:V43,AM34:AN43,BE34:BF43,BW34:BX43)+1)</f>
        <v>18</v>
      </c>
      <c r="CP34" s="354"/>
      <c r="CQ34" s="355" t="str">
        <f>IF('各会計、関係団体の財政状況及び健全化判断比率'!BS7="","",'各会計、関係団体の財政状況及び健全化判断比率'!BS7)</f>
        <v>(一財)今治勤労福祉事業団</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用地取得特別会計</v>
      </c>
      <c r="F35" s="355"/>
      <c r="G35" s="355"/>
      <c r="H35" s="355"/>
      <c r="I35" s="355"/>
      <c r="J35" s="355"/>
      <c r="K35" s="355"/>
      <c r="L35" s="355"/>
      <c r="M35" s="355"/>
      <c r="N35" s="355"/>
      <c r="O35" s="355"/>
      <c r="P35" s="355"/>
      <c r="Q35" s="355"/>
      <c r="R35" s="355"/>
      <c r="S35" s="355"/>
      <c r="T35" s="163"/>
      <c r="U35" s="354">
        <f>IF(W35="","",U34+1)</f>
        <v>5</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9</v>
      </c>
      <c r="AN35" s="354"/>
      <c r="AO35" s="355" t="str">
        <f>IF('各会計、関係団体の財政状況及び健全化判断比率'!B33="","",'各会計、関係団体の財政状況及び健全化判断比率'!B33)</f>
        <v>工業用水道事業会計</v>
      </c>
      <c r="AP35" s="355"/>
      <c r="AQ35" s="355"/>
      <c r="AR35" s="355"/>
      <c r="AS35" s="355"/>
      <c r="AT35" s="355"/>
      <c r="AU35" s="355"/>
      <c r="AV35" s="355"/>
      <c r="AW35" s="355"/>
      <c r="AX35" s="355"/>
      <c r="AY35" s="355"/>
      <c r="AZ35" s="355"/>
      <c r="BA35" s="355"/>
      <c r="BB35" s="355"/>
      <c r="BC35" s="355"/>
      <c r="BD35" s="163"/>
      <c r="BE35" s="354">
        <f t="shared" ref="BE35:BE43" si="1">IF(BG35="","",BE34+1)</f>
        <v>13</v>
      </c>
      <c r="BF35" s="354"/>
      <c r="BG35" s="355" t="str">
        <f>IF('各会計、関係団体の財政状況及び健全化判断比率'!B37="","",'各会計、関係団体の財政状況及び健全化判断比率'!B37)</f>
        <v>港湾事業特別会計</v>
      </c>
      <c r="BH35" s="355"/>
      <c r="BI35" s="355"/>
      <c r="BJ35" s="355"/>
      <c r="BK35" s="355"/>
      <c r="BL35" s="355"/>
      <c r="BM35" s="355"/>
      <c r="BN35" s="355"/>
      <c r="BO35" s="355"/>
      <c r="BP35" s="355"/>
      <c r="BQ35" s="355"/>
      <c r="BR35" s="355"/>
      <c r="BS35" s="355"/>
      <c r="BT35" s="355"/>
      <c r="BU35" s="355"/>
      <c r="BV35" s="163"/>
      <c r="BW35" s="354">
        <f t="shared" ref="BW35:BW43" si="2">IF(BY35="","",BW34+1)</f>
        <v>16</v>
      </c>
      <c r="BX35" s="354"/>
      <c r="BY35" s="355" t="str">
        <f>IF('各会計、関係団体の財政状況及び健全化判断比率'!B69="","",'各会計、関係団体の財政状況及び健全化判断比率'!B69)</f>
        <v>愛媛県後期高齢者医療広域連合（一般会計）</v>
      </c>
      <c r="BZ35" s="355"/>
      <c r="CA35" s="355"/>
      <c r="CB35" s="355"/>
      <c r="CC35" s="355"/>
      <c r="CD35" s="355"/>
      <c r="CE35" s="355"/>
      <c r="CF35" s="355"/>
      <c r="CG35" s="355"/>
      <c r="CH35" s="355"/>
      <c r="CI35" s="355"/>
      <c r="CJ35" s="355"/>
      <c r="CK35" s="355"/>
      <c r="CL35" s="355"/>
      <c r="CM35" s="355"/>
      <c r="CN35" s="163"/>
      <c r="CO35" s="354">
        <f t="shared" ref="CO35:CO43" si="3">IF(CQ35="","",CO34+1)</f>
        <v>19</v>
      </c>
      <c r="CP35" s="354"/>
      <c r="CQ35" s="355" t="str">
        <f>IF('各会計、関係団体の財政状況及び健全化判断比率'!BS8="","",'各会計、関係団体の財政状況及び健全化判断比率'!BS8)</f>
        <v>(一財)今治市多目的温泉保養館管理公社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f>IF(E36="","",C35+1)</f>
        <v>3</v>
      </c>
      <c r="D36" s="354"/>
      <c r="E36" s="355" t="str">
        <f>IF('各会計、関係団体の財政状況及び健全化判断比率'!B9="","",'各会計、関係団体の財政状況及び健全化判断比率'!B9)</f>
        <v>墓園事業特別会計</v>
      </c>
      <c r="F36" s="355"/>
      <c r="G36" s="355"/>
      <c r="H36" s="355"/>
      <c r="I36" s="355"/>
      <c r="J36" s="355"/>
      <c r="K36" s="355"/>
      <c r="L36" s="355"/>
      <c r="M36" s="355"/>
      <c r="N36" s="355"/>
      <c r="O36" s="355"/>
      <c r="P36" s="355"/>
      <c r="Q36" s="355"/>
      <c r="R36" s="355"/>
      <c r="S36" s="355"/>
      <c r="T36" s="163"/>
      <c r="U36" s="354">
        <f t="shared" ref="U36:U43" si="4">IF(W36="","",U35+1)</f>
        <v>6</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f t="shared" si="0"/>
        <v>10</v>
      </c>
      <c r="AN36" s="354"/>
      <c r="AO36" s="355" t="str">
        <f>IF('各会計、関係団体の財政状況及び健全化判断比率'!B34="","",'各会計、関係団体の財政状況及び健全化判断比率'!B34)</f>
        <v>簡易水道事業特別会計</v>
      </c>
      <c r="AP36" s="355"/>
      <c r="AQ36" s="355"/>
      <c r="AR36" s="355"/>
      <c r="AS36" s="355"/>
      <c r="AT36" s="355"/>
      <c r="AU36" s="355"/>
      <c r="AV36" s="355"/>
      <c r="AW36" s="355"/>
      <c r="AX36" s="355"/>
      <c r="AY36" s="355"/>
      <c r="AZ36" s="355"/>
      <c r="BA36" s="355"/>
      <c r="BB36" s="355"/>
      <c r="BC36" s="355"/>
      <c r="BD36" s="163"/>
      <c r="BE36" s="354">
        <f t="shared" si="1"/>
        <v>14</v>
      </c>
      <c r="BF36" s="354"/>
      <c r="BG36" s="355" t="str">
        <f>IF('各会計、関係団体の財政状況及び健全化判断比率'!B38="","",'各会計、関係団体の財政状況及び健全化判断比率'!B38)</f>
        <v>鉱泉供給事業特別会計</v>
      </c>
      <c r="BH36" s="355"/>
      <c r="BI36" s="355"/>
      <c r="BJ36" s="355"/>
      <c r="BK36" s="355"/>
      <c r="BL36" s="355"/>
      <c r="BM36" s="355"/>
      <c r="BN36" s="355"/>
      <c r="BO36" s="355"/>
      <c r="BP36" s="355"/>
      <c r="BQ36" s="355"/>
      <c r="BR36" s="355"/>
      <c r="BS36" s="355"/>
      <c r="BT36" s="355"/>
      <c r="BU36" s="355"/>
      <c r="BV36" s="163"/>
      <c r="BW36" s="354">
        <f t="shared" si="2"/>
        <v>17</v>
      </c>
      <c r="BX36" s="354"/>
      <c r="BY36" s="355" t="str">
        <f>IF('各会計、関係団体の財政状況及び健全化判断比率'!B70="","",'各会計、関係団体の財政状況及び健全化判断比率'!B70)</f>
        <v>愛媛県後期高齢者医療広域連合（後期高齢者医療特別会計）</v>
      </c>
      <c r="BZ36" s="355"/>
      <c r="CA36" s="355"/>
      <c r="CB36" s="355"/>
      <c r="CC36" s="355"/>
      <c r="CD36" s="355"/>
      <c r="CE36" s="355"/>
      <c r="CF36" s="355"/>
      <c r="CG36" s="355"/>
      <c r="CH36" s="355"/>
      <c r="CI36" s="355"/>
      <c r="CJ36" s="355"/>
      <c r="CK36" s="355"/>
      <c r="CL36" s="355"/>
      <c r="CM36" s="355"/>
      <c r="CN36" s="163"/>
      <c r="CO36" s="354">
        <f t="shared" si="3"/>
        <v>20</v>
      </c>
      <c r="CP36" s="354"/>
      <c r="CQ36" s="355" t="str">
        <f>IF('各会計、関係団体の財政状況及び健全化判断比率'!BS9="","",'各会計、関係団体の財政状況及び健全化判断比率'!BS9)</f>
        <v>(一財)今治文化振興会</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7</v>
      </c>
      <c r="V37" s="354"/>
      <c r="W37" s="355" t="str">
        <f>IF('各会計、関係団体の財政状況及び健全化判断比率'!B31="","",'各会計、関係団体の財政状況及び健全化判断比率'!B31)</f>
        <v>駐車場特別会計</v>
      </c>
      <c r="X37" s="355"/>
      <c r="Y37" s="355"/>
      <c r="Z37" s="355"/>
      <c r="AA37" s="355"/>
      <c r="AB37" s="355"/>
      <c r="AC37" s="355"/>
      <c r="AD37" s="355"/>
      <c r="AE37" s="355"/>
      <c r="AF37" s="355"/>
      <c r="AG37" s="355"/>
      <c r="AH37" s="355"/>
      <c r="AI37" s="355"/>
      <c r="AJ37" s="355"/>
      <c r="AK37" s="355"/>
      <c r="AL37" s="163"/>
      <c r="AM37" s="354">
        <f t="shared" si="0"/>
        <v>11</v>
      </c>
      <c r="AN37" s="354"/>
      <c r="AO37" s="355" t="str">
        <f>IF('各会計、関係団体の財政状況及び健全化判断比率'!B35="","",'各会計、関係団体の財政状況及び健全化判断比率'!B35)</f>
        <v>下水道事業会計</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t="str">
        <f t="shared" si="2"/>
        <v/>
      </c>
      <c r="BX37" s="354"/>
      <c r="BY37" s="355" t="str">
        <f>IF('各会計、関係団体の財政状況及び健全化判断比率'!B71="","",'各会計、関係団体の財政状況及び健全化判断比率'!B71)</f>
        <v/>
      </c>
      <c r="BZ37" s="355"/>
      <c r="CA37" s="355"/>
      <c r="CB37" s="355"/>
      <c r="CC37" s="355"/>
      <c r="CD37" s="355"/>
      <c r="CE37" s="355"/>
      <c r="CF37" s="355"/>
      <c r="CG37" s="355"/>
      <c r="CH37" s="355"/>
      <c r="CI37" s="355"/>
      <c r="CJ37" s="355"/>
      <c r="CK37" s="355"/>
      <c r="CL37" s="355"/>
      <c r="CM37" s="355"/>
      <c r="CN37" s="163"/>
      <c r="CO37" s="354">
        <f t="shared" si="3"/>
        <v>21</v>
      </c>
      <c r="CP37" s="354"/>
      <c r="CQ37" s="355" t="str">
        <f>IF('各会計、関係団体の財政状況及び健全化判断比率'!BS10="","",'各会計、関係団体の財政状況及び健全化判断比率'!BS10)</f>
        <v>(公財)河野育英会</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63"/>
      <c r="CO38" s="354">
        <f t="shared" si="3"/>
        <v>22</v>
      </c>
      <c r="CP38" s="354"/>
      <c r="CQ38" s="355" t="str">
        <f>IF('各会計、関係団体の財政状況及び健全化判断比率'!BS11="","",'各会計、関係団体の財政状況及び健全化判断比率'!BS11)</f>
        <v>(公財)檜垣育英会</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f t="shared" si="3"/>
        <v>23</v>
      </c>
      <c r="CP39" s="354"/>
      <c r="CQ39" s="355" t="str">
        <f>IF('各会計、関係団体の財政状況及び健全化判断比率'!BS12="","",'各会計、関係団体の財政状況及び健全化判断比率'!BS12)</f>
        <v>大三島ブルーライン(株)</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f t="shared" si="3"/>
        <v>24</v>
      </c>
      <c r="CP40" s="354"/>
      <c r="CQ40" s="355" t="str">
        <f>IF('各会計、関係団体の財政状況及び健全化判断比率'!BS13="","",'各会計、関係団体の財政状況及び健全化判断比率'!BS13)</f>
        <v>芸予汽船(株)</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f t="shared" si="3"/>
        <v>25</v>
      </c>
      <c r="CP41" s="354"/>
      <c r="CQ41" s="355" t="str">
        <f>IF('各会計、関係団体の財政状況及び健全化判断比率'!BS14="","",'各会計、関係団体の財政状況及び健全化判断比率'!BS14)</f>
        <v>(株)IJC</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f t="shared" si="3"/>
        <v>26</v>
      </c>
      <c r="CP42" s="354"/>
      <c r="CQ42" s="355" t="str">
        <f>IF('各会計、関係団体の財政状況及び健全化判断比率'!BS15="","",'各会計、関係団体の財政状況及び健全化判断比率'!BS15)</f>
        <v>今治コミュニティ放送(株)</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f t="shared" si="3"/>
        <v>27</v>
      </c>
      <c r="CP43" s="354"/>
      <c r="CQ43" s="355" t="str">
        <f>IF('各会計、関係団体の財政状況及び健全化判断比率'!BS16="","",'各会計、関係団体の財政状況及び健全化判断比率'!BS16)</f>
        <v>瀬戸内海交通(株)</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3EIq96MrLcBSuNYHXVvVwTTf4hq6MAquOMifJADRE1UT2Ww+t7bX+eVvmCxyM+azl+mpCH4OzCM2TR+x1djGaA==" saltValue="OW15/wj0YER/t7hOnvqKx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534</v>
      </c>
      <c r="G33" s="29" t="s">
        <v>535</v>
      </c>
      <c r="H33" s="29" t="s">
        <v>536</v>
      </c>
      <c r="I33" s="29" t="s">
        <v>537</v>
      </c>
      <c r="J33" s="30" t="s">
        <v>538</v>
      </c>
      <c r="K33" s="22"/>
      <c r="L33" s="22"/>
      <c r="M33" s="22"/>
      <c r="N33" s="22"/>
      <c r="O33" s="22"/>
      <c r="P33" s="22"/>
    </row>
    <row r="34" spans="1:16" ht="39" customHeight="1" x14ac:dyDescent="0.15">
      <c r="A34" s="22"/>
      <c r="B34" s="31"/>
      <c r="C34" s="1136" t="s">
        <v>541</v>
      </c>
      <c r="D34" s="1136"/>
      <c r="E34" s="1137"/>
      <c r="F34" s="32">
        <v>8.91</v>
      </c>
      <c r="G34" s="33">
        <v>12.28</v>
      </c>
      <c r="H34" s="33">
        <v>10.19</v>
      </c>
      <c r="I34" s="33">
        <v>9.4700000000000006</v>
      </c>
      <c r="J34" s="34">
        <v>8.08</v>
      </c>
      <c r="K34" s="22"/>
      <c r="L34" s="22"/>
      <c r="M34" s="22"/>
      <c r="N34" s="22"/>
      <c r="O34" s="22"/>
      <c r="P34" s="22"/>
    </row>
    <row r="35" spans="1:16" ht="39" customHeight="1" x14ac:dyDescent="0.15">
      <c r="A35" s="22"/>
      <c r="B35" s="35"/>
      <c r="C35" s="1132" t="s">
        <v>542</v>
      </c>
      <c r="D35" s="1132"/>
      <c r="E35" s="1133"/>
      <c r="F35" s="36">
        <v>8.23</v>
      </c>
      <c r="G35" s="37">
        <v>8.26</v>
      </c>
      <c r="H35" s="37">
        <v>7.14</v>
      </c>
      <c r="I35" s="37">
        <v>7.63</v>
      </c>
      <c r="J35" s="38">
        <v>6.84</v>
      </c>
      <c r="K35" s="22"/>
      <c r="L35" s="22"/>
      <c r="M35" s="22"/>
      <c r="N35" s="22"/>
      <c r="O35" s="22"/>
      <c r="P35" s="22"/>
    </row>
    <row r="36" spans="1:16" ht="39" customHeight="1" x14ac:dyDescent="0.15">
      <c r="A36" s="22"/>
      <c r="B36" s="35"/>
      <c r="C36" s="1132" t="s">
        <v>543</v>
      </c>
      <c r="D36" s="1132"/>
      <c r="E36" s="1133"/>
      <c r="F36" s="36">
        <v>0.28999999999999998</v>
      </c>
      <c r="G36" s="37">
        <v>0.28000000000000003</v>
      </c>
      <c r="H36" s="37">
        <v>5.42</v>
      </c>
      <c r="I36" s="37">
        <v>5.88</v>
      </c>
      <c r="J36" s="38">
        <v>5.86</v>
      </c>
      <c r="K36" s="22"/>
      <c r="L36" s="22"/>
      <c r="M36" s="22"/>
      <c r="N36" s="22"/>
      <c r="O36" s="22"/>
      <c r="P36" s="22"/>
    </row>
    <row r="37" spans="1:16" ht="39" customHeight="1" x14ac:dyDescent="0.15">
      <c r="A37" s="22"/>
      <c r="B37" s="35"/>
      <c r="C37" s="1132" t="s">
        <v>544</v>
      </c>
      <c r="D37" s="1132"/>
      <c r="E37" s="1133"/>
      <c r="F37" s="36" t="s">
        <v>496</v>
      </c>
      <c r="G37" s="37" t="s">
        <v>496</v>
      </c>
      <c r="H37" s="37" t="s">
        <v>496</v>
      </c>
      <c r="I37" s="37">
        <v>1.1299999999999999</v>
      </c>
      <c r="J37" s="38">
        <v>1.3</v>
      </c>
      <c r="K37" s="22"/>
      <c r="L37" s="22"/>
      <c r="M37" s="22"/>
      <c r="N37" s="22"/>
      <c r="O37" s="22"/>
      <c r="P37" s="22"/>
    </row>
    <row r="38" spans="1:16" ht="39" customHeight="1" x14ac:dyDescent="0.15">
      <c r="A38" s="22"/>
      <c r="B38" s="35"/>
      <c r="C38" s="1132" t="s">
        <v>545</v>
      </c>
      <c r="D38" s="1132"/>
      <c r="E38" s="1133"/>
      <c r="F38" s="36">
        <v>1.65</v>
      </c>
      <c r="G38" s="37">
        <v>1.51</v>
      </c>
      <c r="H38" s="37">
        <v>2.16</v>
      </c>
      <c r="I38" s="37">
        <v>2.4700000000000002</v>
      </c>
      <c r="J38" s="38">
        <v>1.29</v>
      </c>
      <c r="K38" s="22"/>
      <c r="L38" s="22"/>
      <c r="M38" s="22"/>
      <c r="N38" s="22"/>
      <c r="O38" s="22"/>
      <c r="P38" s="22"/>
    </row>
    <row r="39" spans="1:16" ht="39" customHeight="1" x14ac:dyDescent="0.15">
      <c r="A39" s="22"/>
      <c r="B39" s="35"/>
      <c r="C39" s="1132" t="s">
        <v>546</v>
      </c>
      <c r="D39" s="1132"/>
      <c r="E39" s="1133"/>
      <c r="F39" s="36">
        <v>0.59</v>
      </c>
      <c r="G39" s="37">
        <v>0.56999999999999995</v>
      </c>
      <c r="H39" s="37">
        <v>0.73</v>
      </c>
      <c r="I39" s="37">
        <v>0.64</v>
      </c>
      <c r="J39" s="38">
        <v>0.7</v>
      </c>
      <c r="K39" s="22"/>
      <c r="L39" s="22"/>
      <c r="M39" s="22"/>
      <c r="N39" s="22"/>
      <c r="O39" s="22"/>
      <c r="P39" s="22"/>
    </row>
    <row r="40" spans="1:16" ht="39" customHeight="1" x14ac:dyDescent="0.15">
      <c r="A40" s="22"/>
      <c r="B40" s="35"/>
      <c r="C40" s="1132" t="s">
        <v>547</v>
      </c>
      <c r="D40" s="1132"/>
      <c r="E40" s="1133"/>
      <c r="F40" s="36">
        <v>0.04</v>
      </c>
      <c r="G40" s="37">
        <v>0.04</v>
      </c>
      <c r="H40" s="37">
        <v>7.0000000000000007E-2</v>
      </c>
      <c r="I40" s="37">
        <v>0.16</v>
      </c>
      <c r="J40" s="38">
        <v>0.21</v>
      </c>
      <c r="K40" s="22"/>
      <c r="L40" s="22"/>
      <c r="M40" s="22"/>
      <c r="N40" s="22"/>
      <c r="O40" s="22"/>
      <c r="P40" s="22"/>
    </row>
    <row r="41" spans="1:16" ht="39" customHeight="1" x14ac:dyDescent="0.15">
      <c r="A41" s="22"/>
      <c r="B41" s="35"/>
      <c r="C41" s="1132" t="s">
        <v>548</v>
      </c>
      <c r="D41" s="1132"/>
      <c r="E41" s="1133"/>
      <c r="F41" s="36">
        <v>0.13</v>
      </c>
      <c r="G41" s="37">
        <v>0.14000000000000001</v>
      </c>
      <c r="H41" s="37">
        <v>0.14000000000000001</v>
      </c>
      <c r="I41" s="37">
        <v>0.15</v>
      </c>
      <c r="J41" s="38">
        <v>0.18</v>
      </c>
      <c r="K41" s="22"/>
      <c r="L41" s="22"/>
      <c r="M41" s="22"/>
      <c r="N41" s="22"/>
      <c r="O41" s="22"/>
      <c r="P41" s="22"/>
    </row>
    <row r="42" spans="1:16" ht="39" customHeight="1" x14ac:dyDescent="0.15">
      <c r="A42" s="22"/>
      <c r="B42" s="39"/>
      <c r="C42" s="1132" t="s">
        <v>549</v>
      </c>
      <c r="D42" s="1132"/>
      <c r="E42" s="1133"/>
      <c r="F42" s="36" t="s">
        <v>496</v>
      </c>
      <c r="G42" s="37" t="s">
        <v>496</v>
      </c>
      <c r="H42" s="37" t="s">
        <v>496</v>
      </c>
      <c r="I42" s="37" t="s">
        <v>496</v>
      </c>
      <c r="J42" s="38" t="s">
        <v>496</v>
      </c>
      <c r="K42" s="22"/>
      <c r="L42" s="22"/>
      <c r="M42" s="22"/>
      <c r="N42" s="22"/>
      <c r="O42" s="22"/>
      <c r="P42" s="22"/>
    </row>
    <row r="43" spans="1:16" ht="39" customHeight="1" thickBot="1" x14ac:dyDescent="0.2">
      <c r="A43" s="22"/>
      <c r="B43" s="40"/>
      <c r="C43" s="1134" t="s">
        <v>550</v>
      </c>
      <c r="D43" s="1134"/>
      <c r="E43" s="1135"/>
      <c r="F43" s="41">
        <v>1.59</v>
      </c>
      <c r="G43" s="42">
        <v>1.4</v>
      </c>
      <c r="H43" s="42">
        <v>1.49</v>
      </c>
      <c r="I43" s="42">
        <v>0.04</v>
      </c>
      <c r="J43" s="43">
        <v>0.03</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VI5NQpfhDKsbO7A/PRsXCXW23pAum/x9n81PNbqo5e+g8i3sDrdKOqT2RJ6w2ZyR7dHZmjlwpCysGV6INLqCQ==" saltValue="1oLZElft0qCDNsyjDa9F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534</v>
      </c>
      <c r="L44" s="54" t="s">
        <v>535</v>
      </c>
      <c r="M44" s="54" t="s">
        <v>536</v>
      </c>
      <c r="N44" s="54" t="s">
        <v>537</v>
      </c>
      <c r="O44" s="55" t="s">
        <v>538</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11306</v>
      </c>
      <c r="L45" s="58">
        <v>11078</v>
      </c>
      <c r="M45" s="58">
        <v>10661</v>
      </c>
      <c r="N45" s="58">
        <v>9622</v>
      </c>
      <c r="O45" s="59">
        <v>8046</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496</v>
      </c>
      <c r="L46" s="62" t="s">
        <v>496</v>
      </c>
      <c r="M46" s="62" t="s">
        <v>496</v>
      </c>
      <c r="N46" s="62" t="s">
        <v>496</v>
      </c>
      <c r="O46" s="63" t="s">
        <v>496</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496</v>
      </c>
      <c r="L47" s="62" t="s">
        <v>496</v>
      </c>
      <c r="M47" s="62" t="s">
        <v>496</v>
      </c>
      <c r="N47" s="62" t="s">
        <v>496</v>
      </c>
      <c r="O47" s="63" t="s">
        <v>496</v>
      </c>
      <c r="P47" s="46"/>
      <c r="Q47" s="46"/>
      <c r="R47" s="46"/>
      <c r="S47" s="46"/>
      <c r="T47" s="46"/>
      <c r="U47" s="46"/>
    </row>
    <row r="48" spans="1:21" ht="30.75" customHeight="1" x14ac:dyDescent="0.15">
      <c r="A48" s="46"/>
      <c r="B48" s="1163"/>
      <c r="C48" s="1164"/>
      <c r="D48" s="60"/>
      <c r="E48" s="1140" t="s">
        <v>13</v>
      </c>
      <c r="F48" s="1140"/>
      <c r="G48" s="1140"/>
      <c r="H48" s="1140"/>
      <c r="I48" s="1140"/>
      <c r="J48" s="1141"/>
      <c r="K48" s="61">
        <v>1659</v>
      </c>
      <c r="L48" s="62">
        <v>1547</v>
      </c>
      <c r="M48" s="62">
        <v>1537</v>
      </c>
      <c r="N48" s="62">
        <v>1672</v>
      </c>
      <c r="O48" s="63">
        <v>1441</v>
      </c>
      <c r="P48" s="46"/>
      <c r="Q48" s="46"/>
      <c r="R48" s="46"/>
      <c r="S48" s="46"/>
      <c r="T48" s="46"/>
      <c r="U48" s="46"/>
    </row>
    <row r="49" spans="1:21" ht="30.75" customHeight="1" x14ac:dyDescent="0.15">
      <c r="A49" s="46"/>
      <c r="B49" s="1163"/>
      <c r="C49" s="1164"/>
      <c r="D49" s="60"/>
      <c r="E49" s="1140" t="s">
        <v>14</v>
      </c>
      <c r="F49" s="1140"/>
      <c r="G49" s="1140"/>
      <c r="H49" s="1140"/>
      <c r="I49" s="1140"/>
      <c r="J49" s="1141"/>
      <c r="K49" s="61" t="s">
        <v>496</v>
      </c>
      <c r="L49" s="62" t="s">
        <v>496</v>
      </c>
      <c r="M49" s="62" t="s">
        <v>496</v>
      </c>
      <c r="N49" s="62" t="s">
        <v>496</v>
      </c>
      <c r="O49" s="63" t="s">
        <v>496</v>
      </c>
      <c r="P49" s="46"/>
      <c r="Q49" s="46"/>
      <c r="R49" s="46"/>
      <c r="S49" s="46"/>
      <c r="T49" s="46"/>
      <c r="U49" s="46"/>
    </row>
    <row r="50" spans="1:21" ht="30.75" customHeight="1" x14ac:dyDescent="0.15">
      <c r="A50" s="46"/>
      <c r="B50" s="1163"/>
      <c r="C50" s="1164"/>
      <c r="D50" s="60"/>
      <c r="E50" s="1140" t="s">
        <v>15</v>
      </c>
      <c r="F50" s="1140"/>
      <c r="G50" s="1140"/>
      <c r="H50" s="1140"/>
      <c r="I50" s="1140"/>
      <c r="J50" s="1141"/>
      <c r="K50" s="61">
        <v>56</v>
      </c>
      <c r="L50" s="62">
        <v>55</v>
      </c>
      <c r="M50" s="62">
        <v>55</v>
      </c>
      <c r="N50" s="62">
        <v>55</v>
      </c>
      <c r="O50" s="63">
        <v>40</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496</v>
      </c>
      <c r="L51" s="62" t="s">
        <v>496</v>
      </c>
      <c r="M51" s="62" t="s">
        <v>496</v>
      </c>
      <c r="N51" s="62" t="s">
        <v>496</v>
      </c>
      <c r="O51" s="63" t="s">
        <v>496</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9087</v>
      </c>
      <c r="L52" s="62">
        <v>8703</v>
      </c>
      <c r="M52" s="62">
        <v>9671</v>
      </c>
      <c r="N52" s="62">
        <v>7714</v>
      </c>
      <c r="O52" s="63">
        <v>6934</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3934</v>
      </c>
      <c r="L53" s="67">
        <v>3977</v>
      </c>
      <c r="M53" s="67">
        <v>2582</v>
      </c>
      <c r="N53" s="67">
        <v>3635</v>
      </c>
      <c r="O53" s="68">
        <v>2593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551</v>
      </c>
      <c r="L57" s="79" t="s">
        <v>552</v>
      </c>
      <c r="M57" s="79" t="s">
        <v>553</v>
      </c>
      <c r="N57" s="79" t="s">
        <v>554</v>
      </c>
      <c r="O57" s="80" t="s">
        <v>555</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yyXn5sJ/mAvGm2uCVi/RDS7reRoX3gc8rIiM9adtTZONGR42L1y111ejCdaQo8A5jN6XwRafhkDO/hkxD78quA==" saltValue="2fkgJ9Y3R8nMKS1MVcaCI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534</v>
      </c>
      <c r="J40" s="101" t="s">
        <v>535</v>
      </c>
      <c r="K40" s="101" t="s">
        <v>536</v>
      </c>
      <c r="L40" s="101" t="s">
        <v>537</v>
      </c>
      <c r="M40" s="102" t="s">
        <v>538</v>
      </c>
    </row>
    <row r="41" spans="2:13" ht="27.75" customHeight="1" x14ac:dyDescent="0.15">
      <c r="B41" s="1181" t="s">
        <v>30</v>
      </c>
      <c r="C41" s="1182"/>
      <c r="D41" s="103"/>
      <c r="E41" s="1183" t="s">
        <v>31</v>
      </c>
      <c r="F41" s="1183"/>
      <c r="G41" s="1183"/>
      <c r="H41" s="1184"/>
      <c r="I41" s="330">
        <v>72950</v>
      </c>
      <c r="J41" s="331">
        <v>67269</v>
      </c>
      <c r="K41" s="331">
        <v>60175</v>
      </c>
      <c r="L41" s="331">
        <v>53497</v>
      </c>
      <c r="M41" s="332">
        <v>49987</v>
      </c>
    </row>
    <row r="42" spans="2:13" ht="27.75" customHeight="1" x14ac:dyDescent="0.15">
      <c r="B42" s="1171"/>
      <c r="C42" s="1172"/>
      <c r="D42" s="104"/>
      <c r="E42" s="1175" t="s">
        <v>32</v>
      </c>
      <c r="F42" s="1175"/>
      <c r="G42" s="1175"/>
      <c r="H42" s="1176"/>
      <c r="I42" s="333">
        <v>261</v>
      </c>
      <c r="J42" s="334">
        <v>211</v>
      </c>
      <c r="K42" s="334">
        <v>160</v>
      </c>
      <c r="L42" s="334">
        <v>122</v>
      </c>
      <c r="M42" s="335">
        <v>71</v>
      </c>
    </row>
    <row r="43" spans="2:13" ht="27.75" customHeight="1" x14ac:dyDescent="0.15">
      <c r="B43" s="1171"/>
      <c r="C43" s="1172"/>
      <c r="D43" s="104"/>
      <c r="E43" s="1175" t="s">
        <v>33</v>
      </c>
      <c r="F43" s="1175"/>
      <c r="G43" s="1175"/>
      <c r="H43" s="1176"/>
      <c r="I43" s="333">
        <v>19007</v>
      </c>
      <c r="J43" s="334">
        <v>17973</v>
      </c>
      <c r="K43" s="334">
        <v>16679</v>
      </c>
      <c r="L43" s="334">
        <v>15744</v>
      </c>
      <c r="M43" s="335">
        <v>16455</v>
      </c>
    </row>
    <row r="44" spans="2:13" ht="27.75" customHeight="1" x14ac:dyDescent="0.15">
      <c r="B44" s="1171"/>
      <c r="C44" s="1172"/>
      <c r="D44" s="104"/>
      <c r="E44" s="1175" t="s">
        <v>34</v>
      </c>
      <c r="F44" s="1175"/>
      <c r="G44" s="1175"/>
      <c r="H44" s="1176"/>
      <c r="I44" s="333" t="s">
        <v>496</v>
      </c>
      <c r="J44" s="334" t="s">
        <v>496</v>
      </c>
      <c r="K44" s="334" t="s">
        <v>496</v>
      </c>
      <c r="L44" s="334" t="s">
        <v>496</v>
      </c>
      <c r="M44" s="335" t="s">
        <v>496</v>
      </c>
    </row>
    <row r="45" spans="2:13" ht="27.75" customHeight="1" x14ac:dyDescent="0.15">
      <c r="B45" s="1171"/>
      <c r="C45" s="1172"/>
      <c r="D45" s="104"/>
      <c r="E45" s="1175" t="s">
        <v>35</v>
      </c>
      <c r="F45" s="1175"/>
      <c r="G45" s="1175"/>
      <c r="H45" s="1176"/>
      <c r="I45" s="333">
        <v>9903</v>
      </c>
      <c r="J45" s="334">
        <v>9662</v>
      </c>
      <c r="K45" s="334">
        <v>9759</v>
      </c>
      <c r="L45" s="334">
        <v>10067</v>
      </c>
      <c r="M45" s="335">
        <v>10061</v>
      </c>
    </row>
    <row r="46" spans="2:13" ht="27.75" customHeight="1" x14ac:dyDescent="0.15">
      <c r="B46" s="1171"/>
      <c r="C46" s="1172"/>
      <c r="D46" s="105"/>
      <c r="E46" s="1175" t="s">
        <v>36</v>
      </c>
      <c r="F46" s="1175"/>
      <c r="G46" s="1175"/>
      <c r="H46" s="1176"/>
      <c r="I46" s="333" t="s">
        <v>496</v>
      </c>
      <c r="J46" s="334" t="s">
        <v>496</v>
      </c>
      <c r="K46" s="334" t="s">
        <v>496</v>
      </c>
      <c r="L46" s="334" t="s">
        <v>496</v>
      </c>
      <c r="M46" s="335" t="s">
        <v>496</v>
      </c>
    </row>
    <row r="47" spans="2:13" ht="27.75" customHeight="1" x14ac:dyDescent="0.15">
      <c r="B47" s="1171"/>
      <c r="C47" s="1172"/>
      <c r="D47" s="106"/>
      <c r="E47" s="1185" t="s">
        <v>37</v>
      </c>
      <c r="F47" s="1186"/>
      <c r="G47" s="1186"/>
      <c r="H47" s="1187"/>
      <c r="I47" s="333" t="s">
        <v>496</v>
      </c>
      <c r="J47" s="334" t="s">
        <v>496</v>
      </c>
      <c r="K47" s="334" t="s">
        <v>496</v>
      </c>
      <c r="L47" s="334" t="s">
        <v>496</v>
      </c>
      <c r="M47" s="335" t="s">
        <v>496</v>
      </c>
    </row>
    <row r="48" spans="2:13" ht="27.75" customHeight="1" x14ac:dyDescent="0.15">
      <c r="B48" s="1171"/>
      <c r="C48" s="1172"/>
      <c r="D48" s="104"/>
      <c r="E48" s="1175" t="s">
        <v>38</v>
      </c>
      <c r="F48" s="1175"/>
      <c r="G48" s="1175"/>
      <c r="H48" s="1176"/>
      <c r="I48" s="333" t="s">
        <v>496</v>
      </c>
      <c r="J48" s="334" t="s">
        <v>496</v>
      </c>
      <c r="K48" s="334" t="s">
        <v>496</v>
      </c>
      <c r="L48" s="334" t="s">
        <v>496</v>
      </c>
      <c r="M48" s="335" t="s">
        <v>496</v>
      </c>
    </row>
    <row r="49" spans="2:13" ht="27.75" customHeight="1" x14ac:dyDescent="0.15">
      <c r="B49" s="1173"/>
      <c r="C49" s="1174"/>
      <c r="D49" s="104"/>
      <c r="E49" s="1175" t="s">
        <v>39</v>
      </c>
      <c r="F49" s="1175"/>
      <c r="G49" s="1175"/>
      <c r="H49" s="1176"/>
      <c r="I49" s="333" t="s">
        <v>496</v>
      </c>
      <c r="J49" s="334" t="s">
        <v>496</v>
      </c>
      <c r="K49" s="334" t="s">
        <v>496</v>
      </c>
      <c r="L49" s="334" t="s">
        <v>496</v>
      </c>
      <c r="M49" s="335" t="s">
        <v>496</v>
      </c>
    </row>
    <row r="50" spans="2:13" ht="27.75" customHeight="1" x14ac:dyDescent="0.15">
      <c r="B50" s="1169" t="s">
        <v>40</v>
      </c>
      <c r="C50" s="1170"/>
      <c r="D50" s="107"/>
      <c r="E50" s="1175" t="s">
        <v>41</v>
      </c>
      <c r="F50" s="1175"/>
      <c r="G50" s="1175"/>
      <c r="H50" s="1176"/>
      <c r="I50" s="333">
        <v>27014</v>
      </c>
      <c r="J50" s="334">
        <v>29359</v>
      </c>
      <c r="K50" s="334">
        <v>32599</v>
      </c>
      <c r="L50" s="334">
        <v>32675</v>
      </c>
      <c r="M50" s="335">
        <v>37180</v>
      </c>
    </row>
    <row r="51" spans="2:13" ht="27.75" customHeight="1" x14ac:dyDescent="0.15">
      <c r="B51" s="1171"/>
      <c r="C51" s="1172"/>
      <c r="D51" s="104"/>
      <c r="E51" s="1175" t="s">
        <v>42</v>
      </c>
      <c r="F51" s="1175"/>
      <c r="G51" s="1175"/>
      <c r="H51" s="1176"/>
      <c r="I51" s="333">
        <v>2530</v>
      </c>
      <c r="J51" s="334">
        <v>2950</v>
      </c>
      <c r="K51" s="334">
        <v>2995</v>
      </c>
      <c r="L51" s="334">
        <v>2521</v>
      </c>
      <c r="M51" s="335">
        <v>2519</v>
      </c>
    </row>
    <row r="52" spans="2:13" ht="27.75" customHeight="1" x14ac:dyDescent="0.15">
      <c r="B52" s="1173"/>
      <c r="C52" s="1174"/>
      <c r="D52" s="104"/>
      <c r="E52" s="1175" t="s">
        <v>43</v>
      </c>
      <c r="F52" s="1175"/>
      <c r="G52" s="1175"/>
      <c r="H52" s="1176"/>
      <c r="I52" s="333">
        <v>75912</v>
      </c>
      <c r="J52" s="334">
        <v>71936</v>
      </c>
      <c r="K52" s="334">
        <v>67431</v>
      </c>
      <c r="L52" s="334">
        <v>62692</v>
      </c>
      <c r="M52" s="335">
        <v>58800</v>
      </c>
    </row>
    <row r="53" spans="2:13" ht="27.75" customHeight="1" thickBot="1" x14ac:dyDescent="0.2">
      <c r="B53" s="1177" t="s">
        <v>19</v>
      </c>
      <c r="C53" s="1178"/>
      <c r="D53" s="108"/>
      <c r="E53" s="1179" t="s">
        <v>44</v>
      </c>
      <c r="F53" s="1179"/>
      <c r="G53" s="1179"/>
      <c r="H53" s="1180"/>
      <c r="I53" s="336">
        <v>-3336</v>
      </c>
      <c r="J53" s="337">
        <v>-9129</v>
      </c>
      <c r="K53" s="337">
        <v>-16252</v>
      </c>
      <c r="L53" s="337">
        <v>-18457</v>
      </c>
      <c r="M53" s="338">
        <v>-21925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8Bker0YgjcWnkqHXqieIF/gOvnJ3fB96SsIx7GoAJnfaSNIr7GD7YnElNj82GatxjrAALOXjC1Jj7+ZbGe4/3w==" saltValue="STzMM8vgkKCC3FH/ie0XW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536</v>
      </c>
      <c r="G54" s="117" t="s">
        <v>537</v>
      </c>
      <c r="H54" s="118" t="s">
        <v>538</v>
      </c>
    </row>
    <row r="55" spans="2:8" ht="52.5" customHeight="1" x14ac:dyDescent="0.15">
      <c r="B55" s="119"/>
      <c r="C55" s="1196" t="s">
        <v>46</v>
      </c>
      <c r="D55" s="1196"/>
      <c r="E55" s="1197"/>
      <c r="F55" s="339">
        <v>17252</v>
      </c>
      <c r="G55" s="339">
        <v>15986</v>
      </c>
      <c r="H55" s="340">
        <v>16101</v>
      </c>
    </row>
    <row r="56" spans="2:8" ht="52.5" customHeight="1" x14ac:dyDescent="0.15">
      <c r="B56" s="120"/>
      <c r="C56" s="1198" t="s">
        <v>47</v>
      </c>
      <c r="D56" s="1198"/>
      <c r="E56" s="1199"/>
      <c r="F56" s="341">
        <v>6333</v>
      </c>
      <c r="G56" s="341">
        <v>5738</v>
      </c>
      <c r="H56" s="342">
        <v>5594</v>
      </c>
    </row>
    <row r="57" spans="2:8" ht="53.25" customHeight="1" x14ac:dyDescent="0.15">
      <c r="B57" s="120"/>
      <c r="C57" s="1200" t="s">
        <v>48</v>
      </c>
      <c r="D57" s="1200"/>
      <c r="E57" s="1201"/>
      <c r="F57" s="343">
        <v>9467</v>
      </c>
      <c r="G57" s="343">
        <v>11389</v>
      </c>
      <c r="H57" s="344">
        <v>15184</v>
      </c>
    </row>
    <row r="58" spans="2:8" ht="45.75" customHeight="1" x14ac:dyDescent="0.15">
      <c r="B58" s="121"/>
      <c r="C58" s="1188" t="s">
        <v>556</v>
      </c>
      <c r="D58" s="1189"/>
      <c r="E58" s="1190"/>
      <c r="F58" s="345">
        <v>1000</v>
      </c>
      <c r="G58" s="345">
        <v>2000</v>
      </c>
      <c r="H58" s="346">
        <v>3000</v>
      </c>
    </row>
    <row r="59" spans="2:8" ht="45.75" customHeight="1" x14ac:dyDescent="0.15">
      <c r="B59" s="121"/>
      <c r="C59" s="1188" t="s">
        <v>557</v>
      </c>
      <c r="D59" s="1189"/>
      <c r="E59" s="1190"/>
      <c r="F59" s="345">
        <v>1002</v>
      </c>
      <c r="G59" s="345">
        <v>2002</v>
      </c>
      <c r="H59" s="346">
        <v>2503</v>
      </c>
    </row>
    <row r="60" spans="2:8" ht="45.75" customHeight="1" x14ac:dyDescent="0.15">
      <c r="B60" s="121"/>
      <c r="C60" s="1188" t="s">
        <v>558</v>
      </c>
      <c r="D60" s="1189"/>
      <c r="E60" s="1190"/>
      <c r="F60" s="345" t="s">
        <v>576</v>
      </c>
      <c r="G60" s="345" t="s">
        <v>576</v>
      </c>
      <c r="H60" s="346">
        <v>2161</v>
      </c>
    </row>
    <row r="61" spans="2:8" ht="45.75" customHeight="1" x14ac:dyDescent="0.15">
      <c r="B61" s="121"/>
      <c r="C61" s="1188" t="s">
        <v>559</v>
      </c>
      <c r="D61" s="1189"/>
      <c r="E61" s="1190"/>
      <c r="F61" s="345">
        <v>1824</v>
      </c>
      <c r="G61" s="345">
        <v>1792</v>
      </c>
      <c r="H61" s="346">
        <v>1727</v>
      </c>
    </row>
    <row r="62" spans="2:8" ht="45.75" customHeight="1" thickBot="1" x14ac:dyDescent="0.2">
      <c r="B62" s="122"/>
      <c r="C62" s="1191" t="s">
        <v>560</v>
      </c>
      <c r="D62" s="1192"/>
      <c r="E62" s="1193"/>
      <c r="F62" s="347">
        <v>1504</v>
      </c>
      <c r="G62" s="347">
        <v>1581</v>
      </c>
      <c r="H62" s="348">
        <v>1609</v>
      </c>
    </row>
    <row r="63" spans="2:8" ht="52.5" customHeight="1" thickBot="1" x14ac:dyDescent="0.2">
      <c r="B63" s="123"/>
      <c r="C63" s="1194" t="s">
        <v>49</v>
      </c>
      <c r="D63" s="1194"/>
      <c r="E63" s="1195"/>
      <c r="F63" s="349">
        <v>33053</v>
      </c>
      <c r="G63" s="349">
        <v>33113</v>
      </c>
      <c r="H63" s="350">
        <v>36880</v>
      </c>
    </row>
    <row r="64" spans="2:8" x14ac:dyDescent="0.15"/>
  </sheetData>
  <sheetProtection algorithmName="SHA-512" hashValue="eVITNv6cgRuCy477CX7uOjNuKL0UQ8Q7wVKVdKSg7CD+TvTTtwmELIpQjmtR74MjL5S4cLdC2tSm0Hpm7DcC8g==" saltValue="rh9PdDQv9QpBe6ADFc4W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533</v>
      </c>
      <c r="G2" s="137"/>
      <c r="H2" s="138"/>
    </row>
    <row r="3" spans="1:8" x14ac:dyDescent="0.15">
      <c r="A3" s="134" t="s">
        <v>526</v>
      </c>
      <c r="B3" s="139"/>
      <c r="C3" s="140"/>
      <c r="D3" s="141">
        <v>48142</v>
      </c>
      <c r="E3" s="142"/>
      <c r="F3" s="143">
        <v>60285</v>
      </c>
      <c r="G3" s="144"/>
      <c r="H3" s="145"/>
    </row>
    <row r="4" spans="1:8" x14ac:dyDescent="0.15">
      <c r="A4" s="146"/>
      <c r="B4" s="147"/>
      <c r="C4" s="148"/>
      <c r="D4" s="149">
        <v>25877</v>
      </c>
      <c r="E4" s="150"/>
      <c r="F4" s="151">
        <v>36445</v>
      </c>
      <c r="G4" s="152"/>
      <c r="H4" s="153"/>
    </row>
    <row r="5" spans="1:8" x14ac:dyDescent="0.15">
      <c r="A5" s="134" t="s">
        <v>528</v>
      </c>
      <c r="B5" s="139"/>
      <c r="C5" s="140"/>
      <c r="D5" s="141">
        <v>40145</v>
      </c>
      <c r="E5" s="142"/>
      <c r="F5" s="143">
        <v>52714</v>
      </c>
      <c r="G5" s="144"/>
      <c r="H5" s="145"/>
    </row>
    <row r="6" spans="1:8" x14ac:dyDescent="0.15">
      <c r="A6" s="146"/>
      <c r="B6" s="147"/>
      <c r="C6" s="148"/>
      <c r="D6" s="149">
        <v>17521</v>
      </c>
      <c r="E6" s="150"/>
      <c r="F6" s="151">
        <v>29032</v>
      </c>
      <c r="G6" s="152"/>
      <c r="H6" s="153"/>
    </row>
    <row r="7" spans="1:8" x14ac:dyDescent="0.15">
      <c r="A7" s="134" t="s">
        <v>529</v>
      </c>
      <c r="B7" s="139"/>
      <c r="C7" s="140"/>
      <c r="D7" s="141">
        <v>35464</v>
      </c>
      <c r="E7" s="142"/>
      <c r="F7" s="143">
        <v>46001</v>
      </c>
      <c r="G7" s="144"/>
      <c r="H7" s="145"/>
    </row>
    <row r="8" spans="1:8" x14ac:dyDescent="0.15">
      <c r="A8" s="146"/>
      <c r="B8" s="147"/>
      <c r="C8" s="148"/>
      <c r="D8" s="149">
        <v>18605</v>
      </c>
      <c r="E8" s="150"/>
      <c r="F8" s="151">
        <v>27974</v>
      </c>
      <c r="G8" s="152"/>
      <c r="H8" s="153"/>
    </row>
    <row r="9" spans="1:8" x14ac:dyDescent="0.15">
      <c r="A9" s="134" t="s">
        <v>530</v>
      </c>
      <c r="B9" s="139"/>
      <c r="C9" s="140"/>
      <c r="D9" s="141">
        <v>33224</v>
      </c>
      <c r="E9" s="142"/>
      <c r="F9" s="143">
        <v>52878</v>
      </c>
      <c r="G9" s="144"/>
      <c r="H9" s="145"/>
    </row>
    <row r="10" spans="1:8" x14ac:dyDescent="0.15">
      <c r="A10" s="146"/>
      <c r="B10" s="147"/>
      <c r="C10" s="148"/>
      <c r="D10" s="149">
        <v>16052</v>
      </c>
      <c r="E10" s="150"/>
      <c r="F10" s="151">
        <v>32136</v>
      </c>
      <c r="G10" s="152"/>
      <c r="H10" s="153"/>
    </row>
    <row r="11" spans="1:8" x14ac:dyDescent="0.15">
      <c r="A11" s="134" t="s">
        <v>531</v>
      </c>
      <c r="B11" s="139"/>
      <c r="C11" s="140"/>
      <c r="D11" s="141">
        <v>44772</v>
      </c>
      <c r="E11" s="142"/>
      <c r="F11" s="143">
        <v>57911</v>
      </c>
      <c r="G11" s="144"/>
      <c r="H11" s="145"/>
    </row>
    <row r="12" spans="1:8" x14ac:dyDescent="0.15">
      <c r="A12" s="146"/>
      <c r="B12" s="147"/>
      <c r="C12" s="154"/>
      <c r="D12" s="149">
        <v>25597</v>
      </c>
      <c r="E12" s="150"/>
      <c r="F12" s="151">
        <v>35132</v>
      </c>
      <c r="G12" s="152"/>
      <c r="H12" s="153"/>
    </row>
    <row r="13" spans="1:8" x14ac:dyDescent="0.15">
      <c r="A13" s="134"/>
      <c r="B13" s="139"/>
      <c r="C13" s="140"/>
      <c r="D13" s="141">
        <v>40349</v>
      </c>
      <c r="E13" s="142"/>
      <c r="F13" s="143">
        <v>53958</v>
      </c>
      <c r="G13" s="155"/>
      <c r="H13" s="145"/>
    </row>
    <row r="14" spans="1:8" x14ac:dyDescent="0.15">
      <c r="A14" s="146"/>
      <c r="B14" s="147"/>
      <c r="C14" s="148"/>
      <c r="D14" s="149">
        <v>20730</v>
      </c>
      <c r="E14" s="150"/>
      <c r="F14" s="151">
        <v>32144</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8.93</v>
      </c>
      <c r="C19" s="156">
        <f>ROUND(VALUE(SUBSTITUTE(実質収支比率等に係る経年分析!G$48,"▲","-")),2)</f>
        <v>12.3</v>
      </c>
      <c r="D19" s="156">
        <f>ROUND(VALUE(SUBSTITUTE(実質収支比率等に係る経年分析!H$48,"▲","-")),2)</f>
        <v>10.210000000000001</v>
      </c>
      <c r="E19" s="156">
        <f>ROUND(VALUE(SUBSTITUTE(実質収支比率等に係る経年分析!I$48,"▲","-")),2)</f>
        <v>9.49</v>
      </c>
      <c r="F19" s="156">
        <f>ROUND(VALUE(SUBSTITUTE(実質収支比率等に係る経年分析!J$48,"▲","-")),2)</f>
        <v>8.09</v>
      </c>
    </row>
    <row r="20" spans="1:11" x14ac:dyDescent="0.15">
      <c r="A20" s="156" t="s">
        <v>53</v>
      </c>
      <c r="B20" s="156">
        <f>ROUND(VALUE(SUBSTITUTE(実質収支比率等に係る経年分析!F$47,"▲","-")),2)</f>
        <v>31.32</v>
      </c>
      <c r="C20" s="156">
        <f>ROUND(VALUE(SUBSTITUTE(実質収支比率等に係る経年分析!G$47,"▲","-")),2)</f>
        <v>34.880000000000003</v>
      </c>
      <c r="D20" s="156">
        <f>ROUND(VALUE(SUBSTITUTE(実質収支比率等に係る経年分析!H$47,"▲","-")),2)</f>
        <v>37.619999999999997</v>
      </c>
      <c r="E20" s="156">
        <f>ROUND(VALUE(SUBSTITUTE(実質収支比率等に係る経年分析!I$47,"▲","-")),2)</f>
        <v>36.99</v>
      </c>
      <c r="F20" s="156">
        <f>ROUND(VALUE(SUBSTITUTE(実質収支比率等に係る経年分析!J$47,"▲","-")),2)</f>
        <v>36.36</v>
      </c>
    </row>
    <row r="21" spans="1:11" x14ac:dyDescent="0.15">
      <c r="A21" s="156" t="s">
        <v>54</v>
      </c>
      <c r="B21" s="156">
        <f>IF(ISNUMBER(VALUE(SUBSTITUTE(実質収支比率等に係る経年分析!F$49,"▲","-"))),ROUND(VALUE(SUBSTITUTE(実質収支比率等に係る経年分析!F$49,"▲","-")),2),NA())</f>
        <v>2.16</v>
      </c>
      <c r="C21" s="156">
        <f>IF(ISNUMBER(VALUE(SUBSTITUTE(実質収支比率等に係る経年分析!G$49,"▲","-"))),ROUND(VALUE(SUBSTITUTE(実質収支比率等に係る経年分析!G$49,"▲","-")),2),NA())</f>
        <v>7.65</v>
      </c>
      <c r="D21" s="156">
        <f>IF(ISNUMBER(VALUE(SUBSTITUTE(実質収支比率等に係る経年分析!H$49,"▲","-"))),ROUND(VALUE(SUBSTITUTE(実質収支比率等に係る経年分析!H$49,"▲","-")),2),NA())</f>
        <v>0.96</v>
      </c>
      <c r="E21" s="156">
        <f>IF(ISNUMBER(VALUE(SUBSTITUTE(実質収支比率等に係る経年分析!I$49,"▲","-"))),ROUND(VALUE(SUBSTITUTE(実質収支比率等に係る経年分析!I$49,"▲","-")),2),NA())</f>
        <v>-4.28</v>
      </c>
      <c r="F21" s="156">
        <f>IF(ISNUMBER(VALUE(SUBSTITUTE(実質収支比率等に係る経年分析!J$49,"▲","-"))),ROUND(VALUE(SUBSTITUTE(実質収支比率等に係る経年分析!J$49,"▲","-")),2),NA())</f>
        <v>-0.91</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1.59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1.4</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1.49</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0.04</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0.03</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0.13</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0.14000000000000001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0.14000000000000001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0.15</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0.18</v>
      </c>
    </row>
    <row r="30" spans="1:11" x14ac:dyDescent="0.15">
      <c r="A30" s="157" t="str">
        <f>IF(連結実質赤字比率に係る赤字・黒字の構成分析!C$40="",NA(),連結実質赤字比率に係る赤字・黒字の構成分析!C$40)</f>
        <v>簡易水道事業特別会計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0.04</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0.04</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7.0000000000000007E-2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0.16</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0.21</v>
      </c>
    </row>
    <row r="31" spans="1:11" x14ac:dyDescent="0.15">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0.59</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0.56999999999999995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0.73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0.64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0.7</v>
      </c>
    </row>
    <row r="32" spans="1:11" x14ac:dyDescent="0.15">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1.65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1.51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2.16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2.4700000000000002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1.29</v>
      </c>
    </row>
    <row r="33" spans="1:16" x14ac:dyDescent="0.1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1.1299999999999999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1.3</v>
      </c>
    </row>
    <row r="34" spans="1:16" x14ac:dyDescent="0.15">
      <c r="A34" s="157" t="str">
        <f>IF(連結実質赤字比率に係る赤字・黒字の構成分析!C$36="",NA(),連結実質赤字比率に係る赤字・黒字の構成分析!C$36)</f>
        <v>工業用水道事業会計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0.28999999999999998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0.28000000000000003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5.42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5.88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5.86</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8.23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8.26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7.14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7.63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6.84</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8.91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12.28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10.19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9.4700000000000006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8.08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9087</v>
      </c>
      <c r="E42" s="158"/>
      <c r="F42" s="158"/>
      <c r="G42" s="158">
        <f>'実質公債費比率（分子）の構造'!L$52</f>
        <v>8703</v>
      </c>
      <c r="H42" s="158"/>
      <c r="I42" s="158"/>
      <c r="J42" s="158">
        <f>'実質公債費比率（分子）の構造'!M$52</f>
        <v>9671</v>
      </c>
      <c r="K42" s="158"/>
      <c r="L42" s="158"/>
      <c r="M42" s="158">
        <f>'実質公債費比率（分子）の構造'!N$52</f>
        <v>7714</v>
      </c>
      <c r="N42" s="158"/>
      <c r="O42" s="158"/>
      <c r="P42" s="158">
        <f>'実質公債費比率（分子）の構造'!O$52</f>
        <v>6934</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56</v>
      </c>
      <c r="C44" s="158"/>
      <c r="D44" s="158"/>
      <c r="E44" s="158">
        <f>'実質公債費比率（分子）の構造'!L$50</f>
        <v>55</v>
      </c>
      <c r="F44" s="158"/>
      <c r="G44" s="158"/>
      <c r="H44" s="158">
        <f>'実質公債費比率（分子）の構造'!M$50</f>
        <v>55</v>
      </c>
      <c r="I44" s="158"/>
      <c r="J44" s="158"/>
      <c r="K44" s="158">
        <f>'実質公債費比率（分子）の構造'!N$50</f>
        <v>55</v>
      </c>
      <c r="L44" s="158"/>
      <c r="M44" s="158"/>
      <c r="N44" s="158">
        <f>'実質公債費比率（分子）の構造'!O$50</f>
        <v>40</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1659</v>
      </c>
      <c r="C46" s="158"/>
      <c r="D46" s="158"/>
      <c r="E46" s="158">
        <f>'実質公債費比率（分子）の構造'!L$48</f>
        <v>1547</v>
      </c>
      <c r="F46" s="158"/>
      <c r="G46" s="158"/>
      <c r="H46" s="158">
        <f>'実質公債費比率（分子）の構造'!M$48</f>
        <v>1537</v>
      </c>
      <c r="I46" s="158"/>
      <c r="J46" s="158"/>
      <c r="K46" s="158">
        <f>'実質公債費比率（分子）の構造'!N$48</f>
        <v>1672</v>
      </c>
      <c r="L46" s="158"/>
      <c r="M46" s="158"/>
      <c r="N46" s="158">
        <f>'実質公債費比率（分子）の構造'!O$48</f>
        <v>1441</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11306</v>
      </c>
      <c r="C49" s="158"/>
      <c r="D49" s="158"/>
      <c r="E49" s="158">
        <f>'実質公債費比率（分子）の構造'!L$45</f>
        <v>11078</v>
      </c>
      <c r="F49" s="158"/>
      <c r="G49" s="158"/>
      <c r="H49" s="158">
        <f>'実質公債費比率（分子）の構造'!M$45</f>
        <v>10661</v>
      </c>
      <c r="I49" s="158"/>
      <c r="J49" s="158"/>
      <c r="K49" s="158">
        <f>'実質公債費比率（分子）の構造'!N$45</f>
        <v>9622</v>
      </c>
      <c r="L49" s="158"/>
      <c r="M49" s="158"/>
      <c r="N49" s="158">
        <f>'実質公債費比率（分子）の構造'!O$45</f>
        <v>8046</v>
      </c>
      <c r="O49" s="158"/>
      <c r="P49" s="158"/>
    </row>
    <row r="50" spans="1:16" x14ac:dyDescent="0.15">
      <c r="A50" s="158" t="s">
        <v>67</v>
      </c>
      <c r="B50" s="158" t="e">
        <f>NA()</f>
        <v>#N/A</v>
      </c>
      <c r="C50" s="158">
        <f>IF(ISNUMBER('実質公債費比率（分子）の構造'!K$53),'実質公債費比率（分子）の構造'!K$53,NA())</f>
        <v>3934</v>
      </c>
      <c r="D50" s="158" t="e">
        <f>NA()</f>
        <v>#N/A</v>
      </c>
      <c r="E50" s="158" t="e">
        <f>NA()</f>
        <v>#N/A</v>
      </c>
      <c r="F50" s="158">
        <f>IF(ISNUMBER('実質公債費比率（分子）の構造'!L$53),'実質公債費比率（分子）の構造'!L$53,NA())</f>
        <v>3977</v>
      </c>
      <c r="G50" s="158" t="e">
        <f>NA()</f>
        <v>#N/A</v>
      </c>
      <c r="H50" s="158" t="e">
        <f>NA()</f>
        <v>#N/A</v>
      </c>
      <c r="I50" s="158">
        <f>IF(ISNUMBER('実質公債費比率（分子）の構造'!M$53),'実質公債費比率（分子）の構造'!M$53,NA())</f>
        <v>2582</v>
      </c>
      <c r="J50" s="158" t="e">
        <f>NA()</f>
        <v>#N/A</v>
      </c>
      <c r="K50" s="158" t="e">
        <f>NA()</f>
        <v>#N/A</v>
      </c>
      <c r="L50" s="158">
        <f>IF(ISNUMBER('実質公債費比率（分子）の構造'!N$53),'実質公債費比率（分子）の構造'!N$53,NA())</f>
        <v>3635</v>
      </c>
      <c r="M50" s="158" t="e">
        <f>NA()</f>
        <v>#N/A</v>
      </c>
      <c r="N50" s="158" t="e">
        <f>NA()</f>
        <v>#N/A</v>
      </c>
      <c r="O50" s="158">
        <f>IF(ISNUMBER('実質公債費比率（分子）の構造'!O$53),'実質公債費比率（分子）の構造'!O$53,NA())</f>
        <v>2593</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75912</v>
      </c>
      <c r="E56" s="157"/>
      <c r="F56" s="157"/>
      <c r="G56" s="157">
        <f>'将来負担比率（分子）の構造'!J$52</f>
        <v>71936</v>
      </c>
      <c r="H56" s="157"/>
      <c r="I56" s="157"/>
      <c r="J56" s="157">
        <f>'将来負担比率（分子）の構造'!K$52</f>
        <v>67431</v>
      </c>
      <c r="K56" s="157"/>
      <c r="L56" s="157"/>
      <c r="M56" s="157">
        <f>'将来負担比率（分子）の構造'!L$52</f>
        <v>62692</v>
      </c>
      <c r="N56" s="157"/>
      <c r="O56" s="157"/>
      <c r="P56" s="157">
        <f>'将来負担比率（分子）の構造'!M$52</f>
        <v>58800</v>
      </c>
    </row>
    <row r="57" spans="1:16" x14ac:dyDescent="0.15">
      <c r="A57" s="157" t="s">
        <v>42</v>
      </c>
      <c r="B57" s="157"/>
      <c r="C57" s="157"/>
      <c r="D57" s="157">
        <f>'将来負担比率（分子）の構造'!I$51</f>
        <v>2530</v>
      </c>
      <c r="E57" s="157"/>
      <c r="F57" s="157"/>
      <c r="G57" s="157">
        <f>'将来負担比率（分子）の構造'!J$51</f>
        <v>2950</v>
      </c>
      <c r="H57" s="157"/>
      <c r="I57" s="157"/>
      <c r="J57" s="157">
        <f>'将来負担比率（分子）の構造'!K$51</f>
        <v>2995</v>
      </c>
      <c r="K57" s="157"/>
      <c r="L57" s="157"/>
      <c r="M57" s="157">
        <f>'将来負担比率（分子）の構造'!L$51</f>
        <v>2521</v>
      </c>
      <c r="N57" s="157"/>
      <c r="O57" s="157"/>
      <c r="P57" s="157">
        <f>'将来負担比率（分子）の構造'!M$51</f>
        <v>2519</v>
      </c>
    </row>
    <row r="58" spans="1:16" x14ac:dyDescent="0.15">
      <c r="A58" s="157" t="s">
        <v>41</v>
      </c>
      <c r="B58" s="157"/>
      <c r="C58" s="157"/>
      <c r="D58" s="157">
        <f>'将来負担比率（分子）の構造'!I$50</f>
        <v>27014</v>
      </c>
      <c r="E58" s="157"/>
      <c r="F58" s="157"/>
      <c r="G58" s="157">
        <f>'将来負担比率（分子）の構造'!J$50</f>
        <v>29359</v>
      </c>
      <c r="H58" s="157"/>
      <c r="I58" s="157"/>
      <c r="J58" s="157">
        <f>'将来負担比率（分子）の構造'!K$50</f>
        <v>32599</v>
      </c>
      <c r="K58" s="157"/>
      <c r="L58" s="157"/>
      <c r="M58" s="157">
        <f>'将来負担比率（分子）の構造'!L$50</f>
        <v>32675</v>
      </c>
      <c r="N58" s="157"/>
      <c r="O58" s="157"/>
      <c r="P58" s="157">
        <f>'将来負担比率（分子）の構造'!M$50</f>
        <v>37180</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9903</v>
      </c>
      <c r="C62" s="157"/>
      <c r="D62" s="157"/>
      <c r="E62" s="157">
        <f>'将来負担比率（分子）の構造'!J$45</f>
        <v>9662</v>
      </c>
      <c r="F62" s="157"/>
      <c r="G62" s="157"/>
      <c r="H62" s="157">
        <f>'将来負担比率（分子）の構造'!K$45</f>
        <v>9759</v>
      </c>
      <c r="I62" s="157"/>
      <c r="J62" s="157"/>
      <c r="K62" s="157">
        <f>'将来負担比率（分子）の構造'!L$45</f>
        <v>10067</v>
      </c>
      <c r="L62" s="157"/>
      <c r="M62" s="157"/>
      <c r="N62" s="157">
        <f>'将来負担比率（分子）の構造'!M$45</f>
        <v>10061</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19007</v>
      </c>
      <c r="C64" s="157"/>
      <c r="D64" s="157"/>
      <c r="E64" s="157">
        <f>'将来負担比率（分子）の構造'!J$43</f>
        <v>17973</v>
      </c>
      <c r="F64" s="157"/>
      <c r="G64" s="157"/>
      <c r="H64" s="157">
        <f>'将来負担比率（分子）の構造'!K$43</f>
        <v>16679</v>
      </c>
      <c r="I64" s="157"/>
      <c r="J64" s="157"/>
      <c r="K64" s="157">
        <f>'将来負担比率（分子）の構造'!L$43</f>
        <v>15744</v>
      </c>
      <c r="L64" s="157"/>
      <c r="M64" s="157"/>
      <c r="N64" s="157">
        <f>'将来負担比率（分子）の構造'!M$43</f>
        <v>16455</v>
      </c>
      <c r="O64" s="157"/>
      <c r="P64" s="157"/>
    </row>
    <row r="65" spans="1:16" x14ac:dyDescent="0.15">
      <c r="A65" s="157" t="s">
        <v>32</v>
      </c>
      <c r="B65" s="157">
        <f>'将来負担比率（分子）の構造'!I$42</f>
        <v>261</v>
      </c>
      <c r="C65" s="157"/>
      <c r="D65" s="157"/>
      <c r="E65" s="157">
        <f>'将来負担比率（分子）の構造'!J$42</f>
        <v>211</v>
      </c>
      <c r="F65" s="157"/>
      <c r="G65" s="157"/>
      <c r="H65" s="157">
        <f>'将来負担比率（分子）の構造'!K$42</f>
        <v>160</v>
      </c>
      <c r="I65" s="157"/>
      <c r="J65" s="157"/>
      <c r="K65" s="157">
        <f>'将来負担比率（分子）の構造'!L$42</f>
        <v>122</v>
      </c>
      <c r="L65" s="157"/>
      <c r="M65" s="157"/>
      <c r="N65" s="157">
        <f>'将来負担比率（分子）の構造'!M$42</f>
        <v>71</v>
      </c>
      <c r="O65" s="157"/>
      <c r="P65" s="157"/>
    </row>
    <row r="66" spans="1:16" x14ac:dyDescent="0.15">
      <c r="A66" s="157" t="s">
        <v>31</v>
      </c>
      <c r="B66" s="157">
        <f>'将来負担比率（分子）の構造'!I$41</f>
        <v>72950</v>
      </c>
      <c r="C66" s="157"/>
      <c r="D66" s="157"/>
      <c r="E66" s="157">
        <f>'将来負担比率（分子）の構造'!J$41</f>
        <v>67269</v>
      </c>
      <c r="F66" s="157"/>
      <c r="G66" s="157"/>
      <c r="H66" s="157">
        <f>'将来負担比率（分子）の構造'!K$41</f>
        <v>60175</v>
      </c>
      <c r="I66" s="157"/>
      <c r="J66" s="157"/>
      <c r="K66" s="157">
        <f>'将来負担比率（分子）の構造'!L$41</f>
        <v>53497</v>
      </c>
      <c r="L66" s="157"/>
      <c r="M66" s="157"/>
      <c r="N66" s="157">
        <f>'将来負担比率（分子）の構造'!M$41</f>
        <v>49987</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17252</v>
      </c>
      <c r="C72" s="161">
        <f>基金残高に係る経年分析!G55</f>
        <v>15986</v>
      </c>
      <c r="D72" s="161">
        <f>基金残高に係る経年分析!H55</f>
        <v>16101</v>
      </c>
    </row>
    <row r="73" spans="1:16" x14ac:dyDescent="0.15">
      <c r="A73" s="160" t="s">
        <v>74</v>
      </c>
      <c r="B73" s="161">
        <f>基金残高に係る経年分析!F56</f>
        <v>6333</v>
      </c>
      <c r="C73" s="161">
        <f>基金残高に係る経年分析!G56</f>
        <v>5738</v>
      </c>
      <c r="D73" s="161">
        <f>基金残高に係る経年分析!H56</f>
        <v>5594</v>
      </c>
    </row>
    <row r="74" spans="1:16" x14ac:dyDescent="0.15">
      <c r="A74" s="160" t="s">
        <v>75</v>
      </c>
      <c r="B74" s="161">
        <f>基金残高に係る経年分析!F57</f>
        <v>9467</v>
      </c>
      <c r="C74" s="161">
        <f>基金残高に係る経年分析!G57</f>
        <v>11389</v>
      </c>
      <c r="D74" s="161">
        <f>基金残高に係る経年分析!H57</f>
        <v>15184</v>
      </c>
    </row>
  </sheetData>
  <sheetProtection algorithmName="SHA-512" hashValue="Zq5E/AX8Jalda78bTWyFEcXcHnwFSDHP5GWOqb1UeeCBjw6LoOtilWCyWk1bsxT3pmGjFT8fJqC3qk3IcH+/HQ==" saltValue="0hA0UtuLne/gBHx2y4dNK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0" zoomScaleNormal="8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22012900</v>
      </c>
      <c r="S5" s="664"/>
      <c r="T5" s="664"/>
      <c r="U5" s="664"/>
      <c r="V5" s="664"/>
      <c r="W5" s="664"/>
      <c r="X5" s="664"/>
      <c r="Y5" s="689"/>
      <c r="Z5" s="702">
        <v>25.9</v>
      </c>
      <c r="AA5" s="702"/>
      <c r="AB5" s="702"/>
      <c r="AC5" s="702"/>
      <c r="AD5" s="703">
        <v>22012900</v>
      </c>
      <c r="AE5" s="703"/>
      <c r="AF5" s="703"/>
      <c r="AG5" s="703"/>
      <c r="AH5" s="703"/>
      <c r="AI5" s="703"/>
      <c r="AJ5" s="703"/>
      <c r="AK5" s="703"/>
      <c r="AL5" s="690">
        <v>47.4</v>
      </c>
      <c r="AM5" s="672"/>
      <c r="AN5" s="672"/>
      <c r="AO5" s="691"/>
      <c r="AP5" s="666" t="s">
        <v>216</v>
      </c>
      <c r="AQ5" s="667"/>
      <c r="AR5" s="667"/>
      <c r="AS5" s="667"/>
      <c r="AT5" s="667"/>
      <c r="AU5" s="667"/>
      <c r="AV5" s="667"/>
      <c r="AW5" s="667"/>
      <c r="AX5" s="667"/>
      <c r="AY5" s="667"/>
      <c r="AZ5" s="667"/>
      <c r="BA5" s="667"/>
      <c r="BB5" s="667"/>
      <c r="BC5" s="667"/>
      <c r="BD5" s="667"/>
      <c r="BE5" s="667"/>
      <c r="BF5" s="668"/>
      <c r="BG5" s="608">
        <v>22002279</v>
      </c>
      <c r="BH5" s="609"/>
      <c r="BI5" s="609"/>
      <c r="BJ5" s="609"/>
      <c r="BK5" s="609"/>
      <c r="BL5" s="609"/>
      <c r="BM5" s="609"/>
      <c r="BN5" s="610"/>
      <c r="BO5" s="646">
        <v>100</v>
      </c>
      <c r="BP5" s="646"/>
      <c r="BQ5" s="646"/>
      <c r="BR5" s="646"/>
      <c r="BS5" s="647">
        <v>998558</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568575</v>
      </c>
      <c r="S6" s="609"/>
      <c r="T6" s="609"/>
      <c r="U6" s="609"/>
      <c r="V6" s="609"/>
      <c r="W6" s="609"/>
      <c r="X6" s="609"/>
      <c r="Y6" s="610"/>
      <c r="Z6" s="646">
        <v>0.7</v>
      </c>
      <c r="AA6" s="646"/>
      <c r="AB6" s="646"/>
      <c r="AC6" s="646"/>
      <c r="AD6" s="647">
        <v>568575</v>
      </c>
      <c r="AE6" s="647"/>
      <c r="AF6" s="647"/>
      <c r="AG6" s="647"/>
      <c r="AH6" s="647"/>
      <c r="AI6" s="647"/>
      <c r="AJ6" s="647"/>
      <c r="AK6" s="647"/>
      <c r="AL6" s="611">
        <v>1.2</v>
      </c>
      <c r="AM6" s="612"/>
      <c r="AN6" s="612"/>
      <c r="AO6" s="648"/>
      <c r="AP6" s="605" t="s">
        <v>221</v>
      </c>
      <c r="AQ6" s="606"/>
      <c r="AR6" s="606"/>
      <c r="AS6" s="606"/>
      <c r="AT6" s="606"/>
      <c r="AU6" s="606"/>
      <c r="AV6" s="606"/>
      <c r="AW6" s="606"/>
      <c r="AX6" s="606"/>
      <c r="AY6" s="606"/>
      <c r="AZ6" s="606"/>
      <c r="BA6" s="606"/>
      <c r="BB6" s="606"/>
      <c r="BC6" s="606"/>
      <c r="BD6" s="606"/>
      <c r="BE6" s="606"/>
      <c r="BF6" s="607"/>
      <c r="BG6" s="608">
        <v>22002279</v>
      </c>
      <c r="BH6" s="609"/>
      <c r="BI6" s="609"/>
      <c r="BJ6" s="609"/>
      <c r="BK6" s="609"/>
      <c r="BL6" s="609"/>
      <c r="BM6" s="609"/>
      <c r="BN6" s="610"/>
      <c r="BO6" s="646">
        <v>100</v>
      </c>
      <c r="BP6" s="646"/>
      <c r="BQ6" s="646"/>
      <c r="BR6" s="646"/>
      <c r="BS6" s="647">
        <v>998558</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381289</v>
      </c>
      <c r="CS6" s="609"/>
      <c r="CT6" s="609"/>
      <c r="CU6" s="609"/>
      <c r="CV6" s="609"/>
      <c r="CW6" s="609"/>
      <c r="CX6" s="609"/>
      <c r="CY6" s="610"/>
      <c r="CZ6" s="690">
        <v>0.5</v>
      </c>
      <c r="DA6" s="672"/>
      <c r="DB6" s="672"/>
      <c r="DC6" s="692"/>
      <c r="DD6" s="614" t="s">
        <v>122</v>
      </c>
      <c r="DE6" s="609"/>
      <c r="DF6" s="609"/>
      <c r="DG6" s="609"/>
      <c r="DH6" s="609"/>
      <c r="DI6" s="609"/>
      <c r="DJ6" s="609"/>
      <c r="DK6" s="609"/>
      <c r="DL6" s="609"/>
      <c r="DM6" s="609"/>
      <c r="DN6" s="609"/>
      <c r="DO6" s="609"/>
      <c r="DP6" s="610"/>
      <c r="DQ6" s="614">
        <v>381287</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15760</v>
      </c>
      <c r="S7" s="609"/>
      <c r="T7" s="609"/>
      <c r="U7" s="609"/>
      <c r="V7" s="609"/>
      <c r="W7" s="609"/>
      <c r="X7" s="609"/>
      <c r="Y7" s="610"/>
      <c r="Z7" s="646">
        <v>0</v>
      </c>
      <c r="AA7" s="646"/>
      <c r="AB7" s="646"/>
      <c r="AC7" s="646"/>
      <c r="AD7" s="647">
        <v>15760</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10185586</v>
      </c>
      <c r="BH7" s="609"/>
      <c r="BI7" s="609"/>
      <c r="BJ7" s="609"/>
      <c r="BK7" s="609"/>
      <c r="BL7" s="609"/>
      <c r="BM7" s="609"/>
      <c r="BN7" s="610"/>
      <c r="BO7" s="646">
        <v>46.3</v>
      </c>
      <c r="BP7" s="646"/>
      <c r="BQ7" s="646"/>
      <c r="BR7" s="646"/>
      <c r="BS7" s="647">
        <v>998558</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9627800</v>
      </c>
      <c r="CS7" s="609"/>
      <c r="CT7" s="609"/>
      <c r="CU7" s="609"/>
      <c r="CV7" s="609"/>
      <c r="CW7" s="609"/>
      <c r="CX7" s="609"/>
      <c r="CY7" s="610"/>
      <c r="CZ7" s="646">
        <v>11.9</v>
      </c>
      <c r="DA7" s="646"/>
      <c r="DB7" s="646"/>
      <c r="DC7" s="646"/>
      <c r="DD7" s="614">
        <v>542464</v>
      </c>
      <c r="DE7" s="609"/>
      <c r="DF7" s="609"/>
      <c r="DG7" s="609"/>
      <c r="DH7" s="609"/>
      <c r="DI7" s="609"/>
      <c r="DJ7" s="609"/>
      <c r="DK7" s="609"/>
      <c r="DL7" s="609"/>
      <c r="DM7" s="609"/>
      <c r="DN7" s="609"/>
      <c r="DO7" s="609"/>
      <c r="DP7" s="610"/>
      <c r="DQ7" s="614">
        <v>8162739</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149884</v>
      </c>
      <c r="S8" s="609"/>
      <c r="T8" s="609"/>
      <c r="U8" s="609"/>
      <c r="V8" s="609"/>
      <c r="W8" s="609"/>
      <c r="X8" s="609"/>
      <c r="Y8" s="610"/>
      <c r="Z8" s="646">
        <v>0.2</v>
      </c>
      <c r="AA8" s="646"/>
      <c r="AB8" s="646"/>
      <c r="AC8" s="646"/>
      <c r="AD8" s="647">
        <v>149884</v>
      </c>
      <c r="AE8" s="647"/>
      <c r="AF8" s="647"/>
      <c r="AG8" s="647"/>
      <c r="AH8" s="647"/>
      <c r="AI8" s="647"/>
      <c r="AJ8" s="647"/>
      <c r="AK8" s="647"/>
      <c r="AL8" s="611">
        <v>0.3</v>
      </c>
      <c r="AM8" s="612"/>
      <c r="AN8" s="612"/>
      <c r="AO8" s="648"/>
      <c r="AP8" s="605" t="s">
        <v>227</v>
      </c>
      <c r="AQ8" s="606"/>
      <c r="AR8" s="606"/>
      <c r="AS8" s="606"/>
      <c r="AT8" s="606"/>
      <c r="AU8" s="606"/>
      <c r="AV8" s="606"/>
      <c r="AW8" s="606"/>
      <c r="AX8" s="606"/>
      <c r="AY8" s="606"/>
      <c r="AZ8" s="606"/>
      <c r="BA8" s="606"/>
      <c r="BB8" s="606"/>
      <c r="BC8" s="606"/>
      <c r="BD8" s="606"/>
      <c r="BE8" s="606"/>
      <c r="BF8" s="607"/>
      <c r="BG8" s="608">
        <v>214486</v>
      </c>
      <c r="BH8" s="609"/>
      <c r="BI8" s="609"/>
      <c r="BJ8" s="609"/>
      <c r="BK8" s="609"/>
      <c r="BL8" s="609"/>
      <c r="BM8" s="609"/>
      <c r="BN8" s="610"/>
      <c r="BO8" s="646">
        <v>1</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30944279</v>
      </c>
      <c r="CS8" s="609"/>
      <c r="CT8" s="609"/>
      <c r="CU8" s="609"/>
      <c r="CV8" s="609"/>
      <c r="CW8" s="609"/>
      <c r="CX8" s="609"/>
      <c r="CY8" s="610"/>
      <c r="CZ8" s="646">
        <v>38.299999999999997</v>
      </c>
      <c r="DA8" s="646"/>
      <c r="DB8" s="646"/>
      <c r="DC8" s="646"/>
      <c r="DD8" s="614">
        <v>133032</v>
      </c>
      <c r="DE8" s="609"/>
      <c r="DF8" s="609"/>
      <c r="DG8" s="609"/>
      <c r="DH8" s="609"/>
      <c r="DI8" s="609"/>
      <c r="DJ8" s="609"/>
      <c r="DK8" s="609"/>
      <c r="DL8" s="609"/>
      <c r="DM8" s="609"/>
      <c r="DN8" s="609"/>
      <c r="DO8" s="609"/>
      <c r="DP8" s="610"/>
      <c r="DQ8" s="614">
        <v>17318860</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222194</v>
      </c>
      <c r="S9" s="609"/>
      <c r="T9" s="609"/>
      <c r="U9" s="609"/>
      <c r="V9" s="609"/>
      <c r="W9" s="609"/>
      <c r="X9" s="609"/>
      <c r="Y9" s="610"/>
      <c r="Z9" s="646">
        <v>0.3</v>
      </c>
      <c r="AA9" s="646"/>
      <c r="AB9" s="646"/>
      <c r="AC9" s="646"/>
      <c r="AD9" s="647">
        <v>222194</v>
      </c>
      <c r="AE9" s="647"/>
      <c r="AF9" s="647"/>
      <c r="AG9" s="647"/>
      <c r="AH9" s="647"/>
      <c r="AI9" s="647"/>
      <c r="AJ9" s="647"/>
      <c r="AK9" s="647"/>
      <c r="AL9" s="611">
        <v>0.5</v>
      </c>
      <c r="AM9" s="612"/>
      <c r="AN9" s="612"/>
      <c r="AO9" s="648"/>
      <c r="AP9" s="605" t="s">
        <v>230</v>
      </c>
      <c r="AQ9" s="606"/>
      <c r="AR9" s="606"/>
      <c r="AS9" s="606"/>
      <c r="AT9" s="606"/>
      <c r="AU9" s="606"/>
      <c r="AV9" s="606"/>
      <c r="AW9" s="606"/>
      <c r="AX9" s="606"/>
      <c r="AY9" s="606"/>
      <c r="AZ9" s="606"/>
      <c r="BA9" s="606"/>
      <c r="BB9" s="606"/>
      <c r="BC9" s="606"/>
      <c r="BD9" s="606"/>
      <c r="BE9" s="606"/>
      <c r="BF9" s="607"/>
      <c r="BG9" s="608">
        <v>6249686</v>
      </c>
      <c r="BH9" s="609"/>
      <c r="BI9" s="609"/>
      <c r="BJ9" s="609"/>
      <c r="BK9" s="609"/>
      <c r="BL9" s="609"/>
      <c r="BM9" s="609"/>
      <c r="BN9" s="610"/>
      <c r="BO9" s="646">
        <v>28.4</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5298918</v>
      </c>
      <c r="CS9" s="609"/>
      <c r="CT9" s="609"/>
      <c r="CU9" s="609"/>
      <c r="CV9" s="609"/>
      <c r="CW9" s="609"/>
      <c r="CX9" s="609"/>
      <c r="CY9" s="610"/>
      <c r="CZ9" s="646">
        <v>6.6</v>
      </c>
      <c r="DA9" s="646"/>
      <c r="DB9" s="646"/>
      <c r="DC9" s="646"/>
      <c r="DD9" s="614">
        <v>114192</v>
      </c>
      <c r="DE9" s="609"/>
      <c r="DF9" s="609"/>
      <c r="DG9" s="609"/>
      <c r="DH9" s="609"/>
      <c r="DI9" s="609"/>
      <c r="DJ9" s="609"/>
      <c r="DK9" s="609"/>
      <c r="DL9" s="609"/>
      <c r="DM9" s="609"/>
      <c r="DN9" s="609"/>
      <c r="DO9" s="609"/>
      <c r="DP9" s="610"/>
      <c r="DQ9" s="614">
        <v>3910268</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507716</v>
      </c>
      <c r="BH10" s="609"/>
      <c r="BI10" s="609"/>
      <c r="BJ10" s="609"/>
      <c r="BK10" s="609"/>
      <c r="BL10" s="609"/>
      <c r="BM10" s="609"/>
      <c r="BN10" s="610"/>
      <c r="BO10" s="646">
        <v>2.2999999999999998</v>
      </c>
      <c r="BP10" s="646"/>
      <c r="BQ10" s="646"/>
      <c r="BR10" s="646"/>
      <c r="BS10" s="647">
        <v>84339</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566509</v>
      </c>
      <c r="CS10" s="609"/>
      <c r="CT10" s="609"/>
      <c r="CU10" s="609"/>
      <c r="CV10" s="609"/>
      <c r="CW10" s="609"/>
      <c r="CX10" s="609"/>
      <c r="CY10" s="610"/>
      <c r="CZ10" s="646">
        <v>0.7</v>
      </c>
      <c r="DA10" s="646"/>
      <c r="DB10" s="646"/>
      <c r="DC10" s="646"/>
      <c r="DD10" s="614" t="s">
        <v>122</v>
      </c>
      <c r="DE10" s="609"/>
      <c r="DF10" s="609"/>
      <c r="DG10" s="609"/>
      <c r="DH10" s="609"/>
      <c r="DI10" s="609"/>
      <c r="DJ10" s="609"/>
      <c r="DK10" s="609"/>
      <c r="DL10" s="609"/>
      <c r="DM10" s="609"/>
      <c r="DN10" s="609"/>
      <c r="DO10" s="609"/>
      <c r="DP10" s="610"/>
      <c r="DQ10" s="614">
        <v>298155</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4132750</v>
      </c>
      <c r="S11" s="609"/>
      <c r="T11" s="609"/>
      <c r="U11" s="609"/>
      <c r="V11" s="609"/>
      <c r="W11" s="609"/>
      <c r="X11" s="609"/>
      <c r="Y11" s="610"/>
      <c r="Z11" s="611">
        <v>4.9000000000000004</v>
      </c>
      <c r="AA11" s="612"/>
      <c r="AB11" s="612"/>
      <c r="AC11" s="613"/>
      <c r="AD11" s="614">
        <v>4132750</v>
      </c>
      <c r="AE11" s="609"/>
      <c r="AF11" s="609"/>
      <c r="AG11" s="609"/>
      <c r="AH11" s="609"/>
      <c r="AI11" s="609"/>
      <c r="AJ11" s="609"/>
      <c r="AK11" s="610"/>
      <c r="AL11" s="611">
        <v>8.9</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3213698</v>
      </c>
      <c r="BH11" s="609"/>
      <c r="BI11" s="609"/>
      <c r="BJ11" s="609"/>
      <c r="BK11" s="609"/>
      <c r="BL11" s="609"/>
      <c r="BM11" s="609"/>
      <c r="BN11" s="610"/>
      <c r="BO11" s="646">
        <v>14.6</v>
      </c>
      <c r="BP11" s="646"/>
      <c r="BQ11" s="646"/>
      <c r="BR11" s="646"/>
      <c r="BS11" s="647">
        <v>914219</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2699217</v>
      </c>
      <c r="CS11" s="609"/>
      <c r="CT11" s="609"/>
      <c r="CU11" s="609"/>
      <c r="CV11" s="609"/>
      <c r="CW11" s="609"/>
      <c r="CX11" s="609"/>
      <c r="CY11" s="610"/>
      <c r="CZ11" s="646">
        <v>3.3</v>
      </c>
      <c r="DA11" s="646"/>
      <c r="DB11" s="646"/>
      <c r="DC11" s="646"/>
      <c r="DD11" s="614">
        <v>683322</v>
      </c>
      <c r="DE11" s="609"/>
      <c r="DF11" s="609"/>
      <c r="DG11" s="609"/>
      <c r="DH11" s="609"/>
      <c r="DI11" s="609"/>
      <c r="DJ11" s="609"/>
      <c r="DK11" s="609"/>
      <c r="DL11" s="609"/>
      <c r="DM11" s="609"/>
      <c r="DN11" s="609"/>
      <c r="DO11" s="609"/>
      <c r="DP11" s="610"/>
      <c r="DQ11" s="614">
        <v>1799036</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22066</v>
      </c>
      <c r="S12" s="609"/>
      <c r="T12" s="609"/>
      <c r="U12" s="609"/>
      <c r="V12" s="609"/>
      <c r="W12" s="609"/>
      <c r="X12" s="609"/>
      <c r="Y12" s="610"/>
      <c r="Z12" s="646">
        <v>0</v>
      </c>
      <c r="AA12" s="646"/>
      <c r="AB12" s="646"/>
      <c r="AC12" s="646"/>
      <c r="AD12" s="647">
        <v>22066</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10102773</v>
      </c>
      <c r="BH12" s="609"/>
      <c r="BI12" s="609"/>
      <c r="BJ12" s="609"/>
      <c r="BK12" s="609"/>
      <c r="BL12" s="609"/>
      <c r="BM12" s="609"/>
      <c r="BN12" s="610"/>
      <c r="BO12" s="646">
        <v>45.9</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4251672</v>
      </c>
      <c r="CS12" s="609"/>
      <c r="CT12" s="609"/>
      <c r="CU12" s="609"/>
      <c r="CV12" s="609"/>
      <c r="CW12" s="609"/>
      <c r="CX12" s="609"/>
      <c r="CY12" s="610"/>
      <c r="CZ12" s="646">
        <v>5.3</v>
      </c>
      <c r="DA12" s="646"/>
      <c r="DB12" s="646"/>
      <c r="DC12" s="646"/>
      <c r="DD12" s="614">
        <v>27983</v>
      </c>
      <c r="DE12" s="609"/>
      <c r="DF12" s="609"/>
      <c r="DG12" s="609"/>
      <c r="DH12" s="609"/>
      <c r="DI12" s="609"/>
      <c r="DJ12" s="609"/>
      <c r="DK12" s="609"/>
      <c r="DL12" s="609"/>
      <c r="DM12" s="609"/>
      <c r="DN12" s="609"/>
      <c r="DO12" s="609"/>
      <c r="DP12" s="610"/>
      <c r="DQ12" s="614">
        <v>1444702</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9264433</v>
      </c>
      <c r="BH13" s="609"/>
      <c r="BI13" s="609"/>
      <c r="BJ13" s="609"/>
      <c r="BK13" s="609"/>
      <c r="BL13" s="609"/>
      <c r="BM13" s="609"/>
      <c r="BN13" s="610"/>
      <c r="BO13" s="646">
        <v>42.1</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7158786</v>
      </c>
      <c r="CS13" s="609"/>
      <c r="CT13" s="609"/>
      <c r="CU13" s="609"/>
      <c r="CV13" s="609"/>
      <c r="CW13" s="609"/>
      <c r="CX13" s="609"/>
      <c r="CY13" s="610"/>
      <c r="CZ13" s="646">
        <v>8.9</v>
      </c>
      <c r="DA13" s="646"/>
      <c r="DB13" s="646"/>
      <c r="DC13" s="646"/>
      <c r="DD13" s="614">
        <v>3133190</v>
      </c>
      <c r="DE13" s="609"/>
      <c r="DF13" s="609"/>
      <c r="DG13" s="609"/>
      <c r="DH13" s="609"/>
      <c r="DI13" s="609"/>
      <c r="DJ13" s="609"/>
      <c r="DK13" s="609"/>
      <c r="DL13" s="609"/>
      <c r="DM13" s="609"/>
      <c r="DN13" s="609"/>
      <c r="DO13" s="609"/>
      <c r="DP13" s="610"/>
      <c r="DQ13" s="614">
        <v>4131164</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656657</v>
      </c>
      <c r="BH14" s="609"/>
      <c r="BI14" s="609"/>
      <c r="BJ14" s="609"/>
      <c r="BK14" s="609"/>
      <c r="BL14" s="609"/>
      <c r="BM14" s="609"/>
      <c r="BN14" s="610"/>
      <c r="BO14" s="646">
        <v>3</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2932500</v>
      </c>
      <c r="CS14" s="609"/>
      <c r="CT14" s="609"/>
      <c r="CU14" s="609"/>
      <c r="CV14" s="609"/>
      <c r="CW14" s="609"/>
      <c r="CX14" s="609"/>
      <c r="CY14" s="610"/>
      <c r="CZ14" s="646">
        <v>3.6</v>
      </c>
      <c r="DA14" s="646"/>
      <c r="DB14" s="646"/>
      <c r="DC14" s="646"/>
      <c r="DD14" s="614">
        <v>256580</v>
      </c>
      <c r="DE14" s="609"/>
      <c r="DF14" s="609"/>
      <c r="DG14" s="609"/>
      <c r="DH14" s="609"/>
      <c r="DI14" s="609"/>
      <c r="DJ14" s="609"/>
      <c r="DK14" s="609"/>
      <c r="DL14" s="609"/>
      <c r="DM14" s="609"/>
      <c r="DN14" s="609"/>
      <c r="DO14" s="609"/>
      <c r="DP14" s="610"/>
      <c r="DQ14" s="614">
        <v>2635261</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65688</v>
      </c>
      <c r="S15" s="609"/>
      <c r="T15" s="609"/>
      <c r="U15" s="609"/>
      <c r="V15" s="609"/>
      <c r="W15" s="609"/>
      <c r="X15" s="609"/>
      <c r="Y15" s="610"/>
      <c r="Z15" s="646">
        <v>0.1</v>
      </c>
      <c r="AA15" s="646"/>
      <c r="AB15" s="646"/>
      <c r="AC15" s="646"/>
      <c r="AD15" s="647">
        <v>65688</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1057263</v>
      </c>
      <c r="BH15" s="609"/>
      <c r="BI15" s="609"/>
      <c r="BJ15" s="609"/>
      <c r="BK15" s="609"/>
      <c r="BL15" s="609"/>
      <c r="BM15" s="609"/>
      <c r="BN15" s="610"/>
      <c r="BO15" s="646">
        <v>4.8</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8467841</v>
      </c>
      <c r="CS15" s="609"/>
      <c r="CT15" s="609"/>
      <c r="CU15" s="609"/>
      <c r="CV15" s="609"/>
      <c r="CW15" s="609"/>
      <c r="CX15" s="609"/>
      <c r="CY15" s="610"/>
      <c r="CZ15" s="646">
        <v>10.5</v>
      </c>
      <c r="DA15" s="646"/>
      <c r="DB15" s="646"/>
      <c r="DC15" s="646"/>
      <c r="DD15" s="614">
        <v>1722222</v>
      </c>
      <c r="DE15" s="609"/>
      <c r="DF15" s="609"/>
      <c r="DG15" s="609"/>
      <c r="DH15" s="609"/>
      <c r="DI15" s="609"/>
      <c r="DJ15" s="609"/>
      <c r="DK15" s="609"/>
      <c r="DL15" s="609"/>
      <c r="DM15" s="609"/>
      <c r="DN15" s="609"/>
      <c r="DO15" s="609"/>
      <c r="DP15" s="610"/>
      <c r="DQ15" s="614">
        <v>5851238</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435810</v>
      </c>
      <c r="S16" s="609"/>
      <c r="T16" s="609"/>
      <c r="U16" s="609"/>
      <c r="V16" s="609"/>
      <c r="W16" s="609"/>
      <c r="X16" s="609"/>
      <c r="Y16" s="610"/>
      <c r="Z16" s="646">
        <v>0.5</v>
      </c>
      <c r="AA16" s="646"/>
      <c r="AB16" s="646"/>
      <c r="AC16" s="646"/>
      <c r="AD16" s="647">
        <v>435810</v>
      </c>
      <c r="AE16" s="647"/>
      <c r="AF16" s="647"/>
      <c r="AG16" s="647"/>
      <c r="AH16" s="647"/>
      <c r="AI16" s="647"/>
      <c r="AJ16" s="647"/>
      <c r="AK16" s="647"/>
      <c r="AL16" s="611">
        <v>0.9</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317691</v>
      </c>
      <c r="CS16" s="609"/>
      <c r="CT16" s="609"/>
      <c r="CU16" s="609"/>
      <c r="CV16" s="609"/>
      <c r="CW16" s="609"/>
      <c r="CX16" s="609"/>
      <c r="CY16" s="610"/>
      <c r="CZ16" s="646">
        <v>0.4</v>
      </c>
      <c r="DA16" s="646"/>
      <c r="DB16" s="646"/>
      <c r="DC16" s="646"/>
      <c r="DD16" s="614" t="s">
        <v>122</v>
      </c>
      <c r="DE16" s="609"/>
      <c r="DF16" s="609"/>
      <c r="DG16" s="609"/>
      <c r="DH16" s="609"/>
      <c r="DI16" s="609"/>
      <c r="DJ16" s="609"/>
      <c r="DK16" s="609"/>
      <c r="DL16" s="609"/>
      <c r="DM16" s="609"/>
      <c r="DN16" s="609"/>
      <c r="DO16" s="609"/>
      <c r="DP16" s="610"/>
      <c r="DQ16" s="614">
        <v>116577</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746701</v>
      </c>
      <c r="S17" s="609"/>
      <c r="T17" s="609"/>
      <c r="U17" s="609"/>
      <c r="V17" s="609"/>
      <c r="W17" s="609"/>
      <c r="X17" s="609"/>
      <c r="Y17" s="610"/>
      <c r="Z17" s="646">
        <v>0.9</v>
      </c>
      <c r="AA17" s="646"/>
      <c r="AB17" s="646"/>
      <c r="AC17" s="646"/>
      <c r="AD17" s="647">
        <v>746701</v>
      </c>
      <c r="AE17" s="647"/>
      <c r="AF17" s="647"/>
      <c r="AG17" s="647"/>
      <c r="AH17" s="647"/>
      <c r="AI17" s="647"/>
      <c r="AJ17" s="647"/>
      <c r="AK17" s="647"/>
      <c r="AL17" s="611">
        <v>1.6</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8045582</v>
      </c>
      <c r="CS17" s="609"/>
      <c r="CT17" s="609"/>
      <c r="CU17" s="609"/>
      <c r="CV17" s="609"/>
      <c r="CW17" s="609"/>
      <c r="CX17" s="609"/>
      <c r="CY17" s="610"/>
      <c r="CZ17" s="646">
        <v>10</v>
      </c>
      <c r="DA17" s="646"/>
      <c r="DB17" s="646"/>
      <c r="DC17" s="646"/>
      <c r="DD17" s="614" t="s">
        <v>122</v>
      </c>
      <c r="DE17" s="609"/>
      <c r="DF17" s="609"/>
      <c r="DG17" s="609"/>
      <c r="DH17" s="609"/>
      <c r="DI17" s="609"/>
      <c r="DJ17" s="609"/>
      <c r="DK17" s="609"/>
      <c r="DL17" s="609"/>
      <c r="DM17" s="609"/>
      <c r="DN17" s="609"/>
      <c r="DO17" s="609"/>
      <c r="DP17" s="610"/>
      <c r="DQ17" s="614">
        <v>7847571</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130512</v>
      </c>
      <c r="S18" s="609"/>
      <c r="T18" s="609"/>
      <c r="U18" s="609"/>
      <c r="V18" s="609"/>
      <c r="W18" s="609"/>
      <c r="X18" s="609"/>
      <c r="Y18" s="610"/>
      <c r="Z18" s="646">
        <v>0.2</v>
      </c>
      <c r="AA18" s="646"/>
      <c r="AB18" s="646"/>
      <c r="AC18" s="646"/>
      <c r="AD18" s="647">
        <v>130512</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v>70023</v>
      </c>
      <c r="CS18" s="609"/>
      <c r="CT18" s="609"/>
      <c r="CU18" s="609"/>
      <c r="CV18" s="609"/>
      <c r="CW18" s="609"/>
      <c r="CX18" s="609"/>
      <c r="CY18" s="610"/>
      <c r="CZ18" s="646">
        <v>0.1</v>
      </c>
      <c r="DA18" s="646"/>
      <c r="DB18" s="646"/>
      <c r="DC18" s="646"/>
      <c r="DD18" s="614" t="s">
        <v>122</v>
      </c>
      <c r="DE18" s="609"/>
      <c r="DF18" s="609"/>
      <c r="DG18" s="609"/>
      <c r="DH18" s="609"/>
      <c r="DI18" s="609"/>
      <c r="DJ18" s="609"/>
      <c r="DK18" s="609"/>
      <c r="DL18" s="609"/>
      <c r="DM18" s="609"/>
      <c r="DN18" s="609"/>
      <c r="DO18" s="609"/>
      <c r="DP18" s="610"/>
      <c r="DQ18" s="614">
        <v>70023</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579730</v>
      </c>
      <c r="S19" s="609"/>
      <c r="T19" s="609"/>
      <c r="U19" s="609"/>
      <c r="V19" s="609"/>
      <c r="W19" s="609"/>
      <c r="X19" s="609"/>
      <c r="Y19" s="610"/>
      <c r="Z19" s="646">
        <v>0.7</v>
      </c>
      <c r="AA19" s="646"/>
      <c r="AB19" s="646"/>
      <c r="AC19" s="646"/>
      <c r="AD19" s="647">
        <v>579730</v>
      </c>
      <c r="AE19" s="647"/>
      <c r="AF19" s="647"/>
      <c r="AG19" s="647"/>
      <c r="AH19" s="647"/>
      <c r="AI19" s="647"/>
      <c r="AJ19" s="647"/>
      <c r="AK19" s="647"/>
      <c r="AL19" s="611">
        <v>1.2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10621</v>
      </c>
      <c r="BH19" s="609"/>
      <c r="BI19" s="609"/>
      <c r="BJ19" s="609"/>
      <c r="BK19" s="609"/>
      <c r="BL19" s="609"/>
      <c r="BM19" s="609"/>
      <c r="BN19" s="610"/>
      <c r="BO19" s="646">
        <v>0</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36459</v>
      </c>
      <c r="S20" s="609"/>
      <c r="T20" s="609"/>
      <c r="U20" s="609"/>
      <c r="V20" s="609"/>
      <c r="W20" s="609"/>
      <c r="X20" s="609"/>
      <c r="Y20" s="610"/>
      <c r="Z20" s="646">
        <v>0</v>
      </c>
      <c r="AA20" s="646"/>
      <c r="AB20" s="646"/>
      <c r="AC20" s="646"/>
      <c r="AD20" s="647">
        <v>36459</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10621</v>
      </c>
      <c r="BH20" s="609"/>
      <c r="BI20" s="609"/>
      <c r="BJ20" s="609"/>
      <c r="BK20" s="609"/>
      <c r="BL20" s="609"/>
      <c r="BM20" s="609"/>
      <c r="BN20" s="610"/>
      <c r="BO20" s="646">
        <v>0</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80762107</v>
      </c>
      <c r="CS20" s="609"/>
      <c r="CT20" s="609"/>
      <c r="CU20" s="609"/>
      <c r="CV20" s="609"/>
      <c r="CW20" s="609"/>
      <c r="CX20" s="609"/>
      <c r="CY20" s="610"/>
      <c r="CZ20" s="646">
        <v>100</v>
      </c>
      <c r="DA20" s="646"/>
      <c r="DB20" s="646"/>
      <c r="DC20" s="646"/>
      <c r="DD20" s="614">
        <v>6612985</v>
      </c>
      <c r="DE20" s="609"/>
      <c r="DF20" s="609"/>
      <c r="DG20" s="609"/>
      <c r="DH20" s="609"/>
      <c r="DI20" s="609"/>
      <c r="DJ20" s="609"/>
      <c r="DK20" s="609"/>
      <c r="DL20" s="609"/>
      <c r="DM20" s="609"/>
      <c r="DN20" s="609"/>
      <c r="DO20" s="609"/>
      <c r="DP20" s="610"/>
      <c r="DQ20" s="614">
        <v>53966881</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19906709</v>
      </c>
      <c r="S21" s="609"/>
      <c r="T21" s="609"/>
      <c r="U21" s="609"/>
      <c r="V21" s="609"/>
      <c r="W21" s="609"/>
      <c r="X21" s="609"/>
      <c r="Y21" s="610"/>
      <c r="Z21" s="646">
        <v>23.4</v>
      </c>
      <c r="AA21" s="646"/>
      <c r="AB21" s="646"/>
      <c r="AC21" s="646"/>
      <c r="AD21" s="647">
        <v>17899008</v>
      </c>
      <c r="AE21" s="647"/>
      <c r="AF21" s="647"/>
      <c r="AG21" s="647"/>
      <c r="AH21" s="647"/>
      <c r="AI21" s="647"/>
      <c r="AJ21" s="647"/>
      <c r="AK21" s="647"/>
      <c r="AL21" s="611">
        <v>38.5</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10621</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17899008</v>
      </c>
      <c r="S22" s="609"/>
      <c r="T22" s="609"/>
      <c r="U22" s="609"/>
      <c r="V22" s="609"/>
      <c r="W22" s="609"/>
      <c r="X22" s="609"/>
      <c r="Y22" s="610"/>
      <c r="Z22" s="646">
        <v>21.1</v>
      </c>
      <c r="AA22" s="646"/>
      <c r="AB22" s="646"/>
      <c r="AC22" s="646"/>
      <c r="AD22" s="647">
        <v>17899008</v>
      </c>
      <c r="AE22" s="647"/>
      <c r="AF22" s="647"/>
      <c r="AG22" s="647"/>
      <c r="AH22" s="647"/>
      <c r="AI22" s="647"/>
      <c r="AJ22" s="647"/>
      <c r="AK22" s="647"/>
      <c r="AL22" s="611">
        <v>38.5</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2007701</v>
      </c>
      <c r="S23" s="609"/>
      <c r="T23" s="609"/>
      <c r="U23" s="609"/>
      <c r="V23" s="609"/>
      <c r="W23" s="609"/>
      <c r="X23" s="609"/>
      <c r="Y23" s="610"/>
      <c r="Z23" s="646">
        <v>2.4</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41249508</v>
      </c>
      <c r="CS24" s="664"/>
      <c r="CT24" s="664"/>
      <c r="CU24" s="664"/>
      <c r="CV24" s="664"/>
      <c r="CW24" s="664"/>
      <c r="CX24" s="664"/>
      <c r="CY24" s="689"/>
      <c r="CZ24" s="690">
        <v>51.1</v>
      </c>
      <c r="DA24" s="672"/>
      <c r="DB24" s="672"/>
      <c r="DC24" s="692"/>
      <c r="DD24" s="688">
        <v>28608514</v>
      </c>
      <c r="DE24" s="664"/>
      <c r="DF24" s="664"/>
      <c r="DG24" s="664"/>
      <c r="DH24" s="664"/>
      <c r="DI24" s="664"/>
      <c r="DJ24" s="664"/>
      <c r="DK24" s="689"/>
      <c r="DL24" s="688">
        <v>26190631</v>
      </c>
      <c r="DM24" s="664"/>
      <c r="DN24" s="664"/>
      <c r="DO24" s="664"/>
      <c r="DP24" s="664"/>
      <c r="DQ24" s="664"/>
      <c r="DR24" s="664"/>
      <c r="DS24" s="664"/>
      <c r="DT24" s="664"/>
      <c r="DU24" s="664"/>
      <c r="DV24" s="689"/>
      <c r="DW24" s="690">
        <v>56.4</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48279037</v>
      </c>
      <c r="S25" s="609"/>
      <c r="T25" s="609"/>
      <c r="U25" s="609"/>
      <c r="V25" s="609"/>
      <c r="W25" s="609"/>
      <c r="X25" s="609"/>
      <c r="Y25" s="610"/>
      <c r="Z25" s="646">
        <v>56.8</v>
      </c>
      <c r="AA25" s="646"/>
      <c r="AB25" s="646"/>
      <c r="AC25" s="646"/>
      <c r="AD25" s="647">
        <v>46271336</v>
      </c>
      <c r="AE25" s="647"/>
      <c r="AF25" s="647"/>
      <c r="AG25" s="647"/>
      <c r="AH25" s="647"/>
      <c r="AI25" s="647"/>
      <c r="AJ25" s="647"/>
      <c r="AK25" s="647"/>
      <c r="AL25" s="611">
        <v>99.6</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13796500</v>
      </c>
      <c r="CS25" s="621"/>
      <c r="CT25" s="621"/>
      <c r="CU25" s="621"/>
      <c r="CV25" s="621"/>
      <c r="CW25" s="621"/>
      <c r="CX25" s="621"/>
      <c r="CY25" s="622"/>
      <c r="CZ25" s="611">
        <v>17.100000000000001</v>
      </c>
      <c r="DA25" s="623"/>
      <c r="DB25" s="623"/>
      <c r="DC25" s="624"/>
      <c r="DD25" s="614">
        <v>13208733</v>
      </c>
      <c r="DE25" s="621"/>
      <c r="DF25" s="621"/>
      <c r="DG25" s="621"/>
      <c r="DH25" s="621"/>
      <c r="DI25" s="621"/>
      <c r="DJ25" s="621"/>
      <c r="DK25" s="622"/>
      <c r="DL25" s="614">
        <v>12943145</v>
      </c>
      <c r="DM25" s="621"/>
      <c r="DN25" s="621"/>
      <c r="DO25" s="621"/>
      <c r="DP25" s="621"/>
      <c r="DQ25" s="621"/>
      <c r="DR25" s="621"/>
      <c r="DS25" s="621"/>
      <c r="DT25" s="621"/>
      <c r="DU25" s="621"/>
      <c r="DV25" s="622"/>
      <c r="DW25" s="611">
        <v>27.9</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12586</v>
      </c>
      <c r="S26" s="609"/>
      <c r="T26" s="609"/>
      <c r="U26" s="609"/>
      <c r="V26" s="609"/>
      <c r="W26" s="609"/>
      <c r="X26" s="609"/>
      <c r="Y26" s="610"/>
      <c r="Z26" s="646">
        <v>0</v>
      </c>
      <c r="AA26" s="646"/>
      <c r="AB26" s="646"/>
      <c r="AC26" s="646"/>
      <c r="AD26" s="647">
        <v>12586</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8732246</v>
      </c>
      <c r="CS26" s="609"/>
      <c r="CT26" s="609"/>
      <c r="CU26" s="609"/>
      <c r="CV26" s="609"/>
      <c r="CW26" s="609"/>
      <c r="CX26" s="609"/>
      <c r="CY26" s="610"/>
      <c r="CZ26" s="611">
        <v>10.8</v>
      </c>
      <c r="DA26" s="623"/>
      <c r="DB26" s="623"/>
      <c r="DC26" s="624"/>
      <c r="DD26" s="614">
        <v>8322174</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176315</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22012900</v>
      </c>
      <c r="BH27" s="609"/>
      <c r="BI27" s="609"/>
      <c r="BJ27" s="609"/>
      <c r="BK27" s="609"/>
      <c r="BL27" s="609"/>
      <c r="BM27" s="609"/>
      <c r="BN27" s="610"/>
      <c r="BO27" s="646">
        <v>100</v>
      </c>
      <c r="BP27" s="646"/>
      <c r="BQ27" s="646"/>
      <c r="BR27" s="646"/>
      <c r="BS27" s="647">
        <v>998558</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19407426</v>
      </c>
      <c r="CS27" s="621"/>
      <c r="CT27" s="621"/>
      <c r="CU27" s="621"/>
      <c r="CV27" s="621"/>
      <c r="CW27" s="621"/>
      <c r="CX27" s="621"/>
      <c r="CY27" s="622"/>
      <c r="CZ27" s="611">
        <v>24</v>
      </c>
      <c r="DA27" s="623"/>
      <c r="DB27" s="623"/>
      <c r="DC27" s="624"/>
      <c r="DD27" s="614">
        <v>7552210</v>
      </c>
      <c r="DE27" s="621"/>
      <c r="DF27" s="621"/>
      <c r="DG27" s="621"/>
      <c r="DH27" s="621"/>
      <c r="DI27" s="621"/>
      <c r="DJ27" s="621"/>
      <c r="DK27" s="622"/>
      <c r="DL27" s="614">
        <v>5399915</v>
      </c>
      <c r="DM27" s="621"/>
      <c r="DN27" s="621"/>
      <c r="DO27" s="621"/>
      <c r="DP27" s="621"/>
      <c r="DQ27" s="621"/>
      <c r="DR27" s="621"/>
      <c r="DS27" s="621"/>
      <c r="DT27" s="621"/>
      <c r="DU27" s="621"/>
      <c r="DV27" s="622"/>
      <c r="DW27" s="611">
        <v>11.6</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894596</v>
      </c>
      <c r="S28" s="609"/>
      <c r="T28" s="609"/>
      <c r="U28" s="609"/>
      <c r="V28" s="609"/>
      <c r="W28" s="609"/>
      <c r="X28" s="609"/>
      <c r="Y28" s="610"/>
      <c r="Z28" s="646">
        <v>1.1000000000000001</v>
      </c>
      <c r="AA28" s="646"/>
      <c r="AB28" s="646"/>
      <c r="AC28" s="646"/>
      <c r="AD28" s="647">
        <v>87099</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8045582</v>
      </c>
      <c r="CS28" s="609"/>
      <c r="CT28" s="609"/>
      <c r="CU28" s="609"/>
      <c r="CV28" s="609"/>
      <c r="CW28" s="609"/>
      <c r="CX28" s="609"/>
      <c r="CY28" s="610"/>
      <c r="CZ28" s="611">
        <v>10</v>
      </c>
      <c r="DA28" s="623"/>
      <c r="DB28" s="623"/>
      <c r="DC28" s="624"/>
      <c r="DD28" s="614">
        <v>7847571</v>
      </c>
      <c r="DE28" s="609"/>
      <c r="DF28" s="609"/>
      <c r="DG28" s="609"/>
      <c r="DH28" s="609"/>
      <c r="DI28" s="609"/>
      <c r="DJ28" s="609"/>
      <c r="DK28" s="610"/>
      <c r="DL28" s="614">
        <v>7847571</v>
      </c>
      <c r="DM28" s="609"/>
      <c r="DN28" s="609"/>
      <c r="DO28" s="609"/>
      <c r="DP28" s="609"/>
      <c r="DQ28" s="609"/>
      <c r="DR28" s="609"/>
      <c r="DS28" s="609"/>
      <c r="DT28" s="609"/>
      <c r="DU28" s="609"/>
      <c r="DV28" s="610"/>
      <c r="DW28" s="611">
        <v>16.899999999999999</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553666</v>
      </c>
      <c r="S29" s="609"/>
      <c r="T29" s="609"/>
      <c r="U29" s="609"/>
      <c r="V29" s="609"/>
      <c r="W29" s="609"/>
      <c r="X29" s="609"/>
      <c r="Y29" s="610"/>
      <c r="Z29" s="646">
        <v>0.7</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8045582</v>
      </c>
      <c r="CS29" s="621"/>
      <c r="CT29" s="621"/>
      <c r="CU29" s="621"/>
      <c r="CV29" s="621"/>
      <c r="CW29" s="621"/>
      <c r="CX29" s="621"/>
      <c r="CY29" s="622"/>
      <c r="CZ29" s="611">
        <v>10</v>
      </c>
      <c r="DA29" s="623"/>
      <c r="DB29" s="623"/>
      <c r="DC29" s="624"/>
      <c r="DD29" s="614">
        <v>7847571</v>
      </c>
      <c r="DE29" s="621"/>
      <c r="DF29" s="621"/>
      <c r="DG29" s="621"/>
      <c r="DH29" s="621"/>
      <c r="DI29" s="621"/>
      <c r="DJ29" s="621"/>
      <c r="DK29" s="622"/>
      <c r="DL29" s="614">
        <v>7847571</v>
      </c>
      <c r="DM29" s="621"/>
      <c r="DN29" s="621"/>
      <c r="DO29" s="621"/>
      <c r="DP29" s="621"/>
      <c r="DQ29" s="621"/>
      <c r="DR29" s="621"/>
      <c r="DS29" s="621"/>
      <c r="DT29" s="621"/>
      <c r="DU29" s="621"/>
      <c r="DV29" s="622"/>
      <c r="DW29" s="611">
        <v>16.899999999999999</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12507486</v>
      </c>
      <c r="S30" s="609"/>
      <c r="T30" s="609"/>
      <c r="U30" s="609"/>
      <c r="V30" s="609"/>
      <c r="W30" s="609"/>
      <c r="X30" s="609"/>
      <c r="Y30" s="610"/>
      <c r="Z30" s="646">
        <v>14.7</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7897856</v>
      </c>
      <c r="CS30" s="609"/>
      <c r="CT30" s="609"/>
      <c r="CU30" s="609"/>
      <c r="CV30" s="609"/>
      <c r="CW30" s="609"/>
      <c r="CX30" s="609"/>
      <c r="CY30" s="610"/>
      <c r="CZ30" s="611">
        <v>9.8000000000000007</v>
      </c>
      <c r="DA30" s="623"/>
      <c r="DB30" s="623"/>
      <c r="DC30" s="624"/>
      <c r="DD30" s="614">
        <v>7710487</v>
      </c>
      <c r="DE30" s="609"/>
      <c r="DF30" s="609"/>
      <c r="DG30" s="609"/>
      <c r="DH30" s="609"/>
      <c r="DI30" s="609"/>
      <c r="DJ30" s="609"/>
      <c r="DK30" s="610"/>
      <c r="DL30" s="614">
        <v>7710487</v>
      </c>
      <c r="DM30" s="609"/>
      <c r="DN30" s="609"/>
      <c r="DO30" s="609"/>
      <c r="DP30" s="609"/>
      <c r="DQ30" s="609"/>
      <c r="DR30" s="609"/>
      <c r="DS30" s="609"/>
      <c r="DT30" s="609"/>
      <c r="DU30" s="609"/>
      <c r="DV30" s="610"/>
      <c r="DW30" s="611">
        <v>16.600000000000001</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99.4</v>
      </c>
      <c r="BH31" s="671"/>
      <c r="BI31" s="671"/>
      <c r="BJ31" s="671"/>
      <c r="BK31" s="671"/>
      <c r="BL31" s="671"/>
      <c r="BM31" s="672">
        <v>98.5</v>
      </c>
      <c r="BN31" s="671"/>
      <c r="BO31" s="671"/>
      <c r="BP31" s="671"/>
      <c r="BQ31" s="673"/>
      <c r="BR31" s="670">
        <v>99.4</v>
      </c>
      <c r="BS31" s="671"/>
      <c r="BT31" s="671"/>
      <c r="BU31" s="671"/>
      <c r="BV31" s="671"/>
      <c r="BW31" s="671"/>
      <c r="BX31" s="672">
        <v>98.4</v>
      </c>
      <c r="BY31" s="671"/>
      <c r="BZ31" s="671"/>
      <c r="CA31" s="671"/>
      <c r="CB31" s="673"/>
      <c r="CD31" s="629"/>
      <c r="CE31" s="630"/>
      <c r="CF31" s="605" t="s">
        <v>300</v>
      </c>
      <c r="CG31" s="606"/>
      <c r="CH31" s="606"/>
      <c r="CI31" s="606"/>
      <c r="CJ31" s="606"/>
      <c r="CK31" s="606"/>
      <c r="CL31" s="606"/>
      <c r="CM31" s="606"/>
      <c r="CN31" s="606"/>
      <c r="CO31" s="606"/>
      <c r="CP31" s="606"/>
      <c r="CQ31" s="607"/>
      <c r="CR31" s="608">
        <v>147726</v>
      </c>
      <c r="CS31" s="621"/>
      <c r="CT31" s="621"/>
      <c r="CU31" s="621"/>
      <c r="CV31" s="621"/>
      <c r="CW31" s="621"/>
      <c r="CX31" s="621"/>
      <c r="CY31" s="622"/>
      <c r="CZ31" s="611">
        <v>0.2</v>
      </c>
      <c r="DA31" s="623"/>
      <c r="DB31" s="623"/>
      <c r="DC31" s="624"/>
      <c r="DD31" s="614">
        <v>137084</v>
      </c>
      <c r="DE31" s="621"/>
      <c r="DF31" s="621"/>
      <c r="DG31" s="621"/>
      <c r="DH31" s="621"/>
      <c r="DI31" s="621"/>
      <c r="DJ31" s="621"/>
      <c r="DK31" s="622"/>
      <c r="DL31" s="614">
        <v>137084</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5670587</v>
      </c>
      <c r="S32" s="609"/>
      <c r="T32" s="609"/>
      <c r="U32" s="609"/>
      <c r="V32" s="609"/>
      <c r="W32" s="609"/>
      <c r="X32" s="609"/>
      <c r="Y32" s="610"/>
      <c r="Z32" s="646">
        <v>6.7</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99.5</v>
      </c>
      <c r="BH32" s="621"/>
      <c r="BI32" s="621"/>
      <c r="BJ32" s="621"/>
      <c r="BK32" s="621"/>
      <c r="BL32" s="621"/>
      <c r="BM32" s="612">
        <v>98.6</v>
      </c>
      <c r="BN32" s="621"/>
      <c r="BO32" s="621"/>
      <c r="BP32" s="621"/>
      <c r="BQ32" s="644"/>
      <c r="BR32" s="674">
        <v>99.3</v>
      </c>
      <c r="BS32" s="621"/>
      <c r="BT32" s="621"/>
      <c r="BU32" s="621"/>
      <c r="BV32" s="621"/>
      <c r="BW32" s="621"/>
      <c r="BX32" s="612">
        <v>98.5</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265447</v>
      </c>
      <c r="S33" s="609"/>
      <c r="T33" s="609"/>
      <c r="U33" s="609"/>
      <c r="V33" s="609"/>
      <c r="W33" s="609"/>
      <c r="X33" s="609"/>
      <c r="Y33" s="610"/>
      <c r="Z33" s="646">
        <v>0.3</v>
      </c>
      <c r="AA33" s="646"/>
      <c r="AB33" s="646"/>
      <c r="AC33" s="646"/>
      <c r="AD33" s="647">
        <v>65073</v>
      </c>
      <c r="AE33" s="647"/>
      <c r="AF33" s="647"/>
      <c r="AG33" s="647"/>
      <c r="AH33" s="647"/>
      <c r="AI33" s="647"/>
      <c r="AJ33" s="647"/>
      <c r="AK33" s="647"/>
      <c r="AL33" s="611">
        <v>0.1</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99.3</v>
      </c>
      <c r="BH33" s="593"/>
      <c r="BI33" s="593"/>
      <c r="BJ33" s="593"/>
      <c r="BK33" s="593"/>
      <c r="BL33" s="593"/>
      <c r="BM33" s="639">
        <v>98.1</v>
      </c>
      <c r="BN33" s="593"/>
      <c r="BO33" s="593"/>
      <c r="BP33" s="593"/>
      <c r="BQ33" s="656"/>
      <c r="BR33" s="669">
        <v>99.3</v>
      </c>
      <c r="BS33" s="593"/>
      <c r="BT33" s="593"/>
      <c r="BU33" s="593"/>
      <c r="BV33" s="593"/>
      <c r="BW33" s="593"/>
      <c r="BX33" s="639">
        <v>98</v>
      </c>
      <c r="BY33" s="593"/>
      <c r="BZ33" s="593"/>
      <c r="CA33" s="593"/>
      <c r="CB33" s="656"/>
      <c r="CD33" s="605" t="s">
        <v>307</v>
      </c>
      <c r="CE33" s="606"/>
      <c r="CF33" s="606"/>
      <c r="CG33" s="606"/>
      <c r="CH33" s="606"/>
      <c r="CI33" s="606"/>
      <c r="CJ33" s="606"/>
      <c r="CK33" s="606"/>
      <c r="CL33" s="606"/>
      <c r="CM33" s="606"/>
      <c r="CN33" s="606"/>
      <c r="CO33" s="606"/>
      <c r="CP33" s="606"/>
      <c r="CQ33" s="607"/>
      <c r="CR33" s="608">
        <v>32581923</v>
      </c>
      <c r="CS33" s="621"/>
      <c r="CT33" s="621"/>
      <c r="CU33" s="621"/>
      <c r="CV33" s="621"/>
      <c r="CW33" s="621"/>
      <c r="CX33" s="621"/>
      <c r="CY33" s="622"/>
      <c r="CZ33" s="611">
        <v>40.299999999999997</v>
      </c>
      <c r="DA33" s="623"/>
      <c r="DB33" s="623"/>
      <c r="DC33" s="624"/>
      <c r="DD33" s="614">
        <v>23853871</v>
      </c>
      <c r="DE33" s="621"/>
      <c r="DF33" s="621"/>
      <c r="DG33" s="621"/>
      <c r="DH33" s="621"/>
      <c r="DI33" s="621"/>
      <c r="DJ33" s="621"/>
      <c r="DK33" s="622"/>
      <c r="DL33" s="614">
        <v>16310455</v>
      </c>
      <c r="DM33" s="621"/>
      <c r="DN33" s="621"/>
      <c r="DO33" s="621"/>
      <c r="DP33" s="621"/>
      <c r="DQ33" s="621"/>
      <c r="DR33" s="621"/>
      <c r="DS33" s="621"/>
      <c r="DT33" s="621"/>
      <c r="DU33" s="621"/>
      <c r="DV33" s="622"/>
      <c r="DW33" s="611">
        <v>35.1</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5434015</v>
      </c>
      <c r="S34" s="609"/>
      <c r="T34" s="609"/>
      <c r="U34" s="609"/>
      <c r="V34" s="609"/>
      <c r="W34" s="609"/>
      <c r="X34" s="609"/>
      <c r="Y34" s="610"/>
      <c r="Z34" s="646">
        <v>6.4</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12075842</v>
      </c>
      <c r="CS34" s="609"/>
      <c r="CT34" s="609"/>
      <c r="CU34" s="609"/>
      <c r="CV34" s="609"/>
      <c r="CW34" s="609"/>
      <c r="CX34" s="609"/>
      <c r="CY34" s="610"/>
      <c r="CZ34" s="611">
        <v>15</v>
      </c>
      <c r="DA34" s="623"/>
      <c r="DB34" s="623"/>
      <c r="DC34" s="624"/>
      <c r="DD34" s="614">
        <v>9849638</v>
      </c>
      <c r="DE34" s="609"/>
      <c r="DF34" s="609"/>
      <c r="DG34" s="609"/>
      <c r="DH34" s="609"/>
      <c r="DI34" s="609"/>
      <c r="DJ34" s="609"/>
      <c r="DK34" s="610"/>
      <c r="DL34" s="614">
        <v>6954270</v>
      </c>
      <c r="DM34" s="609"/>
      <c r="DN34" s="609"/>
      <c r="DO34" s="609"/>
      <c r="DP34" s="609"/>
      <c r="DQ34" s="609"/>
      <c r="DR34" s="609"/>
      <c r="DS34" s="609"/>
      <c r="DT34" s="609"/>
      <c r="DU34" s="609"/>
      <c r="DV34" s="610"/>
      <c r="DW34" s="611">
        <v>15</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673198</v>
      </c>
      <c r="S35" s="609"/>
      <c r="T35" s="609"/>
      <c r="U35" s="609"/>
      <c r="V35" s="609"/>
      <c r="W35" s="609"/>
      <c r="X35" s="609"/>
      <c r="Y35" s="610"/>
      <c r="Z35" s="646">
        <v>0.8</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879974</v>
      </c>
      <c r="CS35" s="621"/>
      <c r="CT35" s="621"/>
      <c r="CU35" s="621"/>
      <c r="CV35" s="621"/>
      <c r="CW35" s="621"/>
      <c r="CX35" s="621"/>
      <c r="CY35" s="622"/>
      <c r="CZ35" s="611">
        <v>1.1000000000000001</v>
      </c>
      <c r="DA35" s="623"/>
      <c r="DB35" s="623"/>
      <c r="DC35" s="624"/>
      <c r="DD35" s="614">
        <v>692314</v>
      </c>
      <c r="DE35" s="621"/>
      <c r="DF35" s="621"/>
      <c r="DG35" s="621"/>
      <c r="DH35" s="621"/>
      <c r="DI35" s="621"/>
      <c r="DJ35" s="621"/>
      <c r="DK35" s="622"/>
      <c r="DL35" s="614">
        <v>524782</v>
      </c>
      <c r="DM35" s="621"/>
      <c r="DN35" s="621"/>
      <c r="DO35" s="621"/>
      <c r="DP35" s="621"/>
      <c r="DQ35" s="621"/>
      <c r="DR35" s="621"/>
      <c r="DS35" s="621"/>
      <c r="DT35" s="621"/>
      <c r="DU35" s="621"/>
      <c r="DV35" s="622"/>
      <c r="DW35" s="611">
        <v>1.1000000000000001</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4355842</v>
      </c>
      <c r="S36" s="609"/>
      <c r="T36" s="609"/>
      <c r="U36" s="609"/>
      <c r="V36" s="609"/>
      <c r="W36" s="609"/>
      <c r="X36" s="609"/>
      <c r="Y36" s="610"/>
      <c r="Z36" s="646">
        <v>5.0999999999999996</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10440270</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311666</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6072252</v>
      </c>
      <c r="CS36" s="609"/>
      <c r="CT36" s="609"/>
      <c r="CU36" s="609"/>
      <c r="CV36" s="609"/>
      <c r="CW36" s="609"/>
      <c r="CX36" s="609"/>
      <c r="CY36" s="610"/>
      <c r="CZ36" s="611">
        <v>7.5</v>
      </c>
      <c r="DA36" s="623"/>
      <c r="DB36" s="623"/>
      <c r="DC36" s="624"/>
      <c r="DD36" s="614">
        <v>4891777</v>
      </c>
      <c r="DE36" s="609"/>
      <c r="DF36" s="609"/>
      <c r="DG36" s="609"/>
      <c r="DH36" s="609"/>
      <c r="DI36" s="609"/>
      <c r="DJ36" s="609"/>
      <c r="DK36" s="610"/>
      <c r="DL36" s="614">
        <v>3129165</v>
      </c>
      <c r="DM36" s="609"/>
      <c r="DN36" s="609"/>
      <c r="DO36" s="609"/>
      <c r="DP36" s="609"/>
      <c r="DQ36" s="609"/>
      <c r="DR36" s="609"/>
      <c r="DS36" s="609"/>
      <c r="DT36" s="609"/>
      <c r="DU36" s="609"/>
      <c r="DV36" s="610"/>
      <c r="DW36" s="611">
        <v>6.7</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1788721</v>
      </c>
      <c r="S37" s="609"/>
      <c r="T37" s="609"/>
      <c r="U37" s="609"/>
      <c r="V37" s="609"/>
      <c r="W37" s="609"/>
      <c r="X37" s="609"/>
      <c r="Y37" s="610"/>
      <c r="Z37" s="646">
        <v>2.1</v>
      </c>
      <c r="AA37" s="646"/>
      <c r="AB37" s="646"/>
      <c r="AC37" s="646"/>
      <c r="AD37" s="647">
        <v>36868</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1859011</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-125024</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11583</v>
      </c>
      <c r="CS37" s="621"/>
      <c r="CT37" s="621"/>
      <c r="CU37" s="621"/>
      <c r="CV37" s="621"/>
      <c r="CW37" s="621"/>
      <c r="CX37" s="621"/>
      <c r="CY37" s="622"/>
      <c r="CZ37" s="611">
        <v>0</v>
      </c>
      <c r="DA37" s="623"/>
      <c r="DB37" s="623"/>
      <c r="DC37" s="624"/>
      <c r="DD37" s="614">
        <v>5228</v>
      </c>
      <c r="DE37" s="621"/>
      <c r="DF37" s="621"/>
      <c r="DG37" s="621"/>
      <c r="DH37" s="621"/>
      <c r="DI37" s="621"/>
      <c r="DJ37" s="621"/>
      <c r="DK37" s="622"/>
      <c r="DL37" s="614">
        <v>5228</v>
      </c>
      <c r="DM37" s="621"/>
      <c r="DN37" s="621"/>
      <c r="DO37" s="621"/>
      <c r="DP37" s="621"/>
      <c r="DQ37" s="621"/>
      <c r="DR37" s="621"/>
      <c r="DS37" s="621"/>
      <c r="DT37" s="621"/>
      <c r="DU37" s="621"/>
      <c r="DV37" s="622"/>
      <c r="DW37" s="611">
        <v>0</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4388200</v>
      </c>
      <c r="S38" s="609"/>
      <c r="T38" s="609"/>
      <c r="U38" s="609"/>
      <c r="V38" s="609"/>
      <c r="W38" s="609"/>
      <c r="X38" s="609"/>
      <c r="Y38" s="610"/>
      <c r="Z38" s="646">
        <v>5.2</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602622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19940</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7892551</v>
      </c>
      <c r="CS38" s="609"/>
      <c r="CT38" s="609"/>
      <c r="CU38" s="609"/>
      <c r="CV38" s="609"/>
      <c r="CW38" s="609"/>
      <c r="CX38" s="609"/>
      <c r="CY38" s="610"/>
      <c r="CZ38" s="611">
        <v>9.8000000000000007</v>
      </c>
      <c r="DA38" s="623"/>
      <c r="DB38" s="623"/>
      <c r="DC38" s="624"/>
      <c r="DD38" s="614">
        <v>6327252</v>
      </c>
      <c r="DE38" s="609"/>
      <c r="DF38" s="609"/>
      <c r="DG38" s="609"/>
      <c r="DH38" s="609"/>
      <c r="DI38" s="609"/>
      <c r="DJ38" s="609"/>
      <c r="DK38" s="610"/>
      <c r="DL38" s="614">
        <v>5637916</v>
      </c>
      <c r="DM38" s="609"/>
      <c r="DN38" s="609"/>
      <c r="DO38" s="609"/>
      <c r="DP38" s="609"/>
      <c r="DQ38" s="609"/>
      <c r="DR38" s="609"/>
      <c r="DS38" s="609"/>
      <c r="DT38" s="609"/>
      <c r="DU38" s="609"/>
      <c r="DV38" s="610"/>
      <c r="DW38" s="611">
        <v>12.1</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139000</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29140</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4439924</v>
      </c>
      <c r="CS39" s="621"/>
      <c r="CT39" s="621"/>
      <c r="CU39" s="621"/>
      <c r="CV39" s="621"/>
      <c r="CW39" s="621"/>
      <c r="CX39" s="621"/>
      <c r="CY39" s="622"/>
      <c r="CZ39" s="611">
        <v>5.5</v>
      </c>
      <c r="DA39" s="623"/>
      <c r="DB39" s="623"/>
      <c r="DC39" s="624"/>
      <c r="DD39" s="614">
        <v>1837810</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86086</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97</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1221380</v>
      </c>
      <c r="CS40" s="609"/>
      <c r="CT40" s="609"/>
      <c r="CU40" s="609"/>
      <c r="CV40" s="609"/>
      <c r="CW40" s="609"/>
      <c r="CX40" s="609"/>
      <c r="CY40" s="610"/>
      <c r="CZ40" s="611">
        <v>1.5</v>
      </c>
      <c r="DA40" s="623"/>
      <c r="DB40" s="623"/>
      <c r="DC40" s="624"/>
      <c r="DD40" s="614">
        <v>255080</v>
      </c>
      <c r="DE40" s="609"/>
      <c r="DF40" s="609"/>
      <c r="DG40" s="609"/>
      <c r="DH40" s="609"/>
      <c r="DI40" s="609"/>
      <c r="DJ40" s="609"/>
      <c r="DK40" s="610"/>
      <c r="DL40" s="614">
        <v>64322</v>
      </c>
      <c r="DM40" s="609"/>
      <c r="DN40" s="609"/>
      <c r="DO40" s="609"/>
      <c r="DP40" s="609"/>
      <c r="DQ40" s="609"/>
      <c r="DR40" s="609"/>
      <c r="DS40" s="609"/>
      <c r="DT40" s="609"/>
      <c r="DU40" s="609"/>
      <c r="DV40" s="610"/>
      <c r="DW40" s="611">
        <v>0.1</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84999696</v>
      </c>
      <c r="S41" s="633"/>
      <c r="T41" s="633"/>
      <c r="U41" s="633"/>
      <c r="V41" s="633"/>
      <c r="W41" s="633"/>
      <c r="X41" s="633"/>
      <c r="Y41" s="636"/>
      <c r="Z41" s="637">
        <v>100</v>
      </c>
      <c r="AA41" s="637"/>
      <c r="AB41" s="637"/>
      <c r="AC41" s="637"/>
      <c r="AD41" s="638">
        <v>46472962</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1662330</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6091221</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401</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6930676</v>
      </c>
      <c r="CS42" s="621"/>
      <c r="CT42" s="621"/>
      <c r="CU42" s="621"/>
      <c r="CV42" s="621"/>
      <c r="CW42" s="621"/>
      <c r="CX42" s="621"/>
      <c r="CY42" s="622"/>
      <c r="CZ42" s="611">
        <v>8.6</v>
      </c>
      <c r="DA42" s="623"/>
      <c r="DB42" s="623"/>
      <c r="DC42" s="624"/>
      <c r="DD42" s="614">
        <v>1504496</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54369</v>
      </c>
      <c r="CS43" s="621"/>
      <c r="CT43" s="621"/>
      <c r="CU43" s="621"/>
      <c r="CV43" s="621"/>
      <c r="CW43" s="621"/>
      <c r="CX43" s="621"/>
      <c r="CY43" s="622"/>
      <c r="CZ43" s="611">
        <v>0.1</v>
      </c>
      <c r="DA43" s="623"/>
      <c r="DB43" s="623"/>
      <c r="DC43" s="624"/>
      <c r="DD43" s="614">
        <v>7071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6612985</v>
      </c>
      <c r="CS44" s="609"/>
      <c r="CT44" s="609"/>
      <c r="CU44" s="609"/>
      <c r="CV44" s="609"/>
      <c r="CW44" s="609"/>
      <c r="CX44" s="609"/>
      <c r="CY44" s="610"/>
      <c r="CZ44" s="611">
        <v>8.1999999999999993</v>
      </c>
      <c r="DA44" s="612"/>
      <c r="DB44" s="612"/>
      <c r="DC44" s="613"/>
      <c r="DD44" s="614">
        <v>1387919</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2566099</v>
      </c>
      <c r="CS45" s="621"/>
      <c r="CT45" s="621"/>
      <c r="CU45" s="621"/>
      <c r="CV45" s="621"/>
      <c r="CW45" s="621"/>
      <c r="CX45" s="621"/>
      <c r="CY45" s="622"/>
      <c r="CZ45" s="611">
        <v>3.2</v>
      </c>
      <c r="DA45" s="623"/>
      <c r="DB45" s="623"/>
      <c r="DC45" s="624"/>
      <c r="DD45" s="614">
        <v>153658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3780726</v>
      </c>
      <c r="CS46" s="609"/>
      <c r="CT46" s="609"/>
      <c r="CU46" s="609"/>
      <c r="CV46" s="609"/>
      <c r="CW46" s="609"/>
      <c r="CX46" s="609"/>
      <c r="CY46" s="610"/>
      <c r="CZ46" s="611">
        <v>4.7</v>
      </c>
      <c r="DA46" s="612"/>
      <c r="DB46" s="612"/>
      <c r="DC46" s="613"/>
      <c r="DD46" s="614">
        <v>1158474</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317691</v>
      </c>
      <c r="CS47" s="621"/>
      <c r="CT47" s="621"/>
      <c r="CU47" s="621"/>
      <c r="CV47" s="621"/>
      <c r="CW47" s="621"/>
      <c r="CX47" s="621"/>
      <c r="CY47" s="622"/>
      <c r="CZ47" s="611">
        <v>0.4</v>
      </c>
      <c r="DA47" s="623"/>
      <c r="DB47" s="623"/>
      <c r="DC47" s="624"/>
      <c r="DD47" s="614">
        <v>116577</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80762107</v>
      </c>
      <c r="CS49" s="593"/>
      <c r="CT49" s="593"/>
      <c r="CU49" s="593"/>
      <c r="CV49" s="593"/>
      <c r="CW49" s="593"/>
      <c r="CX49" s="593"/>
      <c r="CY49" s="594"/>
      <c r="CZ49" s="595">
        <v>100</v>
      </c>
      <c r="DA49" s="596"/>
      <c r="DB49" s="596"/>
      <c r="DC49" s="597"/>
      <c r="DD49" s="598">
        <v>53966881</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JAk6gWWDch3aLFkOw0rOKNv7UcNJiPOBmuv3QwnNLQcHYW6uTuvMxRRi91QZ1zi9diWEx7ebhfG8N/OUQPOmHw==" saltValue="5v/iO76uX7NK7Q6QUz9tb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v>84991</v>
      </c>
      <c r="R7" s="1090"/>
      <c r="S7" s="1090"/>
      <c r="T7" s="1090"/>
      <c r="U7" s="1090"/>
      <c r="V7" s="1090">
        <v>80759</v>
      </c>
      <c r="W7" s="1090"/>
      <c r="X7" s="1090"/>
      <c r="Y7" s="1090"/>
      <c r="Z7" s="1090"/>
      <c r="AA7" s="1090">
        <v>4232</v>
      </c>
      <c r="AB7" s="1090"/>
      <c r="AC7" s="1090"/>
      <c r="AD7" s="1090"/>
      <c r="AE7" s="1091"/>
      <c r="AF7" s="1092">
        <v>3578</v>
      </c>
      <c r="AG7" s="1093"/>
      <c r="AH7" s="1093"/>
      <c r="AI7" s="1093"/>
      <c r="AJ7" s="1094"/>
      <c r="AK7" s="1095">
        <v>664</v>
      </c>
      <c r="AL7" s="1096"/>
      <c r="AM7" s="1096"/>
      <c r="AN7" s="1096"/>
      <c r="AO7" s="1096"/>
      <c r="AP7" s="1096">
        <v>49987</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564</v>
      </c>
      <c r="BT7" s="1087"/>
      <c r="BU7" s="1087"/>
      <c r="BV7" s="1087"/>
      <c r="BW7" s="1087"/>
      <c r="BX7" s="1087"/>
      <c r="BY7" s="1087"/>
      <c r="BZ7" s="1087"/>
      <c r="CA7" s="1087"/>
      <c r="CB7" s="1087"/>
      <c r="CC7" s="1087"/>
      <c r="CD7" s="1087"/>
      <c r="CE7" s="1087"/>
      <c r="CF7" s="1087"/>
      <c r="CG7" s="1099"/>
      <c r="CH7" s="1083">
        <v>10</v>
      </c>
      <c r="CI7" s="1084"/>
      <c r="CJ7" s="1084"/>
      <c r="CK7" s="1084"/>
      <c r="CL7" s="1085"/>
      <c r="CM7" s="1083">
        <v>97</v>
      </c>
      <c r="CN7" s="1084"/>
      <c r="CO7" s="1084"/>
      <c r="CP7" s="1084"/>
      <c r="CQ7" s="1085"/>
      <c r="CR7" s="1083">
        <v>36</v>
      </c>
      <c r="CS7" s="1084"/>
      <c r="CT7" s="1084"/>
      <c r="CU7" s="1084"/>
      <c r="CV7" s="1085"/>
      <c r="CW7" s="1083" t="s">
        <v>496</v>
      </c>
      <c r="CX7" s="1084"/>
      <c r="CY7" s="1084"/>
      <c r="CZ7" s="1084"/>
      <c r="DA7" s="1085"/>
      <c r="DB7" s="1083" t="s">
        <v>496</v>
      </c>
      <c r="DC7" s="1084"/>
      <c r="DD7" s="1084"/>
      <c r="DE7" s="1084"/>
      <c r="DF7" s="1085"/>
      <c r="DG7" s="1083" t="s">
        <v>496</v>
      </c>
      <c r="DH7" s="1084"/>
      <c r="DI7" s="1084"/>
      <c r="DJ7" s="1084"/>
      <c r="DK7" s="1085"/>
      <c r="DL7" s="1083" t="s">
        <v>496</v>
      </c>
      <c r="DM7" s="1084"/>
      <c r="DN7" s="1084"/>
      <c r="DO7" s="1084"/>
      <c r="DP7" s="1085"/>
      <c r="DQ7" s="1083" t="s">
        <v>496</v>
      </c>
      <c r="DR7" s="1084"/>
      <c r="DS7" s="1084"/>
      <c r="DT7" s="1084"/>
      <c r="DU7" s="1085"/>
      <c r="DV7" s="1086"/>
      <c r="DW7" s="1087"/>
      <c r="DX7" s="1087"/>
      <c r="DY7" s="1087"/>
      <c r="DZ7" s="1088"/>
      <c r="EA7" s="217"/>
    </row>
    <row r="8" spans="1:131" s="218" customFormat="1" ht="26.25" customHeight="1" x14ac:dyDescent="0.15">
      <c r="A8" s="221">
        <v>2</v>
      </c>
      <c r="B8" s="1017" t="s">
        <v>375</v>
      </c>
      <c r="C8" s="1018"/>
      <c r="D8" s="1018"/>
      <c r="E8" s="1018"/>
      <c r="F8" s="1018"/>
      <c r="G8" s="1018"/>
      <c r="H8" s="1018"/>
      <c r="I8" s="1018"/>
      <c r="J8" s="1018"/>
      <c r="K8" s="1018"/>
      <c r="L8" s="1018"/>
      <c r="M8" s="1018"/>
      <c r="N8" s="1018"/>
      <c r="O8" s="1018"/>
      <c r="P8" s="1019"/>
      <c r="Q8" s="1025" t="s">
        <v>496</v>
      </c>
      <c r="R8" s="1026"/>
      <c r="S8" s="1026"/>
      <c r="T8" s="1026"/>
      <c r="U8" s="1026"/>
      <c r="V8" s="1026" t="s">
        <v>496</v>
      </c>
      <c r="W8" s="1026"/>
      <c r="X8" s="1026"/>
      <c r="Y8" s="1026"/>
      <c r="Z8" s="1026"/>
      <c r="AA8" s="1026" t="s">
        <v>496</v>
      </c>
      <c r="AB8" s="1026"/>
      <c r="AC8" s="1026"/>
      <c r="AD8" s="1026"/>
      <c r="AE8" s="1027"/>
      <c r="AF8" s="1022" t="s">
        <v>122</v>
      </c>
      <c r="AG8" s="1023"/>
      <c r="AH8" s="1023"/>
      <c r="AI8" s="1023"/>
      <c r="AJ8" s="1024"/>
      <c r="AK8" s="1067" t="s">
        <v>496</v>
      </c>
      <c r="AL8" s="1068"/>
      <c r="AM8" s="1068"/>
      <c r="AN8" s="1068"/>
      <c r="AO8" s="1068"/>
      <c r="AP8" s="1068" t="s">
        <v>496</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565</v>
      </c>
      <c r="BT8" s="980"/>
      <c r="BU8" s="980"/>
      <c r="BV8" s="980"/>
      <c r="BW8" s="980"/>
      <c r="BX8" s="980"/>
      <c r="BY8" s="980"/>
      <c r="BZ8" s="980"/>
      <c r="CA8" s="980"/>
      <c r="CB8" s="980"/>
      <c r="CC8" s="980"/>
      <c r="CD8" s="980"/>
      <c r="CE8" s="980"/>
      <c r="CF8" s="980"/>
      <c r="CG8" s="1001"/>
      <c r="CH8" s="976">
        <v>4</v>
      </c>
      <c r="CI8" s="977"/>
      <c r="CJ8" s="977"/>
      <c r="CK8" s="977"/>
      <c r="CL8" s="978"/>
      <c r="CM8" s="976">
        <v>23</v>
      </c>
      <c r="CN8" s="977"/>
      <c r="CO8" s="977"/>
      <c r="CP8" s="977"/>
      <c r="CQ8" s="978"/>
      <c r="CR8" s="976">
        <v>10</v>
      </c>
      <c r="CS8" s="977"/>
      <c r="CT8" s="977"/>
      <c r="CU8" s="977"/>
      <c r="CV8" s="978"/>
      <c r="CW8" s="976" t="s">
        <v>496</v>
      </c>
      <c r="CX8" s="977"/>
      <c r="CY8" s="977"/>
      <c r="CZ8" s="977"/>
      <c r="DA8" s="978"/>
      <c r="DB8" s="976" t="s">
        <v>496</v>
      </c>
      <c r="DC8" s="977"/>
      <c r="DD8" s="977"/>
      <c r="DE8" s="977"/>
      <c r="DF8" s="978"/>
      <c r="DG8" s="976" t="s">
        <v>496</v>
      </c>
      <c r="DH8" s="977"/>
      <c r="DI8" s="977"/>
      <c r="DJ8" s="977"/>
      <c r="DK8" s="978"/>
      <c r="DL8" s="976" t="s">
        <v>496</v>
      </c>
      <c r="DM8" s="977"/>
      <c r="DN8" s="977"/>
      <c r="DO8" s="977"/>
      <c r="DP8" s="978"/>
      <c r="DQ8" s="976" t="s">
        <v>496</v>
      </c>
      <c r="DR8" s="977"/>
      <c r="DS8" s="977"/>
      <c r="DT8" s="977"/>
      <c r="DU8" s="978"/>
      <c r="DV8" s="979"/>
      <c r="DW8" s="980"/>
      <c r="DX8" s="980"/>
      <c r="DY8" s="980"/>
      <c r="DZ8" s="981"/>
      <c r="EA8" s="217"/>
    </row>
    <row r="9" spans="1:131" s="218" customFormat="1" ht="26.25" customHeight="1" x14ac:dyDescent="0.15">
      <c r="A9" s="221">
        <v>3</v>
      </c>
      <c r="B9" s="1017" t="s">
        <v>376</v>
      </c>
      <c r="C9" s="1018"/>
      <c r="D9" s="1018"/>
      <c r="E9" s="1018"/>
      <c r="F9" s="1018"/>
      <c r="G9" s="1018"/>
      <c r="H9" s="1018"/>
      <c r="I9" s="1018"/>
      <c r="J9" s="1018"/>
      <c r="K9" s="1018"/>
      <c r="L9" s="1018"/>
      <c r="M9" s="1018"/>
      <c r="N9" s="1018"/>
      <c r="O9" s="1018"/>
      <c r="P9" s="1019"/>
      <c r="Q9" s="1025">
        <v>45</v>
      </c>
      <c r="R9" s="1026"/>
      <c r="S9" s="1026"/>
      <c r="T9" s="1026"/>
      <c r="U9" s="1026"/>
      <c r="V9" s="1026">
        <v>39</v>
      </c>
      <c r="W9" s="1026"/>
      <c r="X9" s="1026"/>
      <c r="Y9" s="1026"/>
      <c r="Z9" s="1026"/>
      <c r="AA9" s="1026">
        <v>6</v>
      </c>
      <c r="AB9" s="1026"/>
      <c r="AC9" s="1026"/>
      <c r="AD9" s="1026"/>
      <c r="AE9" s="1027"/>
      <c r="AF9" s="1022">
        <v>6</v>
      </c>
      <c r="AG9" s="1023"/>
      <c r="AH9" s="1023"/>
      <c r="AI9" s="1023"/>
      <c r="AJ9" s="1024"/>
      <c r="AK9" s="1067">
        <v>18</v>
      </c>
      <c r="AL9" s="1068"/>
      <c r="AM9" s="1068"/>
      <c r="AN9" s="1068"/>
      <c r="AO9" s="1068"/>
      <c r="AP9" s="1068" t="s">
        <v>496</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566</v>
      </c>
      <c r="BT9" s="980"/>
      <c r="BU9" s="980"/>
      <c r="BV9" s="980"/>
      <c r="BW9" s="980"/>
      <c r="BX9" s="980"/>
      <c r="BY9" s="980"/>
      <c r="BZ9" s="980"/>
      <c r="CA9" s="980"/>
      <c r="CB9" s="980"/>
      <c r="CC9" s="980"/>
      <c r="CD9" s="980"/>
      <c r="CE9" s="980"/>
      <c r="CF9" s="980"/>
      <c r="CG9" s="1001"/>
      <c r="CH9" s="976">
        <v>1</v>
      </c>
      <c r="CI9" s="977"/>
      <c r="CJ9" s="977"/>
      <c r="CK9" s="977"/>
      <c r="CL9" s="978"/>
      <c r="CM9" s="976">
        <v>43</v>
      </c>
      <c r="CN9" s="977"/>
      <c r="CO9" s="977"/>
      <c r="CP9" s="977"/>
      <c r="CQ9" s="978"/>
      <c r="CR9" s="976">
        <v>10</v>
      </c>
      <c r="CS9" s="977"/>
      <c r="CT9" s="977"/>
      <c r="CU9" s="977"/>
      <c r="CV9" s="978"/>
      <c r="CW9" s="976" t="s">
        <v>496</v>
      </c>
      <c r="CX9" s="977"/>
      <c r="CY9" s="977"/>
      <c r="CZ9" s="977"/>
      <c r="DA9" s="978"/>
      <c r="DB9" s="976" t="s">
        <v>496</v>
      </c>
      <c r="DC9" s="977"/>
      <c r="DD9" s="977"/>
      <c r="DE9" s="977"/>
      <c r="DF9" s="978"/>
      <c r="DG9" s="976" t="s">
        <v>496</v>
      </c>
      <c r="DH9" s="977"/>
      <c r="DI9" s="977"/>
      <c r="DJ9" s="977"/>
      <c r="DK9" s="978"/>
      <c r="DL9" s="976" t="s">
        <v>496</v>
      </c>
      <c r="DM9" s="977"/>
      <c r="DN9" s="977"/>
      <c r="DO9" s="977"/>
      <c r="DP9" s="978"/>
      <c r="DQ9" s="976" t="s">
        <v>496</v>
      </c>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567</v>
      </c>
      <c r="BT10" s="980"/>
      <c r="BU10" s="980"/>
      <c r="BV10" s="980"/>
      <c r="BW10" s="980"/>
      <c r="BX10" s="980"/>
      <c r="BY10" s="980"/>
      <c r="BZ10" s="980"/>
      <c r="CA10" s="980"/>
      <c r="CB10" s="980"/>
      <c r="CC10" s="980"/>
      <c r="CD10" s="980"/>
      <c r="CE10" s="980"/>
      <c r="CF10" s="980"/>
      <c r="CG10" s="1001"/>
      <c r="CH10" s="976">
        <v>1</v>
      </c>
      <c r="CI10" s="977"/>
      <c r="CJ10" s="977"/>
      <c r="CK10" s="977"/>
      <c r="CL10" s="978"/>
      <c r="CM10" s="976">
        <v>78</v>
      </c>
      <c r="CN10" s="977"/>
      <c r="CO10" s="977"/>
      <c r="CP10" s="977"/>
      <c r="CQ10" s="978"/>
      <c r="CR10" s="976">
        <v>40</v>
      </c>
      <c r="CS10" s="977"/>
      <c r="CT10" s="977"/>
      <c r="CU10" s="977"/>
      <c r="CV10" s="978"/>
      <c r="CW10" s="976" t="s">
        <v>496</v>
      </c>
      <c r="CX10" s="977"/>
      <c r="CY10" s="977"/>
      <c r="CZ10" s="977"/>
      <c r="DA10" s="978"/>
      <c r="DB10" s="976" t="s">
        <v>496</v>
      </c>
      <c r="DC10" s="977"/>
      <c r="DD10" s="977"/>
      <c r="DE10" s="977"/>
      <c r="DF10" s="978"/>
      <c r="DG10" s="976" t="s">
        <v>496</v>
      </c>
      <c r="DH10" s="977"/>
      <c r="DI10" s="977"/>
      <c r="DJ10" s="977"/>
      <c r="DK10" s="978"/>
      <c r="DL10" s="976" t="s">
        <v>496</v>
      </c>
      <c r="DM10" s="977"/>
      <c r="DN10" s="977"/>
      <c r="DO10" s="977"/>
      <c r="DP10" s="978"/>
      <c r="DQ10" s="976" t="s">
        <v>496</v>
      </c>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t="s">
        <v>568</v>
      </c>
      <c r="BT11" s="980"/>
      <c r="BU11" s="980"/>
      <c r="BV11" s="980"/>
      <c r="BW11" s="980"/>
      <c r="BX11" s="980"/>
      <c r="BY11" s="980"/>
      <c r="BZ11" s="980"/>
      <c r="CA11" s="980"/>
      <c r="CB11" s="980"/>
      <c r="CC11" s="980"/>
      <c r="CD11" s="980"/>
      <c r="CE11" s="980"/>
      <c r="CF11" s="980"/>
      <c r="CG11" s="1001"/>
      <c r="CH11" s="976">
        <v>3</v>
      </c>
      <c r="CI11" s="977"/>
      <c r="CJ11" s="977"/>
      <c r="CK11" s="977"/>
      <c r="CL11" s="978"/>
      <c r="CM11" s="976">
        <v>269</v>
      </c>
      <c r="CN11" s="977"/>
      <c r="CO11" s="977"/>
      <c r="CP11" s="977"/>
      <c r="CQ11" s="978"/>
      <c r="CR11" s="976">
        <v>99</v>
      </c>
      <c r="CS11" s="977"/>
      <c r="CT11" s="977"/>
      <c r="CU11" s="977"/>
      <c r="CV11" s="978"/>
      <c r="CW11" s="976" t="s">
        <v>496</v>
      </c>
      <c r="CX11" s="977"/>
      <c r="CY11" s="977"/>
      <c r="CZ11" s="977"/>
      <c r="DA11" s="978"/>
      <c r="DB11" s="976" t="s">
        <v>496</v>
      </c>
      <c r="DC11" s="977"/>
      <c r="DD11" s="977"/>
      <c r="DE11" s="977"/>
      <c r="DF11" s="978"/>
      <c r="DG11" s="976" t="s">
        <v>496</v>
      </c>
      <c r="DH11" s="977"/>
      <c r="DI11" s="977"/>
      <c r="DJ11" s="977"/>
      <c r="DK11" s="978"/>
      <c r="DL11" s="976" t="s">
        <v>496</v>
      </c>
      <c r="DM11" s="977"/>
      <c r="DN11" s="977"/>
      <c r="DO11" s="977"/>
      <c r="DP11" s="978"/>
      <c r="DQ11" s="976" t="s">
        <v>496</v>
      </c>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t="s">
        <v>569</v>
      </c>
      <c r="BT12" s="980"/>
      <c r="BU12" s="980"/>
      <c r="BV12" s="980"/>
      <c r="BW12" s="980"/>
      <c r="BX12" s="980"/>
      <c r="BY12" s="980"/>
      <c r="BZ12" s="980"/>
      <c r="CA12" s="980"/>
      <c r="CB12" s="980"/>
      <c r="CC12" s="980"/>
      <c r="CD12" s="980"/>
      <c r="CE12" s="980"/>
      <c r="CF12" s="980"/>
      <c r="CG12" s="1001"/>
      <c r="CH12" s="976">
        <v>-113</v>
      </c>
      <c r="CI12" s="977"/>
      <c r="CJ12" s="977"/>
      <c r="CK12" s="977"/>
      <c r="CL12" s="978"/>
      <c r="CM12" s="976">
        <v>-31</v>
      </c>
      <c r="CN12" s="977"/>
      <c r="CO12" s="977"/>
      <c r="CP12" s="977"/>
      <c r="CQ12" s="978"/>
      <c r="CR12" s="976">
        <v>6</v>
      </c>
      <c r="CS12" s="977"/>
      <c r="CT12" s="977"/>
      <c r="CU12" s="977"/>
      <c r="CV12" s="978"/>
      <c r="CW12" s="976">
        <v>71</v>
      </c>
      <c r="CX12" s="977"/>
      <c r="CY12" s="977"/>
      <c r="CZ12" s="977"/>
      <c r="DA12" s="978"/>
      <c r="DB12" s="976">
        <v>60</v>
      </c>
      <c r="DC12" s="977"/>
      <c r="DD12" s="977"/>
      <c r="DE12" s="977"/>
      <c r="DF12" s="978"/>
      <c r="DG12" s="976" t="s">
        <v>496</v>
      </c>
      <c r="DH12" s="977"/>
      <c r="DI12" s="977"/>
      <c r="DJ12" s="977"/>
      <c r="DK12" s="978"/>
      <c r="DL12" s="976" t="s">
        <v>496</v>
      </c>
      <c r="DM12" s="977"/>
      <c r="DN12" s="977"/>
      <c r="DO12" s="977"/>
      <c r="DP12" s="978"/>
      <c r="DQ12" s="976" t="s">
        <v>496</v>
      </c>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t="s">
        <v>570</v>
      </c>
      <c r="BT13" s="980"/>
      <c r="BU13" s="980"/>
      <c r="BV13" s="980"/>
      <c r="BW13" s="980"/>
      <c r="BX13" s="980"/>
      <c r="BY13" s="980"/>
      <c r="BZ13" s="980"/>
      <c r="CA13" s="980"/>
      <c r="CB13" s="980"/>
      <c r="CC13" s="980"/>
      <c r="CD13" s="980"/>
      <c r="CE13" s="980"/>
      <c r="CF13" s="980"/>
      <c r="CG13" s="1001"/>
      <c r="CH13" s="976">
        <v>-120</v>
      </c>
      <c r="CI13" s="977"/>
      <c r="CJ13" s="977"/>
      <c r="CK13" s="977"/>
      <c r="CL13" s="978"/>
      <c r="CM13" s="976">
        <v>-12</v>
      </c>
      <c r="CN13" s="977"/>
      <c r="CO13" s="977"/>
      <c r="CP13" s="977"/>
      <c r="CQ13" s="978"/>
      <c r="CR13" s="976">
        <v>5</v>
      </c>
      <c r="CS13" s="977"/>
      <c r="CT13" s="977"/>
      <c r="CU13" s="977"/>
      <c r="CV13" s="978"/>
      <c r="CW13" s="976">
        <v>27</v>
      </c>
      <c r="CX13" s="977"/>
      <c r="CY13" s="977"/>
      <c r="CZ13" s="977"/>
      <c r="DA13" s="978"/>
      <c r="DB13" s="976" t="s">
        <v>496</v>
      </c>
      <c r="DC13" s="977"/>
      <c r="DD13" s="977"/>
      <c r="DE13" s="977"/>
      <c r="DF13" s="978"/>
      <c r="DG13" s="976" t="s">
        <v>496</v>
      </c>
      <c r="DH13" s="977"/>
      <c r="DI13" s="977"/>
      <c r="DJ13" s="977"/>
      <c r="DK13" s="978"/>
      <c r="DL13" s="976" t="s">
        <v>496</v>
      </c>
      <c r="DM13" s="977"/>
      <c r="DN13" s="977"/>
      <c r="DO13" s="977"/>
      <c r="DP13" s="978"/>
      <c r="DQ13" s="976" t="s">
        <v>496</v>
      </c>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t="s">
        <v>571</v>
      </c>
      <c r="BT14" s="980"/>
      <c r="BU14" s="980"/>
      <c r="BV14" s="980"/>
      <c r="BW14" s="980"/>
      <c r="BX14" s="980"/>
      <c r="BY14" s="980"/>
      <c r="BZ14" s="980"/>
      <c r="CA14" s="980"/>
      <c r="CB14" s="980"/>
      <c r="CC14" s="980"/>
      <c r="CD14" s="980"/>
      <c r="CE14" s="980"/>
      <c r="CF14" s="980"/>
      <c r="CG14" s="1001"/>
      <c r="CH14" s="976">
        <v>428</v>
      </c>
      <c r="CI14" s="977"/>
      <c r="CJ14" s="977"/>
      <c r="CK14" s="977"/>
      <c r="CL14" s="978"/>
      <c r="CM14" s="976">
        <v>2449</v>
      </c>
      <c r="CN14" s="977"/>
      <c r="CO14" s="977"/>
      <c r="CP14" s="977"/>
      <c r="CQ14" s="978"/>
      <c r="CR14" s="976">
        <v>14</v>
      </c>
      <c r="CS14" s="977"/>
      <c r="CT14" s="977"/>
      <c r="CU14" s="977"/>
      <c r="CV14" s="978"/>
      <c r="CW14" s="976" t="s">
        <v>496</v>
      </c>
      <c r="CX14" s="977"/>
      <c r="CY14" s="977"/>
      <c r="CZ14" s="977"/>
      <c r="DA14" s="978"/>
      <c r="DB14" s="976" t="s">
        <v>496</v>
      </c>
      <c r="DC14" s="977"/>
      <c r="DD14" s="977"/>
      <c r="DE14" s="977"/>
      <c r="DF14" s="978"/>
      <c r="DG14" s="976" t="s">
        <v>496</v>
      </c>
      <c r="DH14" s="977"/>
      <c r="DI14" s="977"/>
      <c r="DJ14" s="977"/>
      <c r="DK14" s="978"/>
      <c r="DL14" s="976" t="s">
        <v>496</v>
      </c>
      <c r="DM14" s="977"/>
      <c r="DN14" s="977"/>
      <c r="DO14" s="977"/>
      <c r="DP14" s="978"/>
      <c r="DQ14" s="976" t="s">
        <v>496</v>
      </c>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t="s">
        <v>572</v>
      </c>
      <c r="BT15" s="980"/>
      <c r="BU15" s="980"/>
      <c r="BV15" s="980"/>
      <c r="BW15" s="980"/>
      <c r="BX15" s="980"/>
      <c r="BY15" s="980"/>
      <c r="BZ15" s="980"/>
      <c r="CA15" s="980"/>
      <c r="CB15" s="980"/>
      <c r="CC15" s="980"/>
      <c r="CD15" s="980"/>
      <c r="CE15" s="980"/>
      <c r="CF15" s="980"/>
      <c r="CG15" s="1001"/>
      <c r="CH15" s="976">
        <v>10</v>
      </c>
      <c r="CI15" s="977"/>
      <c r="CJ15" s="977"/>
      <c r="CK15" s="977"/>
      <c r="CL15" s="978"/>
      <c r="CM15" s="976">
        <v>51</v>
      </c>
      <c r="CN15" s="977"/>
      <c r="CO15" s="977"/>
      <c r="CP15" s="977"/>
      <c r="CQ15" s="978"/>
      <c r="CR15" s="976">
        <v>26</v>
      </c>
      <c r="CS15" s="977"/>
      <c r="CT15" s="977"/>
      <c r="CU15" s="977"/>
      <c r="CV15" s="978"/>
      <c r="CW15" s="976" t="s">
        <v>496</v>
      </c>
      <c r="CX15" s="977"/>
      <c r="CY15" s="977"/>
      <c r="CZ15" s="977"/>
      <c r="DA15" s="978"/>
      <c r="DB15" s="976" t="s">
        <v>496</v>
      </c>
      <c r="DC15" s="977"/>
      <c r="DD15" s="977"/>
      <c r="DE15" s="977"/>
      <c r="DF15" s="978"/>
      <c r="DG15" s="976" t="s">
        <v>496</v>
      </c>
      <c r="DH15" s="977"/>
      <c r="DI15" s="977"/>
      <c r="DJ15" s="977"/>
      <c r="DK15" s="978"/>
      <c r="DL15" s="976" t="s">
        <v>496</v>
      </c>
      <c r="DM15" s="977"/>
      <c r="DN15" s="977"/>
      <c r="DO15" s="977"/>
      <c r="DP15" s="978"/>
      <c r="DQ15" s="976" t="s">
        <v>496</v>
      </c>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t="s">
        <v>573</v>
      </c>
      <c r="BT16" s="980"/>
      <c r="BU16" s="980"/>
      <c r="BV16" s="980"/>
      <c r="BW16" s="980"/>
      <c r="BX16" s="980"/>
      <c r="BY16" s="980"/>
      <c r="BZ16" s="980"/>
      <c r="CA16" s="980"/>
      <c r="CB16" s="980"/>
      <c r="CC16" s="980"/>
      <c r="CD16" s="980"/>
      <c r="CE16" s="980"/>
      <c r="CF16" s="980"/>
      <c r="CG16" s="1001"/>
      <c r="CH16" s="976">
        <v>-89</v>
      </c>
      <c r="CI16" s="977"/>
      <c r="CJ16" s="977"/>
      <c r="CK16" s="977"/>
      <c r="CL16" s="978"/>
      <c r="CM16" s="976">
        <v>251</v>
      </c>
      <c r="CN16" s="977"/>
      <c r="CO16" s="977"/>
      <c r="CP16" s="977"/>
      <c r="CQ16" s="978"/>
      <c r="CR16" s="976">
        <v>3</v>
      </c>
      <c r="CS16" s="977"/>
      <c r="CT16" s="977"/>
      <c r="CU16" s="977"/>
      <c r="CV16" s="978"/>
      <c r="CW16" s="976">
        <v>100</v>
      </c>
      <c r="CX16" s="977"/>
      <c r="CY16" s="977"/>
      <c r="CZ16" s="977"/>
      <c r="DA16" s="978"/>
      <c r="DB16" s="976" t="s">
        <v>496</v>
      </c>
      <c r="DC16" s="977"/>
      <c r="DD16" s="977"/>
      <c r="DE16" s="977"/>
      <c r="DF16" s="978"/>
      <c r="DG16" s="976" t="s">
        <v>496</v>
      </c>
      <c r="DH16" s="977"/>
      <c r="DI16" s="977"/>
      <c r="DJ16" s="977"/>
      <c r="DK16" s="978"/>
      <c r="DL16" s="976" t="s">
        <v>496</v>
      </c>
      <c r="DM16" s="977"/>
      <c r="DN16" s="977"/>
      <c r="DO16" s="977"/>
      <c r="DP16" s="978"/>
      <c r="DQ16" s="976" t="s">
        <v>496</v>
      </c>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t="s">
        <v>574</v>
      </c>
      <c r="BT17" s="980"/>
      <c r="BU17" s="980"/>
      <c r="BV17" s="980"/>
      <c r="BW17" s="980"/>
      <c r="BX17" s="980"/>
      <c r="BY17" s="980"/>
      <c r="BZ17" s="980"/>
      <c r="CA17" s="980"/>
      <c r="CB17" s="980"/>
      <c r="CC17" s="980"/>
      <c r="CD17" s="980"/>
      <c r="CE17" s="980"/>
      <c r="CF17" s="980"/>
      <c r="CG17" s="1001"/>
      <c r="CH17" s="976">
        <v>1</v>
      </c>
      <c r="CI17" s="977"/>
      <c r="CJ17" s="977"/>
      <c r="CK17" s="977"/>
      <c r="CL17" s="978"/>
      <c r="CM17" s="976">
        <v>183</v>
      </c>
      <c r="CN17" s="977"/>
      <c r="CO17" s="977"/>
      <c r="CP17" s="977"/>
      <c r="CQ17" s="978"/>
      <c r="CR17" s="976">
        <v>100</v>
      </c>
      <c r="CS17" s="977"/>
      <c r="CT17" s="977"/>
      <c r="CU17" s="977"/>
      <c r="CV17" s="978"/>
      <c r="CW17" s="976" t="s">
        <v>496</v>
      </c>
      <c r="CX17" s="977"/>
      <c r="CY17" s="977"/>
      <c r="CZ17" s="977"/>
      <c r="DA17" s="978"/>
      <c r="DB17" s="976" t="s">
        <v>496</v>
      </c>
      <c r="DC17" s="977"/>
      <c r="DD17" s="977"/>
      <c r="DE17" s="977"/>
      <c r="DF17" s="978"/>
      <c r="DG17" s="976" t="s">
        <v>496</v>
      </c>
      <c r="DH17" s="977"/>
      <c r="DI17" s="977"/>
      <c r="DJ17" s="977"/>
      <c r="DK17" s="978"/>
      <c r="DL17" s="976" t="s">
        <v>496</v>
      </c>
      <c r="DM17" s="977"/>
      <c r="DN17" s="977"/>
      <c r="DO17" s="977"/>
      <c r="DP17" s="978"/>
      <c r="DQ17" s="976" t="s">
        <v>496</v>
      </c>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t="s">
        <v>575</v>
      </c>
      <c r="BT18" s="980"/>
      <c r="BU18" s="980"/>
      <c r="BV18" s="980"/>
      <c r="BW18" s="980"/>
      <c r="BX18" s="980"/>
      <c r="BY18" s="980"/>
      <c r="BZ18" s="980"/>
      <c r="CA18" s="980"/>
      <c r="CB18" s="980"/>
      <c r="CC18" s="980"/>
      <c r="CD18" s="980"/>
      <c r="CE18" s="980"/>
      <c r="CF18" s="980"/>
      <c r="CG18" s="1001"/>
      <c r="CH18" s="976">
        <v>-3</v>
      </c>
      <c r="CI18" s="977"/>
      <c r="CJ18" s="977"/>
      <c r="CK18" s="977"/>
      <c r="CL18" s="978"/>
      <c r="CM18" s="976">
        <v>972</v>
      </c>
      <c r="CN18" s="977"/>
      <c r="CO18" s="977"/>
      <c r="CP18" s="977"/>
      <c r="CQ18" s="978"/>
      <c r="CR18" s="976">
        <v>50</v>
      </c>
      <c r="CS18" s="977"/>
      <c r="CT18" s="977"/>
      <c r="CU18" s="977"/>
      <c r="CV18" s="978"/>
      <c r="CW18" s="976" t="s">
        <v>496</v>
      </c>
      <c r="CX18" s="977"/>
      <c r="CY18" s="977"/>
      <c r="CZ18" s="977"/>
      <c r="DA18" s="978"/>
      <c r="DB18" s="976" t="s">
        <v>496</v>
      </c>
      <c r="DC18" s="977"/>
      <c r="DD18" s="977"/>
      <c r="DE18" s="977"/>
      <c r="DF18" s="978"/>
      <c r="DG18" s="976" t="s">
        <v>496</v>
      </c>
      <c r="DH18" s="977"/>
      <c r="DI18" s="977"/>
      <c r="DJ18" s="977"/>
      <c r="DK18" s="978"/>
      <c r="DL18" s="976" t="s">
        <v>496</v>
      </c>
      <c r="DM18" s="977"/>
      <c r="DN18" s="977"/>
      <c r="DO18" s="977"/>
      <c r="DP18" s="978"/>
      <c r="DQ18" s="976" t="s">
        <v>496</v>
      </c>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378</v>
      </c>
      <c r="B23" s="924" t="s">
        <v>379</v>
      </c>
      <c r="C23" s="925"/>
      <c r="D23" s="925"/>
      <c r="E23" s="925"/>
      <c r="F23" s="925"/>
      <c r="G23" s="925"/>
      <c r="H23" s="925"/>
      <c r="I23" s="925"/>
      <c r="J23" s="925"/>
      <c r="K23" s="925"/>
      <c r="L23" s="925"/>
      <c r="M23" s="925"/>
      <c r="N23" s="925"/>
      <c r="O23" s="925"/>
      <c r="P23" s="935"/>
      <c r="Q23" s="1054">
        <v>85027</v>
      </c>
      <c r="R23" s="1048"/>
      <c r="S23" s="1048"/>
      <c r="T23" s="1048"/>
      <c r="U23" s="1048"/>
      <c r="V23" s="1048">
        <v>80789</v>
      </c>
      <c r="W23" s="1048"/>
      <c r="X23" s="1048"/>
      <c r="Y23" s="1048"/>
      <c r="Z23" s="1048"/>
      <c r="AA23" s="1048">
        <v>4238</v>
      </c>
      <c r="AB23" s="1048"/>
      <c r="AC23" s="1048"/>
      <c r="AD23" s="1048"/>
      <c r="AE23" s="1055"/>
      <c r="AF23" s="1056">
        <v>3584</v>
      </c>
      <c r="AG23" s="1048"/>
      <c r="AH23" s="1048"/>
      <c r="AI23" s="1048"/>
      <c r="AJ23" s="1057"/>
      <c r="AK23" s="1058"/>
      <c r="AL23" s="1059"/>
      <c r="AM23" s="1059"/>
      <c r="AN23" s="1059"/>
      <c r="AO23" s="1059"/>
      <c r="AP23" s="1048">
        <v>49987</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390</v>
      </c>
      <c r="C28" s="1035"/>
      <c r="D28" s="1035"/>
      <c r="E28" s="1035"/>
      <c r="F28" s="1035"/>
      <c r="G28" s="1035"/>
      <c r="H28" s="1035"/>
      <c r="I28" s="1035"/>
      <c r="J28" s="1035"/>
      <c r="K28" s="1035"/>
      <c r="L28" s="1035"/>
      <c r="M28" s="1035"/>
      <c r="N28" s="1035"/>
      <c r="O28" s="1035"/>
      <c r="P28" s="1036"/>
      <c r="Q28" s="1037">
        <v>16667</v>
      </c>
      <c r="R28" s="1038"/>
      <c r="S28" s="1038"/>
      <c r="T28" s="1038"/>
      <c r="U28" s="1038"/>
      <c r="V28" s="1038">
        <v>16355</v>
      </c>
      <c r="W28" s="1038"/>
      <c r="X28" s="1038"/>
      <c r="Y28" s="1038"/>
      <c r="Z28" s="1038"/>
      <c r="AA28" s="1038">
        <v>312</v>
      </c>
      <c r="AB28" s="1038"/>
      <c r="AC28" s="1038"/>
      <c r="AD28" s="1038"/>
      <c r="AE28" s="1039"/>
      <c r="AF28" s="1040">
        <v>312</v>
      </c>
      <c r="AG28" s="1038"/>
      <c r="AH28" s="1038"/>
      <c r="AI28" s="1038"/>
      <c r="AJ28" s="1041"/>
      <c r="AK28" s="1029">
        <v>1662</v>
      </c>
      <c r="AL28" s="1030"/>
      <c r="AM28" s="1030"/>
      <c r="AN28" s="1030"/>
      <c r="AO28" s="1030"/>
      <c r="AP28" s="1030" t="s">
        <v>496</v>
      </c>
      <c r="AQ28" s="1030"/>
      <c r="AR28" s="1030"/>
      <c r="AS28" s="1030"/>
      <c r="AT28" s="1030"/>
      <c r="AU28" s="1030" t="s">
        <v>496</v>
      </c>
      <c r="AV28" s="1030"/>
      <c r="AW28" s="1030"/>
      <c r="AX28" s="1030"/>
      <c r="AY28" s="1030"/>
      <c r="AZ28" s="1031" t="s">
        <v>496</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391</v>
      </c>
      <c r="C29" s="1018"/>
      <c r="D29" s="1018"/>
      <c r="E29" s="1018"/>
      <c r="F29" s="1018"/>
      <c r="G29" s="1018"/>
      <c r="H29" s="1018"/>
      <c r="I29" s="1018"/>
      <c r="J29" s="1018"/>
      <c r="K29" s="1018"/>
      <c r="L29" s="1018"/>
      <c r="M29" s="1018"/>
      <c r="N29" s="1018"/>
      <c r="O29" s="1018"/>
      <c r="P29" s="1019"/>
      <c r="Q29" s="1025">
        <v>19733</v>
      </c>
      <c r="R29" s="1026"/>
      <c r="S29" s="1026"/>
      <c r="T29" s="1026"/>
      <c r="U29" s="1026"/>
      <c r="V29" s="1026">
        <v>19161</v>
      </c>
      <c r="W29" s="1026"/>
      <c r="X29" s="1026"/>
      <c r="Y29" s="1026"/>
      <c r="Z29" s="1026"/>
      <c r="AA29" s="1026">
        <v>572</v>
      </c>
      <c r="AB29" s="1026"/>
      <c r="AC29" s="1026"/>
      <c r="AD29" s="1026"/>
      <c r="AE29" s="1027"/>
      <c r="AF29" s="1022">
        <v>572</v>
      </c>
      <c r="AG29" s="1023"/>
      <c r="AH29" s="1023"/>
      <c r="AI29" s="1023"/>
      <c r="AJ29" s="1024"/>
      <c r="AK29" s="967">
        <v>2812</v>
      </c>
      <c r="AL29" s="958"/>
      <c r="AM29" s="958"/>
      <c r="AN29" s="958"/>
      <c r="AO29" s="958"/>
      <c r="AP29" s="958" t="s">
        <v>496</v>
      </c>
      <c r="AQ29" s="958"/>
      <c r="AR29" s="958"/>
      <c r="AS29" s="958"/>
      <c r="AT29" s="958"/>
      <c r="AU29" s="958" t="s">
        <v>496</v>
      </c>
      <c r="AV29" s="958"/>
      <c r="AW29" s="958"/>
      <c r="AX29" s="958"/>
      <c r="AY29" s="958"/>
      <c r="AZ29" s="1028" t="s">
        <v>496</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392</v>
      </c>
      <c r="C30" s="1018"/>
      <c r="D30" s="1018"/>
      <c r="E30" s="1018"/>
      <c r="F30" s="1018"/>
      <c r="G30" s="1018"/>
      <c r="H30" s="1018"/>
      <c r="I30" s="1018"/>
      <c r="J30" s="1018"/>
      <c r="K30" s="1018"/>
      <c r="L30" s="1018"/>
      <c r="M30" s="1018"/>
      <c r="N30" s="1018"/>
      <c r="O30" s="1018"/>
      <c r="P30" s="1019"/>
      <c r="Q30" s="1025">
        <v>3088</v>
      </c>
      <c r="R30" s="1026"/>
      <c r="S30" s="1026"/>
      <c r="T30" s="1026"/>
      <c r="U30" s="1026"/>
      <c r="V30" s="1026">
        <v>3008</v>
      </c>
      <c r="W30" s="1026"/>
      <c r="X30" s="1026"/>
      <c r="Y30" s="1026"/>
      <c r="Z30" s="1026"/>
      <c r="AA30" s="1026">
        <v>81</v>
      </c>
      <c r="AB30" s="1026"/>
      <c r="AC30" s="1026"/>
      <c r="AD30" s="1026"/>
      <c r="AE30" s="1027"/>
      <c r="AF30" s="1022">
        <v>81</v>
      </c>
      <c r="AG30" s="1023"/>
      <c r="AH30" s="1023"/>
      <c r="AI30" s="1023"/>
      <c r="AJ30" s="1024"/>
      <c r="AK30" s="967">
        <v>882</v>
      </c>
      <c r="AL30" s="958"/>
      <c r="AM30" s="958"/>
      <c r="AN30" s="958"/>
      <c r="AO30" s="958"/>
      <c r="AP30" s="958" t="s">
        <v>496</v>
      </c>
      <c r="AQ30" s="958"/>
      <c r="AR30" s="958"/>
      <c r="AS30" s="958"/>
      <c r="AT30" s="958"/>
      <c r="AU30" s="958" t="s">
        <v>496</v>
      </c>
      <c r="AV30" s="958"/>
      <c r="AW30" s="958"/>
      <c r="AX30" s="958"/>
      <c r="AY30" s="958"/>
      <c r="AZ30" s="1028" t="s">
        <v>496</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393</v>
      </c>
      <c r="C31" s="1018"/>
      <c r="D31" s="1018"/>
      <c r="E31" s="1018"/>
      <c r="F31" s="1018"/>
      <c r="G31" s="1018"/>
      <c r="H31" s="1018"/>
      <c r="I31" s="1018"/>
      <c r="J31" s="1018"/>
      <c r="K31" s="1018"/>
      <c r="L31" s="1018"/>
      <c r="M31" s="1018"/>
      <c r="N31" s="1018"/>
      <c r="O31" s="1018"/>
      <c r="P31" s="1019"/>
      <c r="Q31" s="1025">
        <v>16</v>
      </c>
      <c r="R31" s="1026"/>
      <c r="S31" s="1026"/>
      <c r="T31" s="1026"/>
      <c r="U31" s="1026"/>
      <c r="V31" s="1026">
        <v>10</v>
      </c>
      <c r="W31" s="1026"/>
      <c r="X31" s="1026"/>
      <c r="Y31" s="1026"/>
      <c r="Z31" s="1026"/>
      <c r="AA31" s="1026">
        <v>5</v>
      </c>
      <c r="AB31" s="1026"/>
      <c r="AC31" s="1026"/>
      <c r="AD31" s="1026"/>
      <c r="AE31" s="1027"/>
      <c r="AF31" s="1022">
        <v>5</v>
      </c>
      <c r="AG31" s="1023"/>
      <c r="AH31" s="1023"/>
      <c r="AI31" s="1023"/>
      <c r="AJ31" s="1024"/>
      <c r="AK31" s="967" t="s">
        <v>496</v>
      </c>
      <c r="AL31" s="958"/>
      <c r="AM31" s="958"/>
      <c r="AN31" s="958"/>
      <c r="AO31" s="958"/>
      <c r="AP31" s="958">
        <v>13</v>
      </c>
      <c r="AQ31" s="958"/>
      <c r="AR31" s="958"/>
      <c r="AS31" s="958"/>
      <c r="AT31" s="958"/>
      <c r="AU31" s="958" t="s">
        <v>496</v>
      </c>
      <c r="AV31" s="958"/>
      <c r="AW31" s="958"/>
      <c r="AX31" s="958"/>
      <c r="AY31" s="958"/>
      <c r="AZ31" s="1028" t="s">
        <v>496</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394</v>
      </c>
      <c r="C32" s="1018"/>
      <c r="D32" s="1018"/>
      <c r="E32" s="1018"/>
      <c r="F32" s="1018"/>
      <c r="G32" s="1018"/>
      <c r="H32" s="1018"/>
      <c r="I32" s="1018"/>
      <c r="J32" s="1018"/>
      <c r="K32" s="1018"/>
      <c r="L32" s="1018"/>
      <c r="M32" s="1018"/>
      <c r="N32" s="1018"/>
      <c r="O32" s="1018"/>
      <c r="P32" s="1019"/>
      <c r="Q32" s="1025">
        <v>3536</v>
      </c>
      <c r="R32" s="1026"/>
      <c r="S32" s="1026"/>
      <c r="T32" s="1026"/>
      <c r="U32" s="1026"/>
      <c r="V32" s="1026">
        <v>3290</v>
      </c>
      <c r="W32" s="1026"/>
      <c r="X32" s="1026"/>
      <c r="Y32" s="1026"/>
      <c r="Z32" s="1026"/>
      <c r="AA32" s="1026">
        <v>246</v>
      </c>
      <c r="AB32" s="1026"/>
      <c r="AC32" s="1026"/>
      <c r="AD32" s="1026"/>
      <c r="AE32" s="1027"/>
      <c r="AF32" s="1022">
        <v>3030</v>
      </c>
      <c r="AG32" s="1023"/>
      <c r="AH32" s="1023"/>
      <c r="AI32" s="1023"/>
      <c r="AJ32" s="1024"/>
      <c r="AK32" s="967">
        <v>603</v>
      </c>
      <c r="AL32" s="958"/>
      <c r="AM32" s="958"/>
      <c r="AN32" s="958"/>
      <c r="AO32" s="958"/>
      <c r="AP32" s="958">
        <v>11000</v>
      </c>
      <c r="AQ32" s="958"/>
      <c r="AR32" s="958"/>
      <c r="AS32" s="958"/>
      <c r="AT32" s="958"/>
      <c r="AU32" s="958">
        <v>1397</v>
      </c>
      <c r="AV32" s="958"/>
      <c r="AW32" s="958"/>
      <c r="AX32" s="958"/>
      <c r="AY32" s="958"/>
      <c r="AZ32" s="1028" t="s">
        <v>496</v>
      </c>
      <c r="BA32" s="1028"/>
      <c r="BB32" s="1028"/>
      <c r="BC32" s="1028"/>
      <c r="BD32" s="1028"/>
      <c r="BE32" s="959" t="s">
        <v>395</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396</v>
      </c>
      <c r="C33" s="1018"/>
      <c r="D33" s="1018"/>
      <c r="E33" s="1018"/>
      <c r="F33" s="1018"/>
      <c r="G33" s="1018"/>
      <c r="H33" s="1018"/>
      <c r="I33" s="1018"/>
      <c r="J33" s="1018"/>
      <c r="K33" s="1018"/>
      <c r="L33" s="1018"/>
      <c r="M33" s="1018"/>
      <c r="N33" s="1018"/>
      <c r="O33" s="1018"/>
      <c r="P33" s="1019"/>
      <c r="Q33" s="1025">
        <v>270</v>
      </c>
      <c r="R33" s="1026"/>
      <c r="S33" s="1026"/>
      <c r="T33" s="1026"/>
      <c r="U33" s="1026"/>
      <c r="V33" s="1026">
        <v>158</v>
      </c>
      <c r="W33" s="1026"/>
      <c r="X33" s="1026"/>
      <c r="Y33" s="1026"/>
      <c r="Z33" s="1026"/>
      <c r="AA33" s="1026">
        <v>112</v>
      </c>
      <c r="AB33" s="1026"/>
      <c r="AC33" s="1026"/>
      <c r="AD33" s="1026"/>
      <c r="AE33" s="1027"/>
      <c r="AF33" s="1022">
        <v>2597</v>
      </c>
      <c r="AG33" s="1023"/>
      <c r="AH33" s="1023"/>
      <c r="AI33" s="1023"/>
      <c r="AJ33" s="1024"/>
      <c r="AK33" s="967" t="s">
        <v>496</v>
      </c>
      <c r="AL33" s="958"/>
      <c r="AM33" s="958"/>
      <c r="AN33" s="958"/>
      <c r="AO33" s="958"/>
      <c r="AP33" s="958">
        <v>66</v>
      </c>
      <c r="AQ33" s="958"/>
      <c r="AR33" s="958"/>
      <c r="AS33" s="958"/>
      <c r="AT33" s="958"/>
      <c r="AU33" s="958" t="s">
        <v>496</v>
      </c>
      <c r="AV33" s="958"/>
      <c r="AW33" s="958"/>
      <c r="AX33" s="958"/>
      <c r="AY33" s="958"/>
      <c r="AZ33" s="1028" t="s">
        <v>496</v>
      </c>
      <c r="BA33" s="1028"/>
      <c r="BB33" s="1028"/>
      <c r="BC33" s="1028"/>
      <c r="BD33" s="1028"/>
      <c r="BE33" s="959" t="s">
        <v>395</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t="s">
        <v>397</v>
      </c>
      <c r="C34" s="1018"/>
      <c r="D34" s="1018"/>
      <c r="E34" s="1018"/>
      <c r="F34" s="1018"/>
      <c r="G34" s="1018"/>
      <c r="H34" s="1018"/>
      <c r="I34" s="1018"/>
      <c r="J34" s="1018"/>
      <c r="K34" s="1018"/>
      <c r="L34" s="1018"/>
      <c r="M34" s="1018"/>
      <c r="N34" s="1018"/>
      <c r="O34" s="1018"/>
      <c r="P34" s="1019"/>
      <c r="Q34" s="1025">
        <v>88</v>
      </c>
      <c r="R34" s="1026"/>
      <c r="S34" s="1026"/>
      <c r="T34" s="1026"/>
      <c r="U34" s="1026"/>
      <c r="V34" s="1026">
        <v>88</v>
      </c>
      <c r="W34" s="1026"/>
      <c r="X34" s="1026"/>
      <c r="Y34" s="1026"/>
      <c r="Z34" s="1026"/>
      <c r="AA34" s="1026">
        <v>0</v>
      </c>
      <c r="AB34" s="1026"/>
      <c r="AC34" s="1026"/>
      <c r="AD34" s="1026"/>
      <c r="AE34" s="1027"/>
      <c r="AF34" s="1022">
        <v>93</v>
      </c>
      <c r="AG34" s="1023"/>
      <c r="AH34" s="1023"/>
      <c r="AI34" s="1023"/>
      <c r="AJ34" s="1024"/>
      <c r="AK34" s="967">
        <v>86</v>
      </c>
      <c r="AL34" s="958"/>
      <c r="AM34" s="958"/>
      <c r="AN34" s="958"/>
      <c r="AO34" s="958"/>
      <c r="AP34" s="958">
        <v>569</v>
      </c>
      <c r="AQ34" s="958"/>
      <c r="AR34" s="958"/>
      <c r="AS34" s="958"/>
      <c r="AT34" s="958"/>
      <c r="AU34" s="958">
        <v>533</v>
      </c>
      <c r="AV34" s="958"/>
      <c r="AW34" s="958"/>
      <c r="AX34" s="958"/>
      <c r="AY34" s="958"/>
      <c r="AZ34" s="1028" t="s">
        <v>496</v>
      </c>
      <c r="BA34" s="1028"/>
      <c r="BB34" s="1028"/>
      <c r="BC34" s="1028"/>
      <c r="BD34" s="1028"/>
      <c r="BE34" s="959" t="s">
        <v>395</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t="s">
        <v>398</v>
      </c>
      <c r="C35" s="1018"/>
      <c r="D35" s="1018"/>
      <c r="E35" s="1018"/>
      <c r="F35" s="1018"/>
      <c r="G35" s="1018"/>
      <c r="H35" s="1018"/>
      <c r="I35" s="1018"/>
      <c r="J35" s="1018"/>
      <c r="K35" s="1018"/>
      <c r="L35" s="1018"/>
      <c r="M35" s="1018"/>
      <c r="N35" s="1018"/>
      <c r="O35" s="1018"/>
      <c r="P35" s="1019"/>
      <c r="Q35" s="1025">
        <v>5468</v>
      </c>
      <c r="R35" s="1026"/>
      <c r="S35" s="1026"/>
      <c r="T35" s="1026"/>
      <c r="U35" s="1026"/>
      <c r="V35" s="1026">
        <v>5452</v>
      </c>
      <c r="W35" s="1026"/>
      <c r="X35" s="1026"/>
      <c r="Y35" s="1026"/>
      <c r="Z35" s="1026"/>
      <c r="AA35" s="1026">
        <v>16</v>
      </c>
      <c r="AB35" s="1026"/>
      <c r="AC35" s="1026"/>
      <c r="AD35" s="1026"/>
      <c r="AE35" s="1027"/>
      <c r="AF35" s="1022">
        <v>580</v>
      </c>
      <c r="AG35" s="1023"/>
      <c r="AH35" s="1023"/>
      <c r="AI35" s="1023"/>
      <c r="AJ35" s="1024"/>
      <c r="AK35" s="967">
        <v>1859</v>
      </c>
      <c r="AL35" s="958"/>
      <c r="AM35" s="958"/>
      <c r="AN35" s="958"/>
      <c r="AO35" s="958"/>
      <c r="AP35" s="958">
        <v>28523</v>
      </c>
      <c r="AQ35" s="958"/>
      <c r="AR35" s="958"/>
      <c r="AS35" s="958"/>
      <c r="AT35" s="958"/>
      <c r="AU35" s="958">
        <v>13948</v>
      </c>
      <c r="AV35" s="958"/>
      <c r="AW35" s="958"/>
      <c r="AX35" s="958"/>
      <c r="AY35" s="958"/>
      <c r="AZ35" s="1028" t="s">
        <v>496</v>
      </c>
      <c r="BA35" s="1028"/>
      <c r="BB35" s="1028"/>
      <c r="BC35" s="1028"/>
      <c r="BD35" s="1028"/>
      <c r="BE35" s="959" t="s">
        <v>395</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t="s">
        <v>399</v>
      </c>
      <c r="C36" s="1018"/>
      <c r="D36" s="1018"/>
      <c r="E36" s="1018"/>
      <c r="F36" s="1018"/>
      <c r="G36" s="1018"/>
      <c r="H36" s="1018"/>
      <c r="I36" s="1018"/>
      <c r="J36" s="1018"/>
      <c r="K36" s="1018"/>
      <c r="L36" s="1018"/>
      <c r="M36" s="1018"/>
      <c r="N36" s="1018"/>
      <c r="O36" s="1018"/>
      <c r="P36" s="1019"/>
      <c r="Q36" s="1025">
        <v>258</v>
      </c>
      <c r="R36" s="1026"/>
      <c r="S36" s="1026"/>
      <c r="T36" s="1026"/>
      <c r="U36" s="1026"/>
      <c r="V36" s="1026">
        <v>258</v>
      </c>
      <c r="W36" s="1026"/>
      <c r="X36" s="1026"/>
      <c r="Y36" s="1026"/>
      <c r="Z36" s="1026"/>
      <c r="AA36" s="1026" t="s">
        <v>496</v>
      </c>
      <c r="AB36" s="1026"/>
      <c r="AC36" s="1026"/>
      <c r="AD36" s="1026"/>
      <c r="AE36" s="1027"/>
      <c r="AF36" s="1022" t="s">
        <v>122</v>
      </c>
      <c r="AG36" s="1023"/>
      <c r="AH36" s="1023"/>
      <c r="AI36" s="1023"/>
      <c r="AJ36" s="1024"/>
      <c r="AK36" s="967">
        <v>70</v>
      </c>
      <c r="AL36" s="958"/>
      <c r="AM36" s="958"/>
      <c r="AN36" s="958"/>
      <c r="AO36" s="958"/>
      <c r="AP36" s="958" t="s">
        <v>496</v>
      </c>
      <c r="AQ36" s="958"/>
      <c r="AR36" s="958"/>
      <c r="AS36" s="958"/>
      <c r="AT36" s="958"/>
      <c r="AU36" s="958" t="s">
        <v>496</v>
      </c>
      <c r="AV36" s="958"/>
      <c r="AW36" s="958"/>
      <c r="AX36" s="958"/>
      <c r="AY36" s="958"/>
      <c r="AZ36" s="1028" t="s">
        <v>496</v>
      </c>
      <c r="BA36" s="1028"/>
      <c r="BB36" s="1028"/>
      <c r="BC36" s="1028"/>
      <c r="BD36" s="1028"/>
      <c r="BE36" s="959" t="s">
        <v>400</v>
      </c>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t="s">
        <v>401</v>
      </c>
      <c r="C37" s="1018"/>
      <c r="D37" s="1018"/>
      <c r="E37" s="1018"/>
      <c r="F37" s="1018"/>
      <c r="G37" s="1018"/>
      <c r="H37" s="1018"/>
      <c r="I37" s="1018"/>
      <c r="J37" s="1018"/>
      <c r="K37" s="1018"/>
      <c r="L37" s="1018"/>
      <c r="M37" s="1018"/>
      <c r="N37" s="1018"/>
      <c r="O37" s="1018"/>
      <c r="P37" s="1019"/>
      <c r="Q37" s="1025">
        <v>333</v>
      </c>
      <c r="R37" s="1026"/>
      <c r="S37" s="1026"/>
      <c r="T37" s="1026"/>
      <c r="U37" s="1026"/>
      <c r="V37" s="1026">
        <v>316</v>
      </c>
      <c r="W37" s="1026"/>
      <c r="X37" s="1026"/>
      <c r="Y37" s="1026"/>
      <c r="Z37" s="1026"/>
      <c r="AA37" s="1026">
        <v>17</v>
      </c>
      <c r="AB37" s="1026"/>
      <c r="AC37" s="1026"/>
      <c r="AD37" s="1026"/>
      <c r="AE37" s="1027"/>
      <c r="AF37" s="1022">
        <v>2</v>
      </c>
      <c r="AG37" s="1023"/>
      <c r="AH37" s="1023"/>
      <c r="AI37" s="1023"/>
      <c r="AJ37" s="1024"/>
      <c r="AK37" s="967">
        <v>139</v>
      </c>
      <c r="AL37" s="958"/>
      <c r="AM37" s="958"/>
      <c r="AN37" s="958"/>
      <c r="AO37" s="958"/>
      <c r="AP37" s="958">
        <v>1277</v>
      </c>
      <c r="AQ37" s="958"/>
      <c r="AR37" s="958"/>
      <c r="AS37" s="958"/>
      <c r="AT37" s="958"/>
      <c r="AU37" s="958">
        <v>577</v>
      </c>
      <c r="AV37" s="958"/>
      <c r="AW37" s="958"/>
      <c r="AX37" s="958"/>
      <c r="AY37" s="958"/>
      <c r="AZ37" s="1028" t="s">
        <v>496</v>
      </c>
      <c r="BA37" s="1028"/>
      <c r="BB37" s="1028"/>
      <c r="BC37" s="1028"/>
      <c r="BD37" s="1028"/>
      <c r="BE37" s="959" t="s">
        <v>400</v>
      </c>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t="s">
        <v>402</v>
      </c>
      <c r="C38" s="1018"/>
      <c r="D38" s="1018"/>
      <c r="E38" s="1018"/>
      <c r="F38" s="1018"/>
      <c r="G38" s="1018"/>
      <c r="H38" s="1018"/>
      <c r="I38" s="1018"/>
      <c r="J38" s="1018"/>
      <c r="K38" s="1018"/>
      <c r="L38" s="1018"/>
      <c r="M38" s="1018"/>
      <c r="N38" s="1018"/>
      <c r="O38" s="1018"/>
      <c r="P38" s="1019"/>
      <c r="Q38" s="1025">
        <v>15</v>
      </c>
      <c r="R38" s="1026"/>
      <c r="S38" s="1026"/>
      <c r="T38" s="1026"/>
      <c r="U38" s="1026"/>
      <c r="V38" s="1026">
        <v>10</v>
      </c>
      <c r="W38" s="1026"/>
      <c r="X38" s="1026"/>
      <c r="Y38" s="1026"/>
      <c r="Z38" s="1026"/>
      <c r="AA38" s="1026">
        <v>4</v>
      </c>
      <c r="AB38" s="1026"/>
      <c r="AC38" s="1026"/>
      <c r="AD38" s="1026"/>
      <c r="AE38" s="1027"/>
      <c r="AF38" s="1022">
        <v>4</v>
      </c>
      <c r="AG38" s="1023"/>
      <c r="AH38" s="1023"/>
      <c r="AI38" s="1023"/>
      <c r="AJ38" s="1024"/>
      <c r="AK38" s="967" t="s">
        <v>496</v>
      </c>
      <c r="AL38" s="958"/>
      <c r="AM38" s="958"/>
      <c r="AN38" s="958"/>
      <c r="AO38" s="958"/>
      <c r="AP38" s="958" t="s">
        <v>496</v>
      </c>
      <c r="AQ38" s="958"/>
      <c r="AR38" s="958"/>
      <c r="AS38" s="958"/>
      <c r="AT38" s="958"/>
      <c r="AU38" s="958" t="s">
        <v>496</v>
      </c>
      <c r="AV38" s="958"/>
      <c r="AW38" s="958"/>
      <c r="AX38" s="958"/>
      <c r="AY38" s="958"/>
      <c r="AZ38" s="1028" t="s">
        <v>496</v>
      </c>
      <c r="BA38" s="1028"/>
      <c r="BB38" s="1028"/>
      <c r="BC38" s="1028"/>
      <c r="BD38" s="1028"/>
      <c r="BE38" s="959" t="s">
        <v>400</v>
      </c>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403</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378</v>
      </c>
      <c r="B63" s="924" t="s">
        <v>404</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7277</v>
      </c>
      <c r="AG63" s="946"/>
      <c r="AH63" s="946"/>
      <c r="AI63" s="946"/>
      <c r="AJ63" s="1009"/>
      <c r="AK63" s="1010"/>
      <c r="AL63" s="950"/>
      <c r="AM63" s="950"/>
      <c r="AN63" s="950"/>
      <c r="AO63" s="950"/>
      <c r="AP63" s="946">
        <v>41448</v>
      </c>
      <c r="AQ63" s="946"/>
      <c r="AR63" s="946"/>
      <c r="AS63" s="946"/>
      <c r="AT63" s="946"/>
      <c r="AU63" s="946">
        <v>16455</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406</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407</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561</v>
      </c>
      <c r="C68" s="973"/>
      <c r="D68" s="973"/>
      <c r="E68" s="973"/>
      <c r="F68" s="973"/>
      <c r="G68" s="973"/>
      <c r="H68" s="973"/>
      <c r="I68" s="973"/>
      <c r="J68" s="973"/>
      <c r="K68" s="973"/>
      <c r="L68" s="973"/>
      <c r="M68" s="973"/>
      <c r="N68" s="973"/>
      <c r="O68" s="973"/>
      <c r="P68" s="974"/>
      <c r="Q68" s="975">
        <v>146</v>
      </c>
      <c r="R68" s="969"/>
      <c r="S68" s="969"/>
      <c r="T68" s="969"/>
      <c r="U68" s="969"/>
      <c r="V68" s="969">
        <v>105</v>
      </c>
      <c r="W68" s="969"/>
      <c r="X68" s="969"/>
      <c r="Y68" s="969"/>
      <c r="Z68" s="969"/>
      <c r="AA68" s="969">
        <v>41</v>
      </c>
      <c r="AB68" s="969"/>
      <c r="AC68" s="969"/>
      <c r="AD68" s="969"/>
      <c r="AE68" s="969"/>
      <c r="AF68" s="969">
        <v>41</v>
      </c>
      <c r="AG68" s="969"/>
      <c r="AH68" s="969"/>
      <c r="AI68" s="969"/>
      <c r="AJ68" s="969"/>
      <c r="AK68" s="969" t="s">
        <v>496</v>
      </c>
      <c r="AL68" s="969"/>
      <c r="AM68" s="969"/>
      <c r="AN68" s="969"/>
      <c r="AO68" s="969"/>
      <c r="AP68" s="969" t="s">
        <v>496</v>
      </c>
      <c r="AQ68" s="969"/>
      <c r="AR68" s="969"/>
      <c r="AS68" s="969"/>
      <c r="AT68" s="969"/>
      <c r="AU68" s="969" t="s">
        <v>496</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562</v>
      </c>
      <c r="C69" s="962"/>
      <c r="D69" s="962"/>
      <c r="E69" s="962"/>
      <c r="F69" s="962"/>
      <c r="G69" s="962"/>
      <c r="H69" s="962"/>
      <c r="I69" s="962"/>
      <c r="J69" s="962"/>
      <c r="K69" s="962"/>
      <c r="L69" s="962"/>
      <c r="M69" s="962"/>
      <c r="N69" s="962"/>
      <c r="O69" s="962"/>
      <c r="P69" s="963"/>
      <c r="Q69" s="964">
        <v>75</v>
      </c>
      <c r="R69" s="958"/>
      <c r="S69" s="958"/>
      <c r="T69" s="958"/>
      <c r="U69" s="958"/>
      <c r="V69" s="958">
        <v>59</v>
      </c>
      <c r="W69" s="958"/>
      <c r="X69" s="958"/>
      <c r="Y69" s="958"/>
      <c r="Z69" s="958"/>
      <c r="AA69" s="958">
        <v>15</v>
      </c>
      <c r="AB69" s="958"/>
      <c r="AC69" s="958"/>
      <c r="AD69" s="958"/>
      <c r="AE69" s="958"/>
      <c r="AF69" s="958">
        <v>15</v>
      </c>
      <c r="AG69" s="958"/>
      <c r="AH69" s="958"/>
      <c r="AI69" s="958"/>
      <c r="AJ69" s="958"/>
      <c r="AK69" s="958" t="s">
        <v>496</v>
      </c>
      <c r="AL69" s="958"/>
      <c r="AM69" s="958"/>
      <c r="AN69" s="958"/>
      <c r="AO69" s="958"/>
      <c r="AP69" s="958" t="s">
        <v>496</v>
      </c>
      <c r="AQ69" s="958"/>
      <c r="AR69" s="958"/>
      <c r="AS69" s="958"/>
      <c r="AT69" s="958"/>
      <c r="AU69" s="958" t="s">
        <v>496</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563</v>
      </c>
      <c r="C70" s="962"/>
      <c r="D70" s="962"/>
      <c r="E70" s="962"/>
      <c r="F70" s="962"/>
      <c r="G70" s="962"/>
      <c r="H70" s="962"/>
      <c r="I70" s="962"/>
      <c r="J70" s="962"/>
      <c r="K70" s="962"/>
      <c r="L70" s="962"/>
      <c r="M70" s="962"/>
      <c r="N70" s="962"/>
      <c r="O70" s="962"/>
      <c r="P70" s="963"/>
      <c r="Q70" s="964">
        <v>234605</v>
      </c>
      <c r="R70" s="958"/>
      <c r="S70" s="958"/>
      <c r="T70" s="958"/>
      <c r="U70" s="958"/>
      <c r="V70" s="958">
        <v>227058</v>
      </c>
      <c r="W70" s="958"/>
      <c r="X70" s="958"/>
      <c r="Y70" s="958"/>
      <c r="Z70" s="958"/>
      <c r="AA70" s="958">
        <v>7546</v>
      </c>
      <c r="AB70" s="958"/>
      <c r="AC70" s="958"/>
      <c r="AD70" s="958"/>
      <c r="AE70" s="958"/>
      <c r="AF70" s="958">
        <v>7546</v>
      </c>
      <c r="AG70" s="958"/>
      <c r="AH70" s="958"/>
      <c r="AI70" s="958"/>
      <c r="AJ70" s="958"/>
      <c r="AK70" s="958" t="s">
        <v>496</v>
      </c>
      <c r="AL70" s="958"/>
      <c r="AM70" s="958"/>
      <c r="AN70" s="958"/>
      <c r="AO70" s="958"/>
      <c r="AP70" s="958" t="s">
        <v>496</v>
      </c>
      <c r="AQ70" s="958"/>
      <c r="AR70" s="958"/>
      <c r="AS70" s="958"/>
      <c r="AT70" s="958"/>
      <c r="AU70" s="958" t="s">
        <v>496</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c r="C71" s="962"/>
      <c r="D71" s="962"/>
      <c r="E71" s="962"/>
      <c r="F71" s="962"/>
      <c r="G71" s="962"/>
      <c r="H71" s="962"/>
      <c r="I71" s="962"/>
      <c r="J71" s="962"/>
      <c r="K71" s="962"/>
      <c r="L71" s="962"/>
      <c r="M71" s="962"/>
      <c r="N71" s="962"/>
      <c r="O71" s="962"/>
      <c r="P71" s="963"/>
      <c r="Q71" s="964"/>
      <c r="R71" s="958"/>
      <c r="S71" s="958"/>
      <c r="T71" s="958"/>
      <c r="U71" s="958"/>
      <c r="V71" s="958"/>
      <c r="W71" s="958"/>
      <c r="X71" s="958"/>
      <c r="Y71" s="958"/>
      <c r="Z71" s="958"/>
      <c r="AA71" s="958"/>
      <c r="AB71" s="958"/>
      <c r="AC71" s="958"/>
      <c r="AD71" s="958"/>
      <c r="AE71" s="958"/>
      <c r="AF71" s="958"/>
      <c r="AG71" s="958"/>
      <c r="AH71" s="958"/>
      <c r="AI71" s="958"/>
      <c r="AJ71" s="958"/>
      <c r="AK71" s="958"/>
      <c r="AL71" s="958"/>
      <c r="AM71" s="958"/>
      <c r="AN71" s="958"/>
      <c r="AO71" s="958"/>
      <c r="AP71" s="958"/>
      <c r="AQ71" s="958"/>
      <c r="AR71" s="958"/>
      <c r="AS71" s="958"/>
      <c r="AT71" s="958"/>
      <c r="AU71" s="958"/>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378</v>
      </c>
      <c r="B88" s="924" t="s">
        <v>408</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7602</v>
      </c>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924" t="s">
        <v>409</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399</v>
      </c>
      <c r="CS102" s="940"/>
      <c r="CT102" s="940"/>
      <c r="CU102" s="940"/>
      <c r="CV102" s="941"/>
      <c r="CW102" s="939">
        <v>198</v>
      </c>
      <c r="CX102" s="940"/>
      <c r="CY102" s="940"/>
      <c r="CZ102" s="940"/>
      <c r="DA102" s="941"/>
      <c r="DB102" s="939">
        <v>60</v>
      </c>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410</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411</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412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414</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415</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417</v>
      </c>
      <c r="AB109" s="883"/>
      <c r="AC109" s="883"/>
      <c r="AD109" s="883"/>
      <c r="AE109" s="884"/>
      <c r="AF109" s="885" t="s">
        <v>418</v>
      </c>
      <c r="AG109" s="883"/>
      <c r="AH109" s="883"/>
      <c r="AI109" s="883"/>
      <c r="AJ109" s="884"/>
      <c r="AK109" s="885" t="s">
        <v>294</v>
      </c>
      <c r="AL109" s="883"/>
      <c r="AM109" s="883"/>
      <c r="AN109" s="883"/>
      <c r="AO109" s="884"/>
      <c r="AP109" s="885" t="s">
        <v>419</v>
      </c>
      <c r="AQ109" s="883"/>
      <c r="AR109" s="883"/>
      <c r="AS109" s="883"/>
      <c r="AT109" s="916"/>
      <c r="AU109" s="882" t="s">
        <v>416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417</v>
      </c>
      <c r="BR109" s="883"/>
      <c r="BS109" s="883"/>
      <c r="BT109" s="883"/>
      <c r="BU109" s="884"/>
      <c r="BV109" s="885" t="s">
        <v>418</v>
      </c>
      <c r="BW109" s="883"/>
      <c r="BX109" s="883"/>
      <c r="BY109" s="883"/>
      <c r="BZ109" s="884"/>
      <c r="CA109" s="885" t="s">
        <v>294</v>
      </c>
      <c r="CB109" s="883"/>
      <c r="CC109" s="883"/>
      <c r="CD109" s="883"/>
      <c r="CE109" s="884"/>
      <c r="CF109" s="923" t="s">
        <v>419</v>
      </c>
      <c r="CG109" s="923"/>
      <c r="CH109" s="923"/>
      <c r="CI109" s="923"/>
      <c r="CJ109" s="923"/>
      <c r="CK109" s="885" t="s">
        <v>420</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417</v>
      </c>
      <c r="DH109" s="883"/>
      <c r="DI109" s="883"/>
      <c r="DJ109" s="883"/>
      <c r="DK109" s="884"/>
      <c r="DL109" s="885" t="s">
        <v>418</v>
      </c>
      <c r="DM109" s="883"/>
      <c r="DN109" s="883"/>
      <c r="DO109" s="883"/>
      <c r="DP109" s="884"/>
      <c r="DQ109" s="885" t="s">
        <v>294</v>
      </c>
      <c r="DR109" s="883"/>
      <c r="DS109" s="883"/>
      <c r="DT109" s="883"/>
      <c r="DU109" s="884"/>
      <c r="DV109" s="885" t="s">
        <v>419</v>
      </c>
      <c r="DW109" s="883"/>
      <c r="DX109" s="883"/>
      <c r="DY109" s="883"/>
      <c r="DZ109" s="916"/>
    </row>
    <row r="110" spans="1:131" s="212" customFormat="1" ht="26.25" customHeight="1" x14ac:dyDescent="0.15">
      <c r="A110" s="794" t="s">
        <v>421</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10661360</v>
      </c>
      <c r="AB110" s="876"/>
      <c r="AC110" s="876"/>
      <c r="AD110" s="876"/>
      <c r="AE110" s="877"/>
      <c r="AF110" s="878">
        <v>9621877</v>
      </c>
      <c r="AG110" s="876"/>
      <c r="AH110" s="876"/>
      <c r="AI110" s="876"/>
      <c r="AJ110" s="877"/>
      <c r="AK110" s="878">
        <v>8045582</v>
      </c>
      <c r="AL110" s="876"/>
      <c r="AM110" s="876"/>
      <c r="AN110" s="876"/>
      <c r="AO110" s="877"/>
      <c r="AP110" s="879">
        <v>21.4</v>
      </c>
      <c r="AQ110" s="880"/>
      <c r="AR110" s="880"/>
      <c r="AS110" s="880"/>
      <c r="AT110" s="881"/>
      <c r="AU110" s="917" t="s">
        <v>69</v>
      </c>
      <c r="AV110" s="918"/>
      <c r="AW110" s="918"/>
      <c r="AX110" s="918"/>
      <c r="AY110" s="918"/>
      <c r="AZ110" s="847" t="s">
        <v>422</v>
      </c>
      <c r="BA110" s="795"/>
      <c r="BB110" s="795"/>
      <c r="BC110" s="795"/>
      <c r="BD110" s="795"/>
      <c r="BE110" s="795"/>
      <c r="BF110" s="795"/>
      <c r="BG110" s="795"/>
      <c r="BH110" s="795"/>
      <c r="BI110" s="795"/>
      <c r="BJ110" s="795"/>
      <c r="BK110" s="795"/>
      <c r="BL110" s="795"/>
      <c r="BM110" s="795"/>
      <c r="BN110" s="795"/>
      <c r="BO110" s="795"/>
      <c r="BP110" s="796"/>
      <c r="BQ110" s="848">
        <v>60174594</v>
      </c>
      <c r="BR110" s="829"/>
      <c r="BS110" s="829"/>
      <c r="BT110" s="829"/>
      <c r="BU110" s="829"/>
      <c r="BV110" s="829">
        <v>53496951</v>
      </c>
      <c r="BW110" s="829"/>
      <c r="BX110" s="829"/>
      <c r="BY110" s="829"/>
      <c r="BZ110" s="829"/>
      <c r="CA110" s="829">
        <v>49987295</v>
      </c>
      <c r="CB110" s="829"/>
      <c r="CC110" s="829"/>
      <c r="CD110" s="829"/>
      <c r="CE110" s="829"/>
      <c r="CF110" s="853">
        <v>133.19999999999999</v>
      </c>
      <c r="CG110" s="854"/>
      <c r="CH110" s="854"/>
      <c r="CI110" s="854"/>
      <c r="CJ110" s="854"/>
      <c r="CK110" s="913" t="s">
        <v>423</v>
      </c>
      <c r="CL110" s="806"/>
      <c r="CM110" s="847" t="s">
        <v>424</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425</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426</v>
      </c>
      <c r="BA111" s="739"/>
      <c r="BB111" s="739"/>
      <c r="BC111" s="739"/>
      <c r="BD111" s="739"/>
      <c r="BE111" s="739"/>
      <c r="BF111" s="739"/>
      <c r="BG111" s="739"/>
      <c r="BH111" s="739"/>
      <c r="BI111" s="739"/>
      <c r="BJ111" s="739"/>
      <c r="BK111" s="739"/>
      <c r="BL111" s="739"/>
      <c r="BM111" s="739"/>
      <c r="BN111" s="739"/>
      <c r="BO111" s="739"/>
      <c r="BP111" s="740"/>
      <c r="BQ111" s="803">
        <v>160275</v>
      </c>
      <c r="BR111" s="804"/>
      <c r="BS111" s="804"/>
      <c r="BT111" s="804"/>
      <c r="BU111" s="804"/>
      <c r="BV111" s="804">
        <v>122396</v>
      </c>
      <c r="BW111" s="804"/>
      <c r="BX111" s="804"/>
      <c r="BY111" s="804"/>
      <c r="BZ111" s="804"/>
      <c r="CA111" s="804">
        <v>71195</v>
      </c>
      <c r="CB111" s="804"/>
      <c r="CC111" s="804"/>
      <c r="CD111" s="804"/>
      <c r="CE111" s="804"/>
      <c r="CF111" s="862">
        <v>0.2</v>
      </c>
      <c r="CG111" s="863"/>
      <c r="CH111" s="863"/>
      <c r="CI111" s="863"/>
      <c r="CJ111" s="863"/>
      <c r="CK111" s="914"/>
      <c r="CL111" s="808"/>
      <c r="CM111" s="802" t="s">
        <v>427</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v>160275</v>
      </c>
      <c r="DH111" s="804"/>
      <c r="DI111" s="804"/>
      <c r="DJ111" s="804"/>
      <c r="DK111" s="804"/>
      <c r="DL111" s="804">
        <v>122396</v>
      </c>
      <c r="DM111" s="804"/>
      <c r="DN111" s="804"/>
      <c r="DO111" s="804"/>
      <c r="DP111" s="804"/>
      <c r="DQ111" s="804">
        <v>71195</v>
      </c>
      <c r="DR111" s="804"/>
      <c r="DS111" s="804"/>
      <c r="DT111" s="804"/>
      <c r="DU111" s="804"/>
      <c r="DV111" s="781">
        <v>0.2</v>
      </c>
      <c r="DW111" s="781"/>
      <c r="DX111" s="781"/>
      <c r="DY111" s="781"/>
      <c r="DZ111" s="782"/>
    </row>
    <row r="112" spans="1:131" s="212" customFormat="1" ht="26.25" customHeight="1" x14ac:dyDescent="0.15">
      <c r="A112" s="899" t="s">
        <v>428</v>
      </c>
      <c r="B112" s="900"/>
      <c r="C112" s="739" t="s">
        <v>429</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430</v>
      </c>
      <c r="BA112" s="739"/>
      <c r="BB112" s="739"/>
      <c r="BC112" s="739"/>
      <c r="BD112" s="739"/>
      <c r="BE112" s="739"/>
      <c r="BF112" s="739"/>
      <c r="BG112" s="739"/>
      <c r="BH112" s="739"/>
      <c r="BI112" s="739"/>
      <c r="BJ112" s="739"/>
      <c r="BK112" s="739"/>
      <c r="BL112" s="739"/>
      <c r="BM112" s="739"/>
      <c r="BN112" s="739"/>
      <c r="BO112" s="739"/>
      <c r="BP112" s="740"/>
      <c r="BQ112" s="803">
        <v>16678583</v>
      </c>
      <c r="BR112" s="804"/>
      <c r="BS112" s="804"/>
      <c r="BT112" s="804"/>
      <c r="BU112" s="804"/>
      <c r="BV112" s="804">
        <v>15744261</v>
      </c>
      <c r="BW112" s="804"/>
      <c r="BX112" s="804"/>
      <c r="BY112" s="804"/>
      <c r="BZ112" s="804"/>
      <c r="CA112" s="804">
        <v>16454783</v>
      </c>
      <c r="CB112" s="804"/>
      <c r="CC112" s="804"/>
      <c r="CD112" s="804"/>
      <c r="CE112" s="804"/>
      <c r="CF112" s="862">
        <v>43.8</v>
      </c>
      <c r="CG112" s="863"/>
      <c r="CH112" s="863"/>
      <c r="CI112" s="863"/>
      <c r="CJ112" s="863"/>
      <c r="CK112" s="914"/>
      <c r="CL112" s="808"/>
      <c r="CM112" s="802" t="s">
        <v>431</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432</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1536802</v>
      </c>
      <c r="AB113" s="906"/>
      <c r="AC113" s="906"/>
      <c r="AD113" s="906"/>
      <c r="AE113" s="907"/>
      <c r="AF113" s="908">
        <v>1672433</v>
      </c>
      <c r="AG113" s="906"/>
      <c r="AH113" s="906"/>
      <c r="AI113" s="906"/>
      <c r="AJ113" s="907"/>
      <c r="AK113" s="908">
        <v>1441439</v>
      </c>
      <c r="AL113" s="906"/>
      <c r="AM113" s="906"/>
      <c r="AN113" s="906"/>
      <c r="AO113" s="907"/>
      <c r="AP113" s="909">
        <v>3.8</v>
      </c>
      <c r="AQ113" s="910"/>
      <c r="AR113" s="910"/>
      <c r="AS113" s="910"/>
      <c r="AT113" s="911"/>
      <c r="AU113" s="919"/>
      <c r="AV113" s="920"/>
      <c r="AW113" s="920"/>
      <c r="AX113" s="920"/>
      <c r="AY113" s="920"/>
      <c r="AZ113" s="802" t="s">
        <v>433</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434</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435</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436</v>
      </c>
      <c r="BA114" s="739"/>
      <c r="BB114" s="739"/>
      <c r="BC114" s="739"/>
      <c r="BD114" s="739"/>
      <c r="BE114" s="739"/>
      <c r="BF114" s="739"/>
      <c r="BG114" s="739"/>
      <c r="BH114" s="739"/>
      <c r="BI114" s="739"/>
      <c r="BJ114" s="739"/>
      <c r="BK114" s="739"/>
      <c r="BL114" s="739"/>
      <c r="BM114" s="739"/>
      <c r="BN114" s="739"/>
      <c r="BO114" s="739"/>
      <c r="BP114" s="740"/>
      <c r="BQ114" s="803">
        <v>9758921</v>
      </c>
      <c r="BR114" s="804"/>
      <c r="BS114" s="804"/>
      <c r="BT114" s="804"/>
      <c r="BU114" s="804"/>
      <c r="BV114" s="804">
        <v>10067042</v>
      </c>
      <c r="BW114" s="804"/>
      <c r="BX114" s="804"/>
      <c r="BY114" s="804"/>
      <c r="BZ114" s="804"/>
      <c r="CA114" s="804">
        <v>10061028</v>
      </c>
      <c r="CB114" s="804"/>
      <c r="CC114" s="804"/>
      <c r="CD114" s="804"/>
      <c r="CE114" s="804"/>
      <c r="CF114" s="862">
        <v>26.8</v>
      </c>
      <c r="CG114" s="863"/>
      <c r="CH114" s="863"/>
      <c r="CI114" s="863"/>
      <c r="CJ114" s="863"/>
      <c r="CK114" s="914"/>
      <c r="CL114" s="808"/>
      <c r="CM114" s="802" t="s">
        <v>437</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438</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55059</v>
      </c>
      <c r="AB115" s="906"/>
      <c r="AC115" s="906"/>
      <c r="AD115" s="906"/>
      <c r="AE115" s="907"/>
      <c r="AF115" s="908">
        <v>55054</v>
      </c>
      <c r="AG115" s="906"/>
      <c r="AH115" s="906"/>
      <c r="AI115" s="906"/>
      <c r="AJ115" s="907"/>
      <c r="AK115" s="908">
        <v>40220</v>
      </c>
      <c r="AL115" s="906"/>
      <c r="AM115" s="906"/>
      <c r="AN115" s="906"/>
      <c r="AO115" s="907"/>
      <c r="AP115" s="909">
        <v>0.1</v>
      </c>
      <c r="AQ115" s="910"/>
      <c r="AR115" s="910"/>
      <c r="AS115" s="910"/>
      <c r="AT115" s="911"/>
      <c r="AU115" s="919"/>
      <c r="AV115" s="920"/>
      <c r="AW115" s="920"/>
      <c r="AX115" s="920"/>
      <c r="AY115" s="920"/>
      <c r="AZ115" s="802" t="s">
        <v>439</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440</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441</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442</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443</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444</v>
      </c>
      <c r="Z117" s="884"/>
      <c r="AA117" s="889">
        <v>12253221</v>
      </c>
      <c r="AB117" s="890"/>
      <c r="AC117" s="890"/>
      <c r="AD117" s="890"/>
      <c r="AE117" s="891"/>
      <c r="AF117" s="892">
        <v>11349364</v>
      </c>
      <c r="AG117" s="890"/>
      <c r="AH117" s="890"/>
      <c r="AI117" s="890"/>
      <c r="AJ117" s="891"/>
      <c r="AK117" s="892">
        <v>9527241</v>
      </c>
      <c r="AL117" s="890"/>
      <c r="AM117" s="890"/>
      <c r="AN117" s="890"/>
      <c r="AO117" s="891"/>
      <c r="AP117" s="893"/>
      <c r="AQ117" s="894"/>
      <c r="AR117" s="894"/>
      <c r="AS117" s="894"/>
      <c r="AT117" s="895"/>
      <c r="AU117" s="919"/>
      <c r="AV117" s="920"/>
      <c r="AW117" s="920"/>
      <c r="AX117" s="920"/>
      <c r="AY117" s="920"/>
      <c r="AZ117" s="850" t="s">
        <v>445</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446</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420</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417</v>
      </c>
      <c r="AB118" s="883"/>
      <c r="AC118" s="883"/>
      <c r="AD118" s="883"/>
      <c r="AE118" s="884"/>
      <c r="AF118" s="885" t="s">
        <v>418</v>
      </c>
      <c r="AG118" s="883"/>
      <c r="AH118" s="883"/>
      <c r="AI118" s="883"/>
      <c r="AJ118" s="884"/>
      <c r="AK118" s="885" t="s">
        <v>294</v>
      </c>
      <c r="AL118" s="883"/>
      <c r="AM118" s="883"/>
      <c r="AN118" s="883"/>
      <c r="AO118" s="884"/>
      <c r="AP118" s="886" t="s">
        <v>419</v>
      </c>
      <c r="AQ118" s="887"/>
      <c r="AR118" s="887"/>
      <c r="AS118" s="887"/>
      <c r="AT118" s="888"/>
      <c r="AU118" s="919"/>
      <c r="AV118" s="920"/>
      <c r="AW118" s="920"/>
      <c r="AX118" s="920"/>
      <c r="AY118" s="920"/>
      <c r="AZ118" s="825" t="s">
        <v>447</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448</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423</v>
      </c>
      <c r="B119" s="806"/>
      <c r="C119" s="847" t="s">
        <v>424</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449</v>
      </c>
      <c r="BP119" s="865"/>
      <c r="BQ119" s="866">
        <v>86772373</v>
      </c>
      <c r="BR119" s="832"/>
      <c r="BS119" s="832"/>
      <c r="BT119" s="832"/>
      <c r="BU119" s="832"/>
      <c r="BV119" s="832">
        <v>79430650</v>
      </c>
      <c r="BW119" s="832"/>
      <c r="BX119" s="832"/>
      <c r="BY119" s="832"/>
      <c r="BZ119" s="832"/>
      <c r="CA119" s="832">
        <v>76574301</v>
      </c>
      <c r="CB119" s="832"/>
      <c r="CC119" s="832"/>
      <c r="CD119" s="832"/>
      <c r="CE119" s="832"/>
      <c r="CF119" s="735"/>
      <c r="CG119" s="736"/>
      <c r="CH119" s="736"/>
      <c r="CI119" s="736"/>
      <c r="CJ119" s="821"/>
      <c r="CK119" s="915"/>
      <c r="CL119" s="810"/>
      <c r="CM119" s="825" t="s">
        <v>450</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427</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v>54541</v>
      </c>
      <c r="AB120" s="767"/>
      <c r="AC120" s="767"/>
      <c r="AD120" s="767"/>
      <c r="AE120" s="768"/>
      <c r="AF120" s="769">
        <v>54540</v>
      </c>
      <c r="AG120" s="767"/>
      <c r="AH120" s="767"/>
      <c r="AI120" s="767"/>
      <c r="AJ120" s="768"/>
      <c r="AK120" s="769">
        <v>39152</v>
      </c>
      <c r="AL120" s="767"/>
      <c r="AM120" s="767"/>
      <c r="AN120" s="767"/>
      <c r="AO120" s="768"/>
      <c r="AP120" s="811">
        <v>0.1</v>
      </c>
      <c r="AQ120" s="812"/>
      <c r="AR120" s="812"/>
      <c r="AS120" s="812"/>
      <c r="AT120" s="813"/>
      <c r="AU120" s="867" t="s">
        <v>451</v>
      </c>
      <c r="AV120" s="868"/>
      <c r="AW120" s="868"/>
      <c r="AX120" s="868"/>
      <c r="AY120" s="869"/>
      <c r="AZ120" s="847" t="s">
        <v>452</v>
      </c>
      <c r="BA120" s="795"/>
      <c r="BB120" s="795"/>
      <c r="BC120" s="795"/>
      <c r="BD120" s="795"/>
      <c r="BE120" s="795"/>
      <c r="BF120" s="795"/>
      <c r="BG120" s="795"/>
      <c r="BH120" s="795"/>
      <c r="BI120" s="795"/>
      <c r="BJ120" s="795"/>
      <c r="BK120" s="795"/>
      <c r="BL120" s="795"/>
      <c r="BM120" s="795"/>
      <c r="BN120" s="795"/>
      <c r="BO120" s="795"/>
      <c r="BP120" s="796"/>
      <c r="BQ120" s="848">
        <v>32598555</v>
      </c>
      <c r="BR120" s="829"/>
      <c r="BS120" s="829"/>
      <c r="BT120" s="829"/>
      <c r="BU120" s="829"/>
      <c r="BV120" s="829">
        <v>32674633</v>
      </c>
      <c r="BW120" s="829"/>
      <c r="BX120" s="829"/>
      <c r="BY120" s="829"/>
      <c r="BZ120" s="829"/>
      <c r="CA120" s="829">
        <v>37179957</v>
      </c>
      <c r="CB120" s="829"/>
      <c r="CC120" s="829"/>
      <c r="CD120" s="829"/>
      <c r="CE120" s="829"/>
      <c r="CF120" s="853">
        <v>99</v>
      </c>
      <c r="CG120" s="854"/>
      <c r="CH120" s="854"/>
      <c r="CI120" s="854"/>
      <c r="CJ120" s="854"/>
      <c r="CK120" s="855" t="s">
        <v>453</v>
      </c>
      <c r="CL120" s="839"/>
      <c r="CM120" s="839"/>
      <c r="CN120" s="839"/>
      <c r="CO120" s="840"/>
      <c r="CP120" s="859" t="s">
        <v>398</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v>13114414</v>
      </c>
      <c r="DM120" s="829"/>
      <c r="DN120" s="829"/>
      <c r="DO120" s="829"/>
      <c r="DP120" s="829"/>
      <c r="DQ120" s="829">
        <v>13947845</v>
      </c>
      <c r="DR120" s="829"/>
      <c r="DS120" s="829"/>
      <c r="DT120" s="829"/>
      <c r="DU120" s="829"/>
      <c r="DV120" s="830">
        <v>37.200000000000003</v>
      </c>
      <c r="DW120" s="830"/>
      <c r="DX120" s="830"/>
      <c r="DY120" s="830"/>
      <c r="DZ120" s="831"/>
    </row>
    <row r="121" spans="1:130" s="212" customFormat="1" ht="26.25" customHeight="1" x14ac:dyDescent="0.15">
      <c r="A121" s="807"/>
      <c r="B121" s="808"/>
      <c r="C121" s="850" t="s">
        <v>454</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455</v>
      </c>
      <c r="BA121" s="739"/>
      <c r="BB121" s="739"/>
      <c r="BC121" s="739"/>
      <c r="BD121" s="739"/>
      <c r="BE121" s="739"/>
      <c r="BF121" s="739"/>
      <c r="BG121" s="739"/>
      <c r="BH121" s="739"/>
      <c r="BI121" s="739"/>
      <c r="BJ121" s="739"/>
      <c r="BK121" s="739"/>
      <c r="BL121" s="739"/>
      <c r="BM121" s="739"/>
      <c r="BN121" s="739"/>
      <c r="BO121" s="739"/>
      <c r="BP121" s="740"/>
      <c r="BQ121" s="803">
        <v>2995444</v>
      </c>
      <c r="BR121" s="804"/>
      <c r="BS121" s="804"/>
      <c r="BT121" s="804"/>
      <c r="BU121" s="804"/>
      <c r="BV121" s="804">
        <v>2521278</v>
      </c>
      <c r="BW121" s="804"/>
      <c r="BX121" s="804"/>
      <c r="BY121" s="804"/>
      <c r="BZ121" s="804"/>
      <c r="CA121" s="804">
        <v>2518730</v>
      </c>
      <c r="CB121" s="804"/>
      <c r="CC121" s="804"/>
      <c r="CD121" s="804"/>
      <c r="CE121" s="804"/>
      <c r="CF121" s="862">
        <v>6.7</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803">
        <v>1621256</v>
      </c>
      <c r="DH121" s="804"/>
      <c r="DI121" s="804"/>
      <c r="DJ121" s="804"/>
      <c r="DK121" s="804"/>
      <c r="DL121" s="804">
        <v>1516267</v>
      </c>
      <c r="DM121" s="804"/>
      <c r="DN121" s="804"/>
      <c r="DO121" s="804"/>
      <c r="DP121" s="804"/>
      <c r="DQ121" s="804">
        <v>1397007</v>
      </c>
      <c r="DR121" s="804"/>
      <c r="DS121" s="804"/>
      <c r="DT121" s="804"/>
      <c r="DU121" s="804"/>
      <c r="DV121" s="781">
        <v>3.7</v>
      </c>
      <c r="DW121" s="781"/>
      <c r="DX121" s="781"/>
      <c r="DY121" s="781"/>
      <c r="DZ121" s="782"/>
    </row>
    <row r="122" spans="1:130" s="212" customFormat="1" ht="26.25" customHeight="1" x14ac:dyDescent="0.15">
      <c r="A122" s="807"/>
      <c r="B122" s="808"/>
      <c r="C122" s="802" t="s">
        <v>437</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456</v>
      </c>
      <c r="BA122" s="826"/>
      <c r="BB122" s="826"/>
      <c r="BC122" s="826"/>
      <c r="BD122" s="826"/>
      <c r="BE122" s="826"/>
      <c r="BF122" s="826"/>
      <c r="BG122" s="826"/>
      <c r="BH122" s="826"/>
      <c r="BI122" s="826"/>
      <c r="BJ122" s="826"/>
      <c r="BK122" s="826"/>
      <c r="BL122" s="826"/>
      <c r="BM122" s="826"/>
      <c r="BN122" s="826"/>
      <c r="BO122" s="826"/>
      <c r="BP122" s="827"/>
      <c r="BQ122" s="866">
        <v>67430791</v>
      </c>
      <c r="BR122" s="832"/>
      <c r="BS122" s="832"/>
      <c r="BT122" s="832"/>
      <c r="BU122" s="832"/>
      <c r="BV122" s="832">
        <v>62691757</v>
      </c>
      <c r="BW122" s="832"/>
      <c r="BX122" s="832"/>
      <c r="BY122" s="832"/>
      <c r="BZ122" s="832"/>
      <c r="CA122" s="832">
        <v>58800221</v>
      </c>
      <c r="CB122" s="832"/>
      <c r="CC122" s="832"/>
      <c r="CD122" s="832"/>
      <c r="CE122" s="832"/>
      <c r="CF122" s="833">
        <v>156.6</v>
      </c>
      <c r="CG122" s="834"/>
      <c r="CH122" s="834"/>
      <c r="CI122" s="834"/>
      <c r="CJ122" s="834"/>
      <c r="CK122" s="856"/>
      <c r="CL122" s="842"/>
      <c r="CM122" s="842"/>
      <c r="CN122" s="842"/>
      <c r="CO122" s="843"/>
      <c r="CP122" s="822" t="s">
        <v>401</v>
      </c>
      <c r="CQ122" s="823"/>
      <c r="CR122" s="823"/>
      <c r="CS122" s="823"/>
      <c r="CT122" s="823"/>
      <c r="CU122" s="823"/>
      <c r="CV122" s="823"/>
      <c r="CW122" s="823"/>
      <c r="CX122" s="823"/>
      <c r="CY122" s="823"/>
      <c r="CZ122" s="823"/>
      <c r="DA122" s="823"/>
      <c r="DB122" s="823"/>
      <c r="DC122" s="823"/>
      <c r="DD122" s="823"/>
      <c r="DE122" s="823"/>
      <c r="DF122" s="824"/>
      <c r="DG122" s="803">
        <v>464129</v>
      </c>
      <c r="DH122" s="804"/>
      <c r="DI122" s="804"/>
      <c r="DJ122" s="804"/>
      <c r="DK122" s="804"/>
      <c r="DL122" s="804">
        <v>559402</v>
      </c>
      <c r="DM122" s="804"/>
      <c r="DN122" s="804"/>
      <c r="DO122" s="804"/>
      <c r="DP122" s="804"/>
      <c r="DQ122" s="804">
        <v>577094</v>
      </c>
      <c r="DR122" s="804"/>
      <c r="DS122" s="804"/>
      <c r="DT122" s="804"/>
      <c r="DU122" s="804"/>
      <c r="DV122" s="781">
        <v>1.5</v>
      </c>
      <c r="DW122" s="781"/>
      <c r="DX122" s="781"/>
      <c r="DY122" s="781"/>
      <c r="DZ122" s="782"/>
    </row>
    <row r="123" spans="1:130" s="212" customFormat="1" ht="26.25" customHeight="1" x14ac:dyDescent="0.15">
      <c r="A123" s="807"/>
      <c r="B123" s="808"/>
      <c r="C123" s="802" t="s">
        <v>443</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457</v>
      </c>
      <c r="BP123" s="865"/>
      <c r="BQ123" s="819">
        <v>103024790</v>
      </c>
      <c r="BR123" s="820"/>
      <c r="BS123" s="820"/>
      <c r="BT123" s="820"/>
      <c r="BU123" s="820"/>
      <c r="BV123" s="820">
        <v>97887668</v>
      </c>
      <c r="BW123" s="820"/>
      <c r="BX123" s="820"/>
      <c r="BY123" s="820"/>
      <c r="BZ123" s="820"/>
      <c r="CA123" s="820">
        <v>98498908</v>
      </c>
      <c r="CB123" s="820"/>
      <c r="CC123" s="820"/>
      <c r="CD123" s="820"/>
      <c r="CE123" s="820"/>
      <c r="CF123" s="735"/>
      <c r="CG123" s="736"/>
      <c r="CH123" s="736"/>
      <c r="CI123" s="736"/>
      <c r="CJ123" s="821"/>
      <c r="CK123" s="856"/>
      <c r="CL123" s="842"/>
      <c r="CM123" s="842"/>
      <c r="CN123" s="842"/>
      <c r="CO123" s="843"/>
      <c r="CP123" s="822" t="s">
        <v>458</v>
      </c>
      <c r="CQ123" s="823"/>
      <c r="CR123" s="823"/>
      <c r="CS123" s="823"/>
      <c r="CT123" s="823"/>
      <c r="CU123" s="823"/>
      <c r="CV123" s="823"/>
      <c r="CW123" s="823"/>
      <c r="CX123" s="823"/>
      <c r="CY123" s="823"/>
      <c r="CZ123" s="823"/>
      <c r="DA123" s="823"/>
      <c r="DB123" s="823"/>
      <c r="DC123" s="823"/>
      <c r="DD123" s="823"/>
      <c r="DE123" s="823"/>
      <c r="DF123" s="824"/>
      <c r="DG123" s="766">
        <v>480532</v>
      </c>
      <c r="DH123" s="767"/>
      <c r="DI123" s="767"/>
      <c r="DJ123" s="767"/>
      <c r="DK123" s="768"/>
      <c r="DL123" s="769">
        <v>554178</v>
      </c>
      <c r="DM123" s="767"/>
      <c r="DN123" s="767"/>
      <c r="DO123" s="767"/>
      <c r="DP123" s="768"/>
      <c r="DQ123" s="769">
        <v>532837</v>
      </c>
      <c r="DR123" s="767"/>
      <c r="DS123" s="767"/>
      <c r="DT123" s="767"/>
      <c r="DU123" s="768"/>
      <c r="DV123" s="811">
        <v>1.4</v>
      </c>
      <c r="DW123" s="812"/>
      <c r="DX123" s="812"/>
      <c r="DY123" s="812"/>
      <c r="DZ123" s="813"/>
    </row>
    <row r="124" spans="1:130" s="212" customFormat="1" ht="26.25" customHeight="1" thickBot="1" x14ac:dyDescent="0.2">
      <c r="A124" s="807"/>
      <c r="B124" s="808"/>
      <c r="C124" s="802" t="s">
        <v>446</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460</v>
      </c>
      <c r="CQ124" s="823"/>
      <c r="CR124" s="823"/>
      <c r="CS124" s="823"/>
      <c r="CT124" s="823"/>
      <c r="CU124" s="823"/>
      <c r="CV124" s="823"/>
      <c r="CW124" s="823"/>
      <c r="CX124" s="823"/>
      <c r="CY124" s="823"/>
      <c r="CZ124" s="823"/>
      <c r="DA124" s="823"/>
      <c r="DB124" s="823"/>
      <c r="DC124" s="823"/>
      <c r="DD124" s="823"/>
      <c r="DE124" s="823"/>
      <c r="DF124" s="824"/>
      <c r="DG124" s="750">
        <v>14112666</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448</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461</v>
      </c>
      <c r="CL125" s="839"/>
      <c r="CM125" s="839"/>
      <c r="CN125" s="839"/>
      <c r="CO125" s="840"/>
      <c r="CP125" s="847" t="s">
        <v>462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450</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463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464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518</v>
      </c>
      <c r="AB127" s="767"/>
      <c r="AC127" s="767"/>
      <c r="AD127" s="767"/>
      <c r="AE127" s="768"/>
      <c r="AF127" s="769">
        <v>514</v>
      </c>
      <c r="AG127" s="767"/>
      <c r="AH127" s="767"/>
      <c r="AI127" s="767"/>
      <c r="AJ127" s="768"/>
      <c r="AK127" s="769">
        <v>1068</v>
      </c>
      <c r="AL127" s="767"/>
      <c r="AM127" s="767"/>
      <c r="AN127" s="767"/>
      <c r="AO127" s="768"/>
      <c r="AP127" s="811">
        <v>0</v>
      </c>
      <c r="AQ127" s="812"/>
      <c r="AR127" s="812"/>
      <c r="AS127" s="812"/>
      <c r="AT127" s="813"/>
      <c r="AU127" s="214"/>
      <c r="AV127" s="214"/>
      <c r="AW127" s="214"/>
      <c r="AX127" s="828" t="s">
        <v>465</v>
      </c>
      <c r="AY127" s="799"/>
      <c r="AZ127" s="799"/>
      <c r="BA127" s="799"/>
      <c r="BB127" s="799"/>
      <c r="BC127" s="799"/>
      <c r="BD127" s="799"/>
      <c r="BE127" s="800"/>
      <c r="BF127" s="798" t="s">
        <v>466</v>
      </c>
      <c r="BG127" s="799"/>
      <c r="BH127" s="799"/>
      <c r="BI127" s="799"/>
      <c r="BJ127" s="799"/>
      <c r="BK127" s="799"/>
      <c r="BL127" s="800"/>
      <c r="BM127" s="798" t="s">
        <v>467</v>
      </c>
      <c r="BN127" s="799"/>
      <c r="BO127" s="799"/>
      <c r="BP127" s="799"/>
      <c r="BQ127" s="799"/>
      <c r="BR127" s="799"/>
      <c r="BS127" s="800"/>
      <c r="BT127" s="798" t="s">
        <v>468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470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471</v>
      </c>
      <c r="X128" s="785"/>
      <c r="Y128" s="785"/>
      <c r="Z128" s="786"/>
      <c r="AA128" s="787">
        <v>175896</v>
      </c>
      <c r="AB128" s="788"/>
      <c r="AC128" s="788"/>
      <c r="AD128" s="788"/>
      <c r="AE128" s="789"/>
      <c r="AF128" s="790">
        <v>132136</v>
      </c>
      <c r="AG128" s="788"/>
      <c r="AH128" s="788"/>
      <c r="AI128" s="788"/>
      <c r="AJ128" s="789"/>
      <c r="AK128" s="790">
        <v>198011</v>
      </c>
      <c r="AL128" s="788"/>
      <c r="AM128" s="788"/>
      <c r="AN128" s="788"/>
      <c r="AO128" s="789"/>
      <c r="AP128" s="791"/>
      <c r="AQ128" s="792"/>
      <c r="AR128" s="792"/>
      <c r="AS128" s="792"/>
      <c r="AT128" s="793"/>
      <c r="AU128" s="214"/>
      <c r="AV128" s="214"/>
      <c r="AW128" s="214"/>
      <c r="AX128" s="794" t="s">
        <v>472</v>
      </c>
      <c r="AY128" s="795"/>
      <c r="AZ128" s="795"/>
      <c r="BA128" s="795"/>
      <c r="BB128" s="795"/>
      <c r="BC128" s="795"/>
      <c r="BD128" s="795"/>
      <c r="BE128" s="796"/>
      <c r="BF128" s="773" t="s">
        <v>122</v>
      </c>
      <c r="BG128" s="774"/>
      <c r="BH128" s="774"/>
      <c r="BI128" s="774"/>
      <c r="BJ128" s="774"/>
      <c r="BK128" s="774"/>
      <c r="BL128" s="797"/>
      <c r="BM128" s="773">
        <v>11.36</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473</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474</v>
      </c>
      <c r="X129" s="764"/>
      <c r="Y129" s="764"/>
      <c r="Z129" s="765"/>
      <c r="AA129" s="766">
        <v>45865838</v>
      </c>
      <c r="AB129" s="767"/>
      <c r="AC129" s="767"/>
      <c r="AD129" s="767"/>
      <c r="AE129" s="768"/>
      <c r="AF129" s="769">
        <v>43217570</v>
      </c>
      <c r="AG129" s="767"/>
      <c r="AH129" s="767"/>
      <c r="AI129" s="767"/>
      <c r="AJ129" s="768"/>
      <c r="AK129" s="769">
        <v>44277595</v>
      </c>
      <c r="AL129" s="767"/>
      <c r="AM129" s="767"/>
      <c r="AN129" s="767"/>
      <c r="AO129" s="768"/>
      <c r="AP129" s="770"/>
      <c r="AQ129" s="771"/>
      <c r="AR129" s="771"/>
      <c r="AS129" s="771"/>
      <c r="AT129" s="772"/>
      <c r="AU129" s="215"/>
      <c r="AV129" s="215"/>
      <c r="AW129" s="215"/>
      <c r="AX129" s="738" t="s">
        <v>475</v>
      </c>
      <c r="AY129" s="739"/>
      <c r="AZ129" s="739"/>
      <c r="BA129" s="739"/>
      <c r="BB129" s="739"/>
      <c r="BC129" s="739"/>
      <c r="BD129" s="739"/>
      <c r="BE129" s="740"/>
      <c r="BF129" s="757" t="s">
        <v>122</v>
      </c>
      <c r="BG129" s="758"/>
      <c r="BH129" s="758"/>
      <c r="BI129" s="758"/>
      <c r="BJ129" s="758"/>
      <c r="BK129" s="758"/>
      <c r="BL129" s="759"/>
      <c r="BM129" s="757">
        <v>16.36</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477</v>
      </c>
      <c r="X130" s="764"/>
      <c r="Y130" s="764"/>
      <c r="Z130" s="765"/>
      <c r="AA130" s="766">
        <v>9494801</v>
      </c>
      <c r="AB130" s="767"/>
      <c r="AC130" s="767"/>
      <c r="AD130" s="767"/>
      <c r="AE130" s="768"/>
      <c r="AF130" s="769">
        <v>7581922</v>
      </c>
      <c r="AG130" s="767"/>
      <c r="AH130" s="767"/>
      <c r="AI130" s="767"/>
      <c r="AJ130" s="768"/>
      <c r="AK130" s="769">
        <v>6735533</v>
      </c>
      <c r="AL130" s="767"/>
      <c r="AM130" s="767"/>
      <c r="AN130" s="767"/>
      <c r="AO130" s="768"/>
      <c r="AP130" s="770"/>
      <c r="AQ130" s="771"/>
      <c r="AR130" s="771"/>
      <c r="AS130" s="771"/>
      <c r="AT130" s="772"/>
      <c r="AU130" s="215"/>
      <c r="AV130" s="215"/>
      <c r="AW130" s="215"/>
      <c r="AX130" s="738" t="s">
        <v>478</v>
      </c>
      <c r="AY130" s="739"/>
      <c r="AZ130" s="739"/>
      <c r="BA130" s="739"/>
      <c r="BB130" s="739"/>
      <c r="BC130" s="739"/>
      <c r="BD130" s="739"/>
      <c r="BE130" s="740"/>
      <c r="BF130" s="741">
        <v>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479</v>
      </c>
      <c r="X131" s="748"/>
      <c r="Y131" s="748"/>
      <c r="Z131" s="749"/>
      <c r="AA131" s="750">
        <v>36371037</v>
      </c>
      <c r="AB131" s="751"/>
      <c r="AC131" s="751"/>
      <c r="AD131" s="751"/>
      <c r="AE131" s="752"/>
      <c r="AF131" s="753">
        <v>35635648</v>
      </c>
      <c r="AG131" s="751"/>
      <c r="AH131" s="751"/>
      <c r="AI131" s="751"/>
      <c r="AJ131" s="752"/>
      <c r="AK131" s="753">
        <v>37542062</v>
      </c>
      <c r="AL131" s="751"/>
      <c r="AM131" s="751"/>
      <c r="AN131" s="751"/>
      <c r="AO131" s="752"/>
      <c r="AP131" s="754"/>
      <c r="AQ131" s="755"/>
      <c r="AR131" s="755"/>
      <c r="AS131" s="755"/>
      <c r="AT131" s="756"/>
      <c r="AU131" s="215"/>
      <c r="AV131" s="215"/>
      <c r="AW131" s="215"/>
      <c r="AX131" s="716" t="s">
        <v>480</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481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482</v>
      </c>
      <c r="W132" s="729"/>
      <c r="X132" s="729"/>
      <c r="Y132" s="729"/>
      <c r="Z132" s="730"/>
      <c r="AA132" s="731">
        <v>7.1004959249999997</v>
      </c>
      <c r="AB132" s="732"/>
      <c r="AC132" s="732"/>
      <c r="AD132" s="732"/>
      <c r="AE132" s="733"/>
      <c r="AF132" s="734">
        <v>10.201318629999999</v>
      </c>
      <c r="AG132" s="732"/>
      <c r="AH132" s="732"/>
      <c r="AI132" s="732"/>
      <c r="AJ132" s="733"/>
      <c r="AK132" s="734">
        <v>6.9087760820000002</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483</v>
      </c>
      <c r="W133" s="708"/>
      <c r="X133" s="708"/>
      <c r="Y133" s="708"/>
      <c r="Z133" s="709"/>
      <c r="AA133" s="710">
        <v>9.6</v>
      </c>
      <c r="AB133" s="711"/>
      <c r="AC133" s="711"/>
      <c r="AD133" s="711"/>
      <c r="AE133" s="712"/>
      <c r="AF133" s="710">
        <v>9.3000000000000007</v>
      </c>
      <c r="AG133" s="711"/>
      <c r="AH133" s="711"/>
      <c r="AI133" s="711"/>
      <c r="AJ133" s="712"/>
      <c r="AK133" s="710">
        <v>8</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mNaQwZ5KD0+b1HyY7Cvz2bqRydc2YvseXXBibhzZhGcwAOKzsvjr8Rqayi+CoXvsRahQR6O4OFrgXiz6Nj8XxA==" saltValue="OPa0XMJI+e1gNV3nRnYMU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ml9i6wT+MMZYhmtMDcUmbAi01hlosexSkoNqsdWzUf+2KeHExy9+y3ktjSi+cZKWEzQxjAyCzpU++MUZNQsZkg==" saltValue="z971aW7QdiQ24pLJFQOSv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I8O2q9SKF0vhObCqcfAEBKRjiV0xncFUOalNaSxzn3qyf4t1PnqdQKHdtdaK0n3LZjNUV72Oz6Rswpwh61dQ==" saltValue="sRXzTv6gZme/N8+2urHWYA=="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486</v>
      </c>
      <c r="AL6" s="248"/>
      <c r="AM6" s="248"/>
      <c r="AN6" s="248"/>
    </row>
    <row r="7" spans="1:46" ht="13.5" customHeight="1" x14ac:dyDescent="0.15">
      <c r="A7" s="247"/>
      <c r="AK7" s="250"/>
      <c r="AL7" s="251"/>
      <c r="AM7" s="251"/>
      <c r="AN7" s="252"/>
      <c r="AO7" s="1105" t="s">
        <v>487</v>
      </c>
      <c r="AP7" s="253"/>
      <c r="AQ7" s="254" t="s">
        <v>488</v>
      </c>
      <c r="AR7" s="255"/>
    </row>
    <row r="8" spans="1:46" x14ac:dyDescent="0.15">
      <c r="A8" s="247"/>
      <c r="AK8" s="256"/>
      <c r="AL8" s="257"/>
      <c r="AM8" s="257"/>
      <c r="AN8" s="258"/>
      <c r="AO8" s="1106"/>
      <c r="AP8" s="259" t="s">
        <v>489</v>
      </c>
      <c r="AQ8" s="260" t="s">
        <v>490</v>
      </c>
      <c r="AR8" s="261" t="s">
        <v>491</v>
      </c>
    </row>
    <row r="9" spans="1:46" x14ac:dyDescent="0.15">
      <c r="A9" s="247"/>
      <c r="AK9" s="1117" t="s">
        <v>492</v>
      </c>
      <c r="AL9" s="1118"/>
      <c r="AM9" s="1118"/>
      <c r="AN9" s="1119"/>
      <c r="AO9" s="262">
        <v>13796500</v>
      </c>
      <c r="AP9" s="262">
        <v>93408</v>
      </c>
      <c r="AQ9" s="263">
        <v>77644</v>
      </c>
      <c r="AR9" s="264">
        <v>20.3</v>
      </c>
    </row>
    <row r="10" spans="1:46" ht="13.5" customHeight="1" x14ac:dyDescent="0.15">
      <c r="A10" s="247"/>
      <c r="AK10" s="1117" t="s">
        <v>493</v>
      </c>
      <c r="AL10" s="1118"/>
      <c r="AM10" s="1118"/>
      <c r="AN10" s="1119"/>
      <c r="AO10" s="265">
        <v>5929</v>
      </c>
      <c r="AP10" s="265">
        <v>40</v>
      </c>
      <c r="AQ10" s="266">
        <v>3127</v>
      </c>
      <c r="AR10" s="267">
        <v>-98.7</v>
      </c>
    </row>
    <row r="11" spans="1:46" ht="13.5" customHeight="1" x14ac:dyDescent="0.15">
      <c r="A11" s="247"/>
      <c r="AK11" s="1117" t="s">
        <v>494</v>
      </c>
      <c r="AL11" s="1118"/>
      <c r="AM11" s="1118"/>
      <c r="AN11" s="1119"/>
      <c r="AO11" s="265">
        <v>74020</v>
      </c>
      <c r="AP11" s="265">
        <v>501</v>
      </c>
      <c r="AQ11" s="266">
        <v>461</v>
      </c>
      <c r="AR11" s="267">
        <v>8.6999999999999993</v>
      </c>
    </row>
    <row r="12" spans="1:46" ht="13.5" customHeight="1" x14ac:dyDescent="0.15">
      <c r="A12" s="247"/>
      <c r="AK12" s="1117" t="s">
        <v>495</v>
      </c>
      <c r="AL12" s="1118"/>
      <c r="AM12" s="1118"/>
      <c r="AN12" s="1119"/>
      <c r="AO12" s="265" t="s">
        <v>496</v>
      </c>
      <c r="AP12" s="265" t="s">
        <v>496</v>
      </c>
      <c r="AQ12" s="266">
        <v>21</v>
      </c>
      <c r="AR12" s="267" t="s">
        <v>496</v>
      </c>
    </row>
    <row r="13" spans="1:46" ht="13.5" customHeight="1" x14ac:dyDescent="0.15">
      <c r="A13" s="247"/>
      <c r="AK13" s="1117" t="s">
        <v>497</v>
      </c>
      <c r="AL13" s="1118"/>
      <c r="AM13" s="1118"/>
      <c r="AN13" s="1119"/>
      <c r="AO13" s="265">
        <v>387863</v>
      </c>
      <c r="AP13" s="265">
        <v>2626</v>
      </c>
      <c r="AQ13" s="266">
        <v>2269</v>
      </c>
      <c r="AR13" s="267">
        <v>15.7</v>
      </c>
    </row>
    <row r="14" spans="1:46" ht="13.5" customHeight="1" x14ac:dyDescent="0.15">
      <c r="A14" s="247"/>
      <c r="AK14" s="1117" t="s">
        <v>498</v>
      </c>
      <c r="AL14" s="1118"/>
      <c r="AM14" s="1118"/>
      <c r="AN14" s="1119"/>
      <c r="AO14" s="265">
        <v>54369</v>
      </c>
      <c r="AP14" s="265">
        <v>368</v>
      </c>
      <c r="AQ14" s="266">
        <v>1565</v>
      </c>
      <c r="AR14" s="267">
        <v>-76.5</v>
      </c>
    </row>
    <row r="15" spans="1:46" ht="13.5" customHeight="1" x14ac:dyDescent="0.15">
      <c r="A15" s="247"/>
      <c r="AK15" s="1120" t="s">
        <v>499</v>
      </c>
      <c r="AL15" s="1121"/>
      <c r="AM15" s="1121"/>
      <c r="AN15" s="1122"/>
      <c r="AO15" s="265">
        <v>-778665</v>
      </c>
      <c r="AP15" s="265">
        <v>-5272</v>
      </c>
      <c r="AQ15" s="266">
        <v>-4222</v>
      </c>
      <c r="AR15" s="267">
        <v>24.9</v>
      </c>
    </row>
    <row r="16" spans="1:46" x14ac:dyDescent="0.15">
      <c r="A16" s="247"/>
      <c r="AK16" s="1120" t="s">
        <v>177</v>
      </c>
      <c r="AL16" s="1121"/>
      <c r="AM16" s="1121"/>
      <c r="AN16" s="1122"/>
      <c r="AO16" s="265">
        <v>13540016</v>
      </c>
      <c r="AP16" s="265">
        <v>91671</v>
      </c>
      <c r="AQ16" s="266">
        <v>80866</v>
      </c>
      <c r="AR16" s="267">
        <v>13.4</v>
      </c>
    </row>
    <row r="17" spans="1:46" x14ac:dyDescent="0.15">
      <c r="A17" s="247"/>
    </row>
    <row r="18" spans="1:46" x14ac:dyDescent="0.15">
      <c r="A18" s="247"/>
      <c r="AQ18" s="268"/>
      <c r="AR18" s="268"/>
    </row>
    <row r="19" spans="1:46" x14ac:dyDescent="0.15">
      <c r="A19" s="247"/>
      <c r="AK19" s="243" t="s">
        <v>500</v>
      </c>
    </row>
    <row r="20" spans="1:46" x14ac:dyDescent="0.15">
      <c r="A20" s="247"/>
      <c r="AK20" s="269"/>
      <c r="AL20" s="270"/>
      <c r="AM20" s="270"/>
      <c r="AN20" s="271"/>
      <c r="AO20" s="272" t="s">
        <v>501</v>
      </c>
      <c r="AP20" s="273" t="s">
        <v>502</v>
      </c>
      <c r="AQ20" s="274" t="s">
        <v>503</v>
      </c>
      <c r="AR20" s="275"/>
    </row>
    <row r="21" spans="1:46" s="248" customFormat="1" x14ac:dyDescent="0.15">
      <c r="A21" s="276"/>
      <c r="AK21" s="1123" t="s">
        <v>504</v>
      </c>
      <c r="AL21" s="1124"/>
      <c r="AM21" s="1124"/>
      <c r="AN21" s="1125"/>
      <c r="AO21" s="277">
        <v>8.17</v>
      </c>
      <c r="AP21" s="278">
        <v>7.29</v>
      </c>
      <c r="AQ21" s="279">
        <v>0.88</v>
      </c>
      <c r="AS21" s="280"/>
      <c r="AT21" s="276"/>
    </row>
    <row r="22" spans="1:46" s="248" customFormat="1" x14ac:dyDescent="0.15">
      <c r="A22" s="276"/>
      <c r="AK22" s="1123" t="s">
        <v>505</v>
      </c>
      <c r="AL22" s="1124"/>
      <c r="AM22" s="1124"/>
      <c r="AN22" s="1125"/>
      <c r="AO22" s="281">
        <v>96.5</v>
      </c>
      <c r="AP22" s="282">
        <v>98.9</v>
      </c>
      <c r="AQ22" s="283">
        <v>-2.4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508</v>
      </c>
      <c r="AL29" s="248"/>
      <c r="AM29" s="248"/>
      <c r="AN29" s="248"/>
      <c r="AS29" s="290"/>
    </row>
    <row r="30" spans="1:46" ht="13.5" customHeight="1" x14ac:dyDescent="0.15">
      <c r="A30" s="247"/>
      <c r="AK30" s="250"/>
      <c r="AL30" s="251"/>
      <c r="AM30" s="251"/>
      <c r="AN30" s="252"/>
      <c r="AO30" s="1105" t="s">
        <v>487</v>
      </c>
      <c r="AP30" s="253"/>
      <c r="AQ30" s="254" t="s">
        <v>488</v>
      </c>
      <c r="AR30" s="255"/>
    </row>
    <row r="31" spans="1:46" x14ac:dyDescent="0.15">
      <c r="A31" s="247"/>
      <c r="AK31" s="256"/>
      <c r="AL31" s="257"/>
      <c r="AM31" s="257"/>
      <c r="AN31" s="258"/>
      <c r="AO31" s="1106"/>
      <c r="AP31" s="259" t="s">
        <v>489</v>
      </c>
      <c r="AQ31" s="260" t="s">
        <v>490</v>
      </c>
      <c r="AR31" s="261" t="s">
        <v>491</v>
      </c>
    </row>
    <row r="32" spans="1:46" ht="27" customHeight="1" x14ac:dyDescent="0.15">
      <c r="A32" s="247"/>
      <c r="AK32" s="1107" t="s">
        <v>509</v>
      </c>
      <c r="AL32" s="1108"/>
      <c r="AM32" s="1108"/>
      <c r="AN32" s="1109"/>
      <c r="AO32" s="291">
        <v>8045582</v>
      </c>
      <c r="AP32" s="291">
        <v>54472</v>
      </c>
      <c r="AQ32" s="292">
        <v>35121</v>
      </c>
      <c r="AR32" s="293">
        <v>55.1</v>
      </c>
    </row>
    <row r="33" spans="1:46" ht="13.5" customHeight="1" x14ac:dyDescent="0.15">
      <c r="A33" s="247"/>
      <c r="AK33" s="1107" t="s">
        <v>510</v>
      </c>
      <c r="AL33" s="1108"/>
      <c r="AM33" s="1108"/>
      <c r="AN33" s="1109"/>
      <c r="AO33" s="291" t="s">
        <v>496</v>
      </c>
      <c r="AP33" s="291" t="s">
        <v>496</v>
      </c>
      <c r="AQ33" s="292" t="s">
        <v>496</v>
      </c>
      <c r="AR33" s="293" t="s">
        <v>496</v>
      </c>
    </row>
    <row r="34" spans="1:46" ht="27" customHeight="1" x14ac:dyDescent="0.15">
      <c r="A34" s="247"/>
      <c r="AK34" s="1107" t="s">
        <v>511</v>
      </c>
      <c r="AL34" s="1108"/>
      <c r="AM34" s="1108"/>
      <c r="AN34" s="1109"/>
      <c r="AO34" s="291" t="s">
        <v>496</v>
      </c>
      <c r="AP34" s="291" t="s">
        <v>496</v>
      </c>
      <c r="AQ34" s="292" t="s">
        <v>496</v>
      </c>
      <c r="AR34" s="293" t="s">
        <v>496</v>
      </c>
    </row>
    <row r="35" spans="1:46" ht="27" customHeight="1" x14ac:dyDescent="0.15">
      <c r="A35" s="247"/>
      <c r="AK35" s="1107" t="s">
        <v>512</v>
      </c>
      <c r="AL35" s="1108"/>
      <c r="AM35" s="1108"/>
      <c r="AN35" s="1109"/>
      <c r="AO35" s="291">
        <v>1441439</v>
      </c>
      <c r="AP35" s="291">
        <v>9759</v>
      </c>
      <c r="AQ35" s="292">
        <v>9493</v>
      </c>
      <c r="AR35" s="293">
        <v>2.8</v>
      </c>
    </row>
    <row r="36" spans="1:46" ht="27" customHeight="1" x14ac:dyDescent="0.15">
      <c r="A36" s="247"/>
      <c r="AK36" s="1107" t="s">
        <v>513</v>
      </c>
      <c r="AL36" s="1108"/>
      <c r="AM36" s="1108"/>
      <c r="AN36" s="1109"/>
      <c r="AO36" s="291" t="s">
        <v>496</v>
      </c>
      <c r="AP36" s="291" t="s">
        <v>496</v>
      </c>
      <c r="AQ36" s="292">
        <v>807</v>
      </c>
      <c r="AR36" s="293" t="s">
        <v>496</v>
      </c>
    </row>
    <row r="37" spans="1:46" ht="13.5" customHeight="1" x14ac:dyDescent="0.15">
      <c r="A37" s="247"/>
      <c r="AK37" s="1107" t="s">
        <v>514</v>
      </c>
      <c r="AL37" s="1108"/>
      <c r="AM37" s="1108"/>
      <c r="AN37" s="1109"/>
      <c r="AO37" s="291">
        <v>40220</v>
      </c>
      <c r="AP37" s="291">
        <v>272</v>
      </c>
      <c r="AQ37" s="292">
        <v>509</v>
      </c>
      <c r="AR37" s="293">
        <v>-46.6</v>
      </c>
    </row>
    <row r="38" spans="1:46" ht="27" customHeight="1" x14ac:dyDescent="0.15">
      <c r="A38" s="247"/>
      <c r="AK38" s="1110" t="s">
        <v>515</v>
      </c>
      <c r="AL38" s="1111"/>
      <c r="AM38" s="1111"/>
      <c r="AN38" s="1112"/>
      <c r="AO38" s="294" t="s">
        <v>496</v>
      </c>
      <c r="AP38" s="294" t="s">
        <v>496</v>
      </c>
      <c r="AQ38" s="295" t="s">
        <v>496</v>
      </c>
      <c r="AR38" s="283" t="s">
        <v>496</v>
      </c>
      <c r="AS38" s="290"/>
    </row>
    <row r="39" spans="1:46" x14ac:dyDescent="0.15">
      <c r="A39" s="247"/>
      <c r="AK39" s="1110" t="s">
        <v>516</v>
      </c>
      <c r="AL39" s="1111"/>
      <c r="AM39" s="1111"/>
      <c r="AN39" s="1112"/>
      <c r="AO39" s="291">
        <v>-198011</v>
      </c>
      <c r="AP39" s="291">
        <v>-1341</v>
      </c>
      <c r="AQ39" s="292">
        <v>-5799</v>
      </c>
      <c r="AR39" s="293">
        <v>-76.900000000000006</v>
      </c>
      <c r="AS39" s="290"/>
    </row>
    <row r="40" spans="1:46" ht="27" customHeight="1" x14ac:dyDescent="0.15">
      <c r="A40" s="247"/>
      <c r="AK40" s="1107" t="s">
        <v>517</v>
      </c>
      <c r="AL40" s="1108"/>
      <c r="AM40" s="1108"/>
      <c r="AN40" s="1109"/>
      <c r="AO40" s="291">
        <v>-6735533</v>
      </c>
      <c r="AP40" s="291">
        <v>-45602</v>
      </c>
      <c r="AQ40" s="292">
        <v>-30948</v>
      </c>
      <c r="AR40" s="293">
        <v>47.4</v>
      </c>
      <c r="AS40" s="290"/>
    </row>
    <row r="41" spans="1:46" x14ac:dyDescent="0.15">
      <c r="A41" s="247"/>
      <c r="AK41" s="1113" t="s">
        <v>287</v>
      </c>
      <c r="AL41" s="1114"/>
      <c r="AM41" s="1114"/>
      <c r="AN41" s="1115"/>
      <c r="AO41" s="291">
        <v>2593697</v>
      </c>
      <c r="AP41" s="291">
        <v>17560</v>
      </c>
      <c r="AQ41" s="292">
        <v>9183</v>
      </c>
      <c r="AR41" s="293">
        <v>91.2</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518</v>
      </c>
    </row>
    <row r="48" spans="1:46" x14ac:dyDescent="0.15">
      <c r="A48" s="247"/>
      <c r="AK48" s="301" t="s">
        <v>519</v>
      </c>
      <c r="AL48" s="301"/>
      <c r="AM48" s="301"/>
      <c r="AN48" s="301"/>
      <c r="AO48" s="301"/>
      <c r="AP48" s="301"/>
      <c r="AQ48" s="302"/>
      <c r="AR48" s="301"/>
    </row>
    <row r="49" spans="1:44" ht="13.5" customHeight="1" x14ac:dyDescent="0.15">
      <c r="A49" s="247"/>
      <c r="AK49" s="303"/>
      <c r="AL49" s="304"/>
      <c r="AM49" s="1100" t="s">
        <v>487</v>
      </c>
      <c r="AN49" s="1102" t="s">
        <v>520</v>
      </c>
      <c r="AO49" s="1103"/>
      <c r="AP49" s="1103"/>
      <c r="AQ49" s="1103"/>
      <c r="AR49" s="1104"/>
    </row>
    <row r="50" spans="1:44" x14ac:dyDescent="0.15">
      <c r="A50" s="247"/>
      <c r="AK50" s="305"/>
      <c r="AL50" s="306"/>
      <c r="AM50" s="1101"/>
      <c r="AN50" s="307" t="s">
        <v>521</v>
      </c>
      <c r="AO50" s="308" t="s">
        <v>522</v>
      </c>
      <c r="AP50" s="309" t="s">
        <v>523</v>
      </c>
      <c r="AQ50" s="310" t="s">
        <v>524</v>
      </c>
      <c r="AR50" s="311" t="s">
        <v>525</v>
      </c>
    </row>
    <row r="51" spans="1:44" x14ac:dyDescent="0.15">
      <c r="A51" s="247"/>
      <c r="AK51" s="303" t="s">
        <v>526</v>
      </c>
      <c r="AL51" s="304"/>
      <c r="AM51" s="312">
        <v>7522446</v>
      </c>
      <c r="AN51" s="313">
        <v>48142</v>
      </c>
      <c r="AO51" s="314">
        <v>-35.299999999999997</v>
      </c>
      <c r="AP51" s="315">
        <v>60285</v>
      </c>
      <c r="AQ51" s="316">
        <v>6.4</v>
      </c>
      <c r="AR51" s="317">
        <v>-41.7</v>
      </c>
    </row>
    <row r="52" spans="1:44" x14ac:dyDescent="0.15">
      <c r="A52" s="247"/>
      <c r="AK52" s="318"/>
      <c r="AL52" s="319" t="s">
        <v>527</v>
      </c>
      <c r="AM52" s="320">
        <v>4043442</v>
      </c>
      <c r="AN52" s="321">
        <v>25877</v>
      </c>
      <c r="AO52" s="322">
        <v>-45.7</v>
      </c>
      <c r="AP52" s="323">
        <v>36445</v>
      </c>
      <c r="AQ52" s="324">
        <v>5</v>
      </c>
      <c r="AR52" s="325">
        <v>-50.7</v>
      </c>
    </row>
    <row r="53" spans="1:44" x14ac:dyDescent="0.15">
      <c r="A53" s="247"/>
      <c r="AK53" s="303" t="s">
        <v>528</v>
      </c>
      <c r="AL53" s="304"/>
      <c r="AM53" s="312">
        <v>6163543</v>
      </c>
      <c r="AN53" s="313">
        <v>40145</v>
      </c>
      <c r="AO53" s="314">
        <v>-16.600000000000001</v>
      </c>
      <c r="AP53" s="315">
        <v>52714</v>
      </c>
      <c r="AQ53" s="316">
        <v>-12.6</v>
      </c>
      <c r="AR53" s="317">
        <v>-4</v>
      </c>
    </row>
    <row r="54" spans="1:44" x14ac:dyDescent="0.15">
      <c r="A54" s="247"/>
      <c r="AK54" s="318"/>
      <c r="AL54" s="319" t="s">
        <v>527</v>
      </c>
      <c r="AM54" s="320">
        <v>2690088</v>
      </c>
      <c r="AN54" s="321">
        <v>17521</v>
      </c>
      <c r="AO54" s="322">
        <v>-32.299999999999997</v>
      </c>
      <c r="AP54" s="323">
        <v>29032</v>
      </c>
      <c r="AQ54" s="324">
        <v>-20.3</v>
      </c>
      <c r="AR54" s="325">
        <v>-12</v>
      </c>
    </row>
    <row r="55" spans="1:44" x14ac:dyDescent="0.15">
      <c r="A55" s="247"/>
      <c r="AK55" s="303" t="s">
        <v>529</v>
      </c>
      <c r="AL55" s="304"/>
      <c r="AM55" s="312">
        <v>5376671</v>
      </c>
      <c r="AN55" s="313">
        <v>35464</v>
      </c>
      <c r="AO55" s="314">
        <v>-11.7</v>
      </c>
      <c r="AP55" s="315">
        <v>46001</v>
      </c>
      <c r="AQ55" s="316">
        <v>-12.7</v>
      </c>
      <c r="AR55" s="317">
        <v>1</v>
      </c>
    </row>
    <row r="56" spans="1:44" x14ac:dyDescent="0.15">
      <c r="A56" s="247"/>
      <c r="AK56" s="318"/>
      <c r="AL56" s="319" t="s">
        <v>527</v>
      </c>
      <c r="AM56" s="320">
        <v>2820669</v>
      </c>
      <c r="AN56" s="321">
        <v>18605</v>
      </c>
      <c r="AO56" s="322">
        <v>6.2</v>
      </c>
      <c r="AP56" s="323">
        <v>27974</v>
      </c>
      <c r="AQ56" s="324">
        <v>-3.6</v>
      </c>
      <c r="AR56" s="325">
        <v>9.8000000000000007</v>
      </c>
    </row>
    <row r="57" spans="1:44" x14ac:dyDescent="0.15">
      <c r="A57" s="247"/>
      <c r="AK57" s="303" t="s">
        <v>530</v>
      </c>
      <c r="AL57" s="304"/>
      <c r="AM57" s="312">
        <v>4974625</v>
      </c>
      <c r="AN57" s="313">
        <v>33224</v>
      </c>
      <c r="AO57" s="314">
        <v>-6.3</v>
      </c>
      <c r="AP57" s="315">
        <v>52878</v>
      </c>
      <c r="AQ57" s="316">
        <v>14.9</v>
      </c>
      <c r="AR57" s="317">
        <v>-21.2</v>
      </c>
    </row>
    <row r="58" spans="1:44" x14ac:dyDescent="0.15">
      <c r="A58" s="247"/>
      <c r="AK58" s="318"/>
      <c r="AL58" s="319" t="s">
        <v>527</v>
      </c>
      <c r="AM58" s="320">
        <v>2403425</v>
      </c>
      <c r="AN58" s="321">
        <v>16052</v>
      </c>
      <c r="AO58" s="322">
        <v>-13.7</v>
      </c>
      <c r="AP58" s="323">
        <v>32136</v>
      </c>
      <c r="AQ58" s="324">
        <v>14.9</v>
      </c>
      <c r="AR58" s="325">
        <v>-28.6</v>
      </c>
    </row>
    <row r="59" spans="1:44" x14ac:dyDescent="0.15">
      <c r="A59" s="247"/>
      <c r="AK59" s="303" t="s">
        <v>531</v>
      </c>
      <c r="AL59" s="304"/>
      <c r="AM59" s="312">
        <v>6612985</v>
      </c>
      <c r="AN59" s="313">
        <v>44772</v>
      </c>
      <c r="AO59" s="314">
        <v>34.799999999999997</v>
      </c>
      <c r="AP59" s="315">
        <v>57911</v>
      </c>
      <c r="AQ59" s="316">
        <v>9.5</v>
      </c>
      <c r="AR59" s="317">
        <v>25.3</v>
      </c>
    </row>
    <row r="60" spans="1:44" x14ac:dyDescent="0.15">
      <c r="A60" s="247"/>
      <c r="AK60" s="318"/>
      <c r="AL60" s="319" t="s">
        <v>527</v>
      </c>
      <c r="AM60" s="320">
        <v>3780726</v>
      </c>
      <c r="AN60" s="321">
        <v>25597</v>
      </c>
      <c r="AO60" s="322">
        <v>59.5</v>
      </c>
      <c r="AP60" s="323">
        <v>35132</v>
      </c>
      <c r="AQ60" s="324">
        <v>9.3000000000000007</v>
      </c>
      <c r="AR60" s="325">
        <v>50.2</v>
      </c>
    </row>
    <row r="61" spans="1:44" x14ac:dyDescent="0.15">
      <c r="A61" s="247"/>
      <c r="AK61" s="303" t="s">
        <v>532</v>
      </c>
      <c r="AL61" s="326"/>
      <c r="AM61" s="312">
        <v>6130054</v>
      </c>
      <c r="AN61" s="313">
        <v>40349</v>
      </c>
      <c r="AO61" s="314">
        <v>-7</v>
      </c>
      <c r="AP61" s="315">
        <v>53958</v>
      </c>
      <c r="AQ61" s="327">
        <v>1.1000000000000001</v>
      </c>
      <c r="AR61" s="317">
        <v>-8.1</v>
      </c>
    </row>
    <row r="62" spans="1:44" x14ac:dyDescent="0.15">
      <c r="A62" s="247"/>
      <c r="AK62" s="318"/>
      <c r="AL62" s="319" t="s">
        <v>527</v>
      </c>
      <c r="AM62" s="320">
        <v>3147670</v>
      </c>
      <c r="AN62" s="321">
        <v>20730</v>
      </c>
      <c r="AO62" s="322">
        <v>-5.2</v>
      </c>
      <c r="AP62" s="323">
        <v>32144</v>
      </c>
      <c r="AQ62" s="324">
        <v>1.1000000000000001</v>
      </c>
      <c r="AR62" s="325">
        <v>-6.3</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DX2hGUG6qh5Sk3E4Aj10q9mFw7iBIGsrplG/wSFYCZNcPFhuay3atUyBbcTXeDoA3GZpRKPa497eUjVCA7I+wg==" saltValue="8SZVW99o/Oo+OtoRe5toh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484</v>
      </c>
    </row>
    <row r="121" spans="125:125" ht="13.5" hidden="1" customHeight="1" x14ac:dyDescent="0.15">
      <c r="DU121" s="241"/>
    </row>
  </sheetData>
  <sheetProtection algorithmName="SHA-512" hashValue="G+JEDptRhRbjIkAQss5PQemtADqvfVCnkuFnKEl6KyRkqGVroXK4qadUGqcJVTe1ELv7Jpxyo6ikUEJVbAygRA==" saltValue="9CnCXaL7+w6rhBl4fSOQ/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484</v>
      </c>
    </row>
  </sheetData>
  <sheetProtection algorithmName="SHA-512" hashValue="w6NTxn55pdwikzhQ3v37IGw1sGqZeYkqjXVT2+y2jqBAvQKXfmSgJX005U2EbAJL/5Pi0ievnzuJSeBQKzYk8Q==" saltValue="O1U7X8MOPasP+R6xfzGmp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534</v>
      </c>
      <c r="G46" s="8" t="s">
        <v>535</v>
      </c>
      <c r="H46" s="8" t="s">
        <v>536</v>
      </c>
      <c r="I46" s="8" t="s">
        <v>537</v>
      </c>
      <c r="J46" s="9" t="s">
        <v>538</v>
      </c>
    </row>
    <row r="47" spans="2:10" ht="57.75" customHeight="1" x14ac:dyDescent="0.15">
      <c r="B47" s="10"/>
      <c r="C47" s="1126" t="s">
        <v>3</v>
      </c>
      <c r="D47" s="1126"/>
      <c r="E47" s="1127"/>
      <c r="F47" s="11">
        <v>31.32</v>
      </c>
      <c r="G47" s="12">
        <v>34.880000000000003</v>
      </c>
      <c r="H47" s="12">
        <v>37.619999999999997</v>
      </c>
      <c r="I47" s="12">
        <v>36.99</v>
      </c>
      <c r="J47" s="13">
        <v>36.36</v>
      </c>
    </row>
    <row r="48" spans="2:10" ht="57.75" customHeight="1" x14ac:dyDescent="0.15">
      <c r="B48" s="14"/>
      <c r="C48" s="1128" t="s">
        <v>4</v>
      </c>
      <c r="D48" s="1128"/>
      <c r="E48" s="1129"/>
      <c r="F48" s="15">
        <v>8.93</v>
      </c>
      <c r="G48" s="16">
        <v>12.3</v>
      </c>
      <c r="H48" s="16">
        <v>10.210000000000001</v>
      </c>
      <c r="I48" s="16">
        <v>9.49</v>
      </c>
      <c r="J48" s="17">
        <v>8.09</v>
      </c>
    </row>
    <row r="49" spans="2:10" ht="57.75" customHeight="1" thickBot="1" x14ac:dyDescent="0.2">
      <c r="B49" s="18"/>
      <c r="C49" s="1130" t="s">
        <v>5</v>
      </c>
      <c r="D49" s="1130"/>
      <c r="E49" s="1131"/>
      <c r="F49" s="19">
        <v>2.16</v>
      </c>
      <c r="G49" s="20">
        <v>7.65</v>
      </c>
      <c r="H49" s="20">
        <v>0.96</v>
      </c>
      <c r="I49" s="20" t="s">
        <v>539</v>
      </c>
      <c r="J49" s="21" t="s">
        <v>540</v>
      </c>
    </row>
    <row r="50" spans="2:10" x14ac:dyDescent="0.15"/>
  </sheetData>
  <sheetProtection algorithmName="SHA-512" hashValue="2WUSRtTWToR5ypIiuZDYygjxASQvYOAwBB78CUyH2CLMqimRErad8LkFe37vTs1jbyXwaEJyeWlzIjA/A3pzTw==" saltValue="M0wYGon8tIcTOIFXPeNL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髙岡光</cp:lastModifiedBy>
  <cp:lastPrinted>2026-03-18T23:52:25Z</cp:lastPrinted>
  <dcterms:created xsi:type="dcterms:W3CDTF">2026-02-23T08:48:59Z</dcterms:created>
  <dcterms:modified xsi:type="dcterms:W3CDTF">2026-03-24T04:08:27Z</dcterms:modified>
  <cp:category/>
</cp:coreProperties>
</file>