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8A1DFDAD-8C9D-475F-AB1E-9FA304634511}" xr6:coauthVersionLast="47" xr6:coauthVersionMax="47" xr10:uidLastSave="{00000000-0000-0000-0000-000000000000}"/>
  <bookViews>
    <workbookView xWindow="-120" yWindow="-120" windowWidth="19440" windowHeight="14880" tabRatio="77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C38"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AM34" i="10"/>
  <c r="AM35" i="10" s="1"/>
  <c r="AM36" i="10" s="1"/>
  <c r="AM37" i="10" s="1"/>
  <c r="BE34" i="10" l="1"/>
  <c r="BE35" i="10" s="1"/>
  <c r="BE36" i="10" s="1"/>
  <c r="BE37" i="10" s="1"/>
  <c r="BW34" i="10" l="1"/>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<sst xmlns="http://schemas.openxmlformats.org/spreadsheetml/2006/main" count="1111" uniqueCount="580">
  <si>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</si>
  <si>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</si>
  <si>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</si>
  <si>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</si>
  <si>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</si>
  <si>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</si>
  <si>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</si>
  <si>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</si>
  <si>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</si>
  <si>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</si>
  <si>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</si>
  <si>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</si>
  <si>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</si>
  <si>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</si>
  <si>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</si>
  <si>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</si>
  <si>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</si>
  <si>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</si>
  <si>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</si>
  <si>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</si>
  <si>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</si>
  <si>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</si>
  <si>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</si>
  <si>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</si>
  <si>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</si>
  <si>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</si>
  <si>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</si>
  <si>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</si>
  <si>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</si>
  <si>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</si>
  <si>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</si>
  <si>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</si>
  <si>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</si>
  <si>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</si>
  <si>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</si>
  <si>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</si>
  <si>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</si>
  <si>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</si>
  <si>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</si>
  <si>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</si>
  <si>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</si>
  <si>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</si>
  <si>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</si>
  <si>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</si>
  <si>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</si>
  <si>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</si>
  <si>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</si>
  <si>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</si>
  <si>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</si>
  <si>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</si>
  <si>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</si>
  <si>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</si>
  <si>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</si>
  <si>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</si>
  <si>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</si>
  <si>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</si>
  <si>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</si>
  <si>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</si>
  <si>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</si>
  <si>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</si>
  <si>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</si>
  <si>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</si>
  <si>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</si>
  <si>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</si>
  <si>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</si>
  <si>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</si>
  <si>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</si>
  <si>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</si>
  <si>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</si>
  <si>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</si>
  <si>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</si>
  <si>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</si>
  <si>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</si>
  <si>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</si>
  <si>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</si>
  <si>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</si>
  <si>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</si>
  <si>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</si>
  <si>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</si>
  <si>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</si>
  <si>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</si>
  <si>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</si>
  <si>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</si>
  <si>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</si>
  <si>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</si>
  <si>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</si>
  <si>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</si>
  <si>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</si>
  <si>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</si>
  <si>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</si>
  <si>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</si>
  <si>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</si>
  <si>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</si>
  <si>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</si>
  <si>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</si>
  <si>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</si>
  <si>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</si>
  <si>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</si>
  <si>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</si>
  <si>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</si>
  <si>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</si>
  <si>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</si>
  <si>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</si>
  <si>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</si>
  <si>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</si>
  <si>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</si>
  <si>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</si>
  <si>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</si>
  <si>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</si>
  <si>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</si>
  <si>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</si>
  <si>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</si>
  <si>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</si>
  <si>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</si>
  <si>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</si>
  <si>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</si>
  <si>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</si>
  <si>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</si>
  <si>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</si>
  <si>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</si>
  <si>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</si>
  <si>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</si>
  <si>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</si>
  <si>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</si>
  <si>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</si>
  <si>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</si>
  <si>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</si>
  <si>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</si>
  <si>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</si>
  <si>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</si>
  <si>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</si>
  <si>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</si>
  <si>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</si>
  <si>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</si>
  <si>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</si>
  <si>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</si>
  <si>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</si>
  <si>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</si>
  <si>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</si>
  <si>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</si>
  <si>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</si>
  <si>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</si>
  <si>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</si>
  <si>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</si>
  <si>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</si>
  <si>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</si>
  <si>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</si>
  <si>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</si>
  <si>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</si>
  <si>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</si>
  <si>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</si>
  <si>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</si>
  <si>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</si>
  <si>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</si>
  <si>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</si>
  <si>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</si>
  <si>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</si>
  <si>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</si>
  <si>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</si>
  <si>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</si>
  <si>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</si>
  <si>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</si>
  <si>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</si>
  <si>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</si>
  <si>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</si>
  <si>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</si>
  <si>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</si>
  <si>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</si>
  <si>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</si>
  <si>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</si>
  <si>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</si>
  <si>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</si>
  <si>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</si>
  <si>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</si>
  <si>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</si>
  <si>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</si>
  <si>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</si>
  <si>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</si>
  <si>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</si>
  <si>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</si>
  <si>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</si>
  <si>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</si>
  <si>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</si>
  <si>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</si>
  <si>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</si>
  <si>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</si>
  <si>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</si>
  <si>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</si>
  <si>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</si>
  <si>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</si>
  <si>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</si>
  <si>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</si>
  <si>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</si>
  <si>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</si>
  <si>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</si>
  <si>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</si>
  <si>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</si>
  <si>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</si>
  <si>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</si>
  <si>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</si>
  <si>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</si>
  <si>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</si>
  <si>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</si>
  <si>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</si>
  <si>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</si>
  <si>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</si>
  <si>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</si>
  <si>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</si>
  <si>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</si>
  <si>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</si>
  <si>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</si>
  <si>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</si>
  <si>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</si>
  <si>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</si>
  <si>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</si>
  <si>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</si>
  <si>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</si>
  <si>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</si>
  <si>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</si>
  <si>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</si>
  <si>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</si>
  <si>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</si>
  <si>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</si>
  <si>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</si>
  <si>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</si>
  <si>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</si>
  <si>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</si>
  <si>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</si>
  <si>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</si>
  <si>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</si>
  <si>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</si>
  <si>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</si>
  <si>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</si>
  <si>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</si>
  <si>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</si>
  <si>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</si>
  <si>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</si>
  <si>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</si>
  <si>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</si>
  <si>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</si>
  <si>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</si>
  <si>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</si>
  <si>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</si>
  <si>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</si>
  <si>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</si>
  <si>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</si>
  <si>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</si>
  <si>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</si>
  <si>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</si>
  <si>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</si>
  <si>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</si>
  <si>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</si>
  <si>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</si>
  <si>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</si>
  <si>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</si>
  <si>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</si>
  <si>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</si>
  <si>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</si>
  <si>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</si>
  <si>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</si>
  <si>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</si>
  <si>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</si>
  <si>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</si>
  <si>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</si>
  <si>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</si>
  <si>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</si>
  <si>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</si>
  <si>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</si>
  <si>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</si>
  <si>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</si>
  <si>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</si>
  <si>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</si>
  <si>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</si>
  <si>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</si>
  <si>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</si>
  <si>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</si>
  <si>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</si>
  <si>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</si>
  <si>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</si>
  <si>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</si>
  <si>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</si>
  <si>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</si>
  <si>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</si>
  <si>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</si>
  <si>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</si>
  <si>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</si>
  <si>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</si>
  <si>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</si>
  <si>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</si>
  <si>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</si>
  <si>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</si>
  <si>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</si>
  <si>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</si>
  <si>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</si>
  <si>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</si>
  <si>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</si>
  <si>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</si>
  <si>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</si>
  <si>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</si>
  <si>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</si>
  <si>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</si>
  <si>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</si>
  <si>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</si>
  <si>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</si>
  <si>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</si>
  <si>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</si>
  <si>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</si>
  <si>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</si>
  <si>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</si>
  <si>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</si>
  <si>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</si>
  <si>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</si>
  <si>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</si>
  <si>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</si>
  <si>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</si>
  <si>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</si>
  <si>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</si>
  <si>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</si>
  <si>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</si>
  <si>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</si>
  <si>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</si>
  <si>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</si>
  <si>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</si>
  <si>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</si>
  <si>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</si>
  <si>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</si>
  <si>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</si>
  <si>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</si>
  <si>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</si>
  <si>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</si>
  <si>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</si>
  <si>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</si>
  <si>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</si>
  <si>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</si>
  <si>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</si>
  <si>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</si>
  <si>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</si>
  <si>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</si>
  <si>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</si>
  <si>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</si>
  <si>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</si>
  <si>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</si>
  <si>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</si>
  <si>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</si>
  <si>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</si>
  <si>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</si>
  <si>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</si>
  <si>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</si>
  <si>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</si>
  <si>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</si>
  <si>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</si>
  <si>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</si>
  <si>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</si>
  <si>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</si>
  <si>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</si>
  <si>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</si>
  <si>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</si>
  <si>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</si>
  <si>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</si>
  <si>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</si>
  <si>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</si>
  <si>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</si>
  <si>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</si>
  <si>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</si>
  <si>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</si>
  <si>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</si>
  <si>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</si>
  <si>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</si>
  <si>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</si>
  <si>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</si>
  <si>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</si>
  <si>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</si>
  <si>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</si>
  <si>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</si>
  <si>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</si>
  <si>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</si>
  <si>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</si>
  <si>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</si>
  <si>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</si>
  <si>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</si>
  <si>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</si>
  <si>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</si>
  <si>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</si>
  <si>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</si>
  <si>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</si>
  <si>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</si>
  <si>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</si>
  <si>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</si>
  <si>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</si>
  <si>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</si>
  <si>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</si>
  <si>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</si>
  <si>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</si>
  <si>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</si>
  <si>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</si>
  <si>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</si>
  <si>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</si>
  <si>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</si>
  <si>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工業用水道事業会計</t>
    <phoneticPr fontId="5"/>
  </si>
  <si>
    <t>下水道事業会計</t>
    <phoneticPr fontId="5"/>
  </si>
  <si>
    <t>鹿島観光事業特別会計</t>
    <phoneticPr fontId="5"/>
  </si>
  <si>
    <t>法非適用企業</t>
    <phoneticPr fontId="5"/>
  </si>
  <si>
    <t>卸売市場事業特別会計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</si>
  <si>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</si>
  <si>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</si>
  <si>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</si>
  <si>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</si>
  <si>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</si>
  <si>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</si>
  <si>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</si>
  <si>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</si>
  <si>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</si>
  <si>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</si>
  <si>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</si>
  <si>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</si>
  <si>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</si>
  <si>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</si>
  <si>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</si>
  <si>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</si>
  <si>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</si>
  <si>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</si>
  <si>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</si>
  <si>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</si>
  <si>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</si>
  <si>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</si>
  <si>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</si>
  <si>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</si>
  <si>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</si>
  <si>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</si>
  <si>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</si>
  <si>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</si>
  <si>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</si>
  <si>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</si>
  <si>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</si>
  <si>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</si>
  <si>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</si>
  <si>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</si>
  <si>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</si>
  <si>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</si>
  <si>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</si>
  <si>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</si>
  <si>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</si>
  <si>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</si>
  <si>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</si>
  <si>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</si>
  <si>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</si>
  <si>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</si>
  <si>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</si>
  <si>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</si>
  <si>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</si>
  <si>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</si>
  <si>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</si>
  <si>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</si>
  <si>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</si>
  <si>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</si>
  <si>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</si>
  <si>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</si>
  <si>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</si>
  <si>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</si>
  <si>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</si>
  <si>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</si>
  <si>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</si>
  <si>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</si>
  <si>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</si>
  <si>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</si>
  <si>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</si>
  <si>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</si>
  <si>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</si>
  <si>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</si>
  <si>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</si>
  <si>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</si>
  <si>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</si>
  <si>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</si>
  <si>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</si>
  <si>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</si>
  <si>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</si>
  <si>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</si>
  <si>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</si>
  <si>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</si>
  <si>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</si>
  <si>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</si>
  <si>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</si>
  <si>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</si>
  <si>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</si>
  <si>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</si>
  <si>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</si>
  <si>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</si>
  <si>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</si>
  <si>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</si>
  <si>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</si>
  <si>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</si>
  <si>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</si>
  <si>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</si>
  <si>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</si>
  <si>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</si>
  <si>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</si>
  <si>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</si>
  <si>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</si>
  <si>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</si>
  <si>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</si>
  <si>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</si>
  <si>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</si>
  <si>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</si>
  <si>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</si>
  <si>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</si>
  <si>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</si>
  <si>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</si>
  <si>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</si>
  <si>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</si>
  <si>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</si>
  <si>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</si>
  <si>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</si>
  <si>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</si>
  <si>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</si>
  <si>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</si>
  <si>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</si>
  <si>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</si>
  <si>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</si>
  <si>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</si>
  <si>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</si>
  <si>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</si>
  <si>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</si>
  <si>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</si>
  <si>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</si>
  <si>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</si>
  <si>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</si>
  <si>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</si>
  <si>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</si>
  <si>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</si>
  <si>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</si>
  <si>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</si>
  <si>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</si>
  <si>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</si>
  <si>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</si>
  <si>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</si>
  <si>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</si>
  <si>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</si>
  <si>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</si>
  <si>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</si>
  <si>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</si>
  <si>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1.32</t>
  </si>
  <si>
    <t>▲ 0.65</t>
  </si>
  <si>
    <t>▲ 1.17</t>
  </si>
  <si>
    <t>▲ 1.40</t>
  </si>
  <si>
    <t>▲ 2.87</t>
  </si>
  <si>
    <t>水道事業会計</t>
  </si>
  <si>
    <t>下水道事業会計</t>
  </si>
  <si>
    <t>工業用水道事業会計</t>
  </si>
  <si>
    <t>国民健康保険事業勘定特別会計</t>
  </si>
  <si>
    <t>松山城観光事業特別会計</t>
  </si>
  <si>
    <t>一般会計</t>
  </si>
  <si>
    <t>競輪事業特別会計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</si>
  <si>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</si>
  <si>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</si>
  <si>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</si>
  <si>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</si>
  <si>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</si>
  <si>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</si>
  <si>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</si>
  <si>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</si>
  <si>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</si>
  <si>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</si>
  <si>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松山養護老人ホーム事務組合（診療所事業特別会計）</t>
    <rPh sb="0" eb="2">
      <t>マツヤマ</t>
    </rPh>
    <rPh sb="2" eb="4">
      <t>ヨウゴ</t>
    </rPh>
    <rPh sb="4" eb="6">
      <t>ロウジン</t>
    </rPh>
    <rPh sb="9" eb="11">
      <t>ジム</t>
    </rPh>
    <rPh sb="11" eb="13">
      <t>クミアイ</t>
    </rPh>
    <rPh sb="14" eb="17">
      <t>シンリョウショ</t>
    </rPh>
    <rPh sb="17" eb="19">
      <t>ジギョウ</t>
    </rPh>
    <rPh sb="19" eb="21">
      <t>トクベツ</t>
    </rPh>
    <rPh sb="21" eb="23">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</si>
  <si>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</si>
  <si>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</si>
  <si>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</si>
  <si>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</si>
  <si>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</si>
  <si>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</si>
  <si>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</si>
  <si>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松山国際交流協会</t>
    <rPh sb="0" eb="2">
      <t>マツヤマ</t>
    </rPh>
    <rPh sb="2" eb="4">
      <t>コクサイ</t>
    </rPh>
    <rPh sb="4" eb="8">
      <t>コウリュウキョウカイ</t>
    </rPh>
    <phoneticPr fontId="38"/>
  </si>
  <si>
    <t>松山市男女共同参画推進財団</t>
    <rPh sb="0" eb="3">
      <t>マツヤマシ</t>
    </rPh>
    <rPh sb="3" eb="5">
      <t>ダンジョ</t>
    </rPh>
    <rPh sb="5" eb="7">
      <t>キョウドウ</t>
    </rPh>
    <rPh sb="7" eb="9">
      <t>サンカク</t>
    </rPh>
    <rPh sb="9" eb="11">
      <t>スイシン</t>
    </rPh>
    <rPh sb="11" eb="13">
      <t>ザイダン</t>
    </rPh>
    <phoneticPr fontId="38"/>
  </si>
  <si>
    <t>松山観光コンベンション協会</t>
    <rPh sb="0" eb="2">
      <t>マツヤマ</t>
    </rPh>
    <rPh sb="2" eb="4">
      <t>カンコウ</t>
    </rPh>
    <rPh sb="11" eb="13">
      <t>キョウカイ</t>
    </rPh>
    <phoneticPr fontId="38"/>
  </si>
  <si>
    <t>松山市文化・スポーツ振興財団</t>
    <rPh sb="0" eb="3">
      <t>マツヤマシ</t>
    </rPh>
    <rPh sb="3" eb="5">
      <t>ブンカ</t>
    </rPh>
    <rPh sb="10" eb="12">
      <t>シンコウ</t>
    </rPh>
    <rPh sb="12" eb="14">
      <t>ザイダン</t>
    </rPh>
    <phoneticPr fontId="38"/>
  </si>
  <si>
    <t>松山市学校給食会</t>
    <rPh sb="0" eb="3">
      <t>マツヤマシ</t>
    </rPh>
    <rPh sb="3" eb="5">
      <t>ガッコウ</t>
    </rPh>
    <rPh sb="5" eb="8">
      <t>キュウショクカイ</t>
    </rPh>
    <phoneticPr fontId="38"/>
  </si>
  <si>
    <t>２１世紀松山創造基金</t>
    <rPh sb="2" eb="4">
      <t>セイキ</t>
    </rPh>
    <rPh sb="4" eb="6">
      <t>マツヤマ</t>
    </rPh>
    <rPh sb="6" eb="8">
      <t>ソウゾウ</t>
    </rPh>
    <rPh sb="8" eb="10">
      <t>キキン</t>
    </rPh>
    <phoneticPr fontId="5"/>
  </si>
  <si>
    <t>合併振興基金</t>
    <rPh sb="0" eb="2">
      <t>ガッペイ</t>
    </rPh>
    <rPh sb="2" eb="4">
      <t>シンコウ</t>
    </rPh>
    <rPh sb="4" eb="6">
      <t>キキン</t>
    </rPh>
    <phoneticPr fontId="2"/>
  </si>
  <si>
    <t>観光開発等産業活性化基金</t>
    <rPh sb="0" eb="4">
      <t>カンコウカイハツ</t>
    </rPh>
    <rPh sb="4" eb="5">
      <t>トウ</t>
    </rPh>
    <rPh sb="5" eb="7">
      <t>サンギョウ</t>
    </rPh>
    <rPh sb="7" eb="10">
      <t>カッセイカ</t>
    </rPh>
    <rPh sb="10" eb="12">
      <t>キキン</t>
    </rPh>
    <phoneticPr fontId="2"/>
  </si>
  <si>
    <t>のびのび教育推進基金</t>
    <rPh sb="4" eb="6">
      <t>キョウイク</t>
    </rPh>
    <rPh sb="6" eb="8">
      <t>スイシン</t>
    </rPh>
    <rPh sb="8" eb="10">
      <t>キキン</t>
    </rPh>
    <phoneticPr fontId="2"/>
  </si>
  <si>
    <t>城山公園整備基金</t>
    <rPh sb="0" eb="2">
      <t>シロヤマ</t>
    </rPh>
    <rPh sb="2" eb="4">
      <t>コウエン</t>
    </rPh>
    <rPh sb="4" eb="6">
      <t>セイビ</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</si>
</sst>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4B8F-4C9E-A5A9-B6BB254A02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25257</c:v>
                </c:pt>
                <c:pt idx="1">
                  <c:v>26339</c:v>
                </c:pt>
                <c:pt idx="2">
                  <c:v>22798</c:v>
                </c:pt>
                <c:pt idx="3">
                  <c:v>33316</c:v>
                </c:pt>
                <c:pt idx="4">
                  <c:v>44215</c:v>
                </c:pt>
              </c:numCache>
            </c:numRef>
          </c:val>
          <c:smooth val="0"/>
          <c:extLst>
            <c:ext xmlns:c16="http://schemas.microsoft.com/office/drawing/2014/chart" uri="{C3380CC4-5D6E-409C-BE32-E72D297353CC}">
              <c16:uniqueId val="{00000001-4B8F-4C9E-A5A9-B6BB254A02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2.66</c:v>
                </c:pt>
                <c:pt idx="1">
                  <c:v>3.14</c:v>
                </c:pt>
                <c:pt idx="2">
                  <c:v>3.73</c:v>
                </c:pt>
                <c:pt idx="3">
                  <c:v>2.58</c:v>
                </c:pt>
                <c:pt idx="4">
                  <c:v>1.28</c:v>
                </c:pt>
              </c:numCache>
            </c:numRef>
          </c:val>
          <c:extLst>
            <c:ext xmlns:c16="http://schemas.microsoft.com/office/drawing/2014/chart" uri="{C3380CC4-5D6E-409C-BE32-E72D297353CC}">
              <c16:uniqueId val="{00000000-499E-4AD5-9E24-40613268CC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17.11</c:v>
                </c:pt>
                <c:pt idx="1">
                  <c:v>16.34</c:v>
                </c:pt>
                <c:pt idx="2">
                  <c:v>16.420000000000002</c:v>
                </c:pt>
                <c:pt idx="3">
                  <c:v>17.52</c:v>
                </c:pt>
                <c:pt idx="4">
                  <c:v>16.7</c:v>
                </c:pt>
              </c:numCache>
            </c:numRef>
          </c:val>
          <c:extLst>
            <c:ext xmlns:c16="http://schemas.microsoft.com/office/drawing/2014/chart" uri="{C3380CC4-5D6E-409C-BE32-E72D297353CC}">
              <c16:uniqueId val="{00000001-499E-4AD5-9E24-40613268CC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-1.32</c:v>
                </c:pt>
                <c:pt idx="1">
                  <c:v>-0.65</c:v>
                </c:pt>
                <c:pt idx="2">
                  <c:v>-1.17</c:v>
                </c:pt>
                <c:pt idx="3">
                  <c:v>-1.4</c:v>
                </c:pt>
                <c:pt idx="4">
                  <c:v>-2.87</c:v>
                </c:pt>
              </c:numCache>
            </c:numRef>
          </c:val>
          <c:smooth val="0"/>
          <c:extLst>
            <c:ext xmlns:c16="http://schemas.microsoft.com/office/drawing/2014/chart" uri="{C3380CC4-5D6E-409C-BE32-E72D297353CC}">
              <c16:uniqueId val="{00000002-499E-4AD5-9E24-40613268CC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8.44</c:v>
                </c:pt>
                <c:pt idx="2">
                  <c:v>#N/A</c:v>
                </c:pt>
                <c:pt idx="3">
                  <c:v>1.57</c:v>
                </c:pt>
                <c:pt idx="4">
                  <c:v>#N/A</c:v>
                </c:pt>
                <c:pt idx="5">
                  <c:v>1.57</c:v>
                </c:pt>
                <c:pt idx="6">
                  <c:v>#N/A</c:v>
                </c:pt>
                <c:pt idx="7">
                  <c:v>1.18</c:v>
                </c:pt>
                <c:pt idx="8">
                  <c:v>#N/A</c:v>
                </c:pt>
                <c:pt idx="9">
                  <c:v>0.82</c:v>
                </c:pt>
              </c:numCache>
            </c:numRef>
          </c:val>
          <c:extLst>
            <c:ext xmlns:c16="http://schemas.microsoft.com/office/drawing/2014/chart" uri="{C3380CC4-5D6E-409C-BE32-E72D297353CC}">
              <c16:uniqueId val="{00000000-5443-4026-8BC3-46C61D07A4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43-4026-8BC3-46C61D07A4D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c:v>
                </c:pt>
                <c:pt idx="2">
                  <c:v>#N/A</c:v>
                </c:pt>
                <c:pt idx="3">
                  <c:v>0.47</c:v>
                </c:pt>
                <c:pt idx="4">
                  <c:v>#N/A</c:v>
                </c:pt>
                <c:pt idx="5">
                  <c:v>0.51</c:v>
                </c:pt>
                <c:pt idx="6">
                  <c:v>#N/A</c:v>
                </c:pt>
                <c:pt idx="7">
                  <c:v>0.51</c:v>
                </c:pt>
                <c:pt idx="8">
                  <c:v>#N/A</c:v>
                </c:pt>
                <c:pt idx="9">
                  <c:v>0.59</c:v>
                </c:pt>
              </c:numCache>
            </c:numRef>
          </c:val>
          <c:extLst>
            <c:ext xmlns:c16="http://schemas.microsoft.com/office/drawing/2014/chart" uri="{C3380CC4-5D6E-409C-BE32-E72D297353CC}">
              <c16:uniqueId val="{00000002-5443-4026-8BC3-46C61D07A4D1}"/>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0.56000000000000005</c:v>
                </c:pt>
                <c:pt idx="2">
                  <c:v>#N/A</c:v>
                </c:pt>
                <c:pt idx="3">
                  <c:v>0.54</c:v>
                </c:pt>
                <c:pt idx="4">
                  <c:v>#N/A</c:v>
                </c:pt>
                <c:pt idx="5">
                  <c:v>0.66</c:v>
                </c:pt>
                <c:pt idx="6">
                  <c:v>#N/A</c:v>
                </c:pt>
                <c:pt idx="7">
                  <c:v>0.66</c:v>
                </c:pt>
                <c:pt idx="8">
                  <c:v>#N/A</c:v>
                </c:pt>
                <c:pt idx="9">
                  <c:v>0.68</c:v>
                </c:pt>
              </c:numCache>
            </c:numRef>
          </c:val>
          <c:extLst>
            <c:ext xmlns:c16="http://schemas.microsoft.com/office/drawing/2014/chart" uri="{C3380CC4-5D6E-409C-BE32-E72D297353CC}">
              <c16:uniqueId val="{00000003-5443-4026-8BC3-46C61D07A4D1}"/>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2.37</c:v>
                </c:pt>
                <c:pt idx="2">
                  <c:v>#N/A</c:v>
                </c:pt>
                <c:pt idx="3">
                  <c:v>2.85</c:v>
                </c:pt>
                <c:pt idx="4">
                  <c:v>#N/A</c:v>
                </c:pt>
                <c:pt idx="5">
                  <c:v>3.41</c:v>
                </c:pt>
                <c:pt idx="6">
                  <c:v>#N/A</c:v>
                </c:pt>
                <c:pt idx="7">
                  <c:v>2.27</c:v>
                </c:pt>
                <c:pt idx="8">
                  <c:v>#N/A</c:v>
                </c:pt>
                <c:pt idx="9">
                  <c:v>1.01</c:v>
                </c:pt>
              </c:numCache>
            </c:numRef>
          </c:val>
          <c:extLst>
            <c:ext xmlns:c16="http://schemas.microsoft.com/office/drawing/2014/chart" uri="{C3380CC4-5D6E-409C-BE32-E72D297353CC}">
              <c16:uniqueId val="{00000004-5443-4026-8BC3-46C61D07A4D1}"/>
            </c:ext>
          </c:extLst>
        </c:ser>
        <c:ser>
          <c:idx val="5"/>
          <c:order val="5"/>
          <c:tx>
            <c:strRef>
              <c:f>データシート!$A$32</c:f>
              <c:strCache>
                <c:ptCount val="1"/>
                <c:pt idx="0">
                  <c:v>松山城観光事業特別会計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1.83</c:v>
                </c:pt>
                <c:pt idx="2">
                  <c:v>#N/A</c:v>
                </c:pt>
                <c:pt idx="3">
                  <c:v>1.02</c:v>
                </c:pt>
                <c:pt idx="4">
                  <c:v>#N/A</c:v>
                </c:pt>
                <c:pt idx="5">
                  <c:v>1.02</c:v>
                </c:pt>
                <c:pt idx="6">
                  <c:v>#N/A</c:v>
                </c:pt>
                <c:pt idx="7">
                  <c:v>1.06</c:v>
                </c:pt>
                <c:pt idx="8">
                  <c:v>#N/A</c:v>
                </c:pt>
                <c:pt idx="9">
                  <c:v>1.1499999999999999</c:v>
                </c:pt>
              </c:numCache>
            </c:numRef>
          </c:val>
          <c:extLst>
            <c:ext xmlns:c16="http://schemas.microsoft.com/office/drawing/2014/chart" uri="{C3380CC4-5D6E-409C-BE32-E72D297353CC}">
              <c16:uniqueId val="{00000005-5443-4026-8BC3-46C61D07A4D1}"/>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3.35</c:v>
                </c:pt>
                <c:pt idx="2">
                  <c:v>#N/A</c:v>
                </c:pt>
                <c:pt idx="3">
                  <c:v>3.4</c:v>
                </c:pt>
                <c:pt idx="4">
                  <c:v>#N/A</c:v>
                </c:pt>
                <c:pt idx="5">
                  <c:v>3</c:v>
                </c:pt>
                <c:pt idx="6">
                  <c:v>#N/A</c:v>
                </c:pt>
                <c:pt idx="7">
                  <c:v>2.5099999999999998</c:v>
                </c:pt>
                <c:pt idx="8">
                  <c:v>#N/A</c:v>
                </c:pt>
                <c:pt idx="9">
                  <c:v>1.75</c:v>
                </c:pt>
              </c:numCache>
            </c:numRef>
          </c:val>
          <c:extLst>
            <c:ext xmlns:c16="http://schemas.microsoft.com/office/drawing/2014/chart" uri="{C3380CC4-5D6E-409C-BE32-E72D297353CC}">
              <c16:uniqueId val="{00000006-5443-4026-8BC3-46C61D07A4D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2.58</c:v>
                </c:pt>
                <c:pt idx="2">
                  <c:v>#N/A</c:v>
                </c:pt>
                <c:pt idx="3">
                  <c:v>2.5</c:v>
                </c:pt>
                <c:pt idx="4">
                  <c:v>#N/A</c:v>
                </c:pt>
                <c:pt idx="5">
                  <c:v>2.66</c:v>
                </c:pt>
                <c:pt idx="6">
                  <c:v>#N/A</c:v>
                </c:pt>
                <c:pt idx="7">
                  <c:v>2.4500000000000002</c:v>
                </c:pt>
                <c:pt idx="8">
                  <c:v>#N/A</c:v>
                </c:pt>
                <c:pt idx="9">
                  <c:v>2.4900000000000002</c:v>
                </c:pt>
              </c:numCache>
            </c:numRef>
          </c:val>
          <c:extLst>
            <c:ext xmlns:c16="http://schemas.microsoft.com/office/drawing/2014/chart" uri="{C3380CC4-5D6E-409C-BE32-E72D297353CC}">
              <c16:uniqueId val="{00000007-5443-4026-8BC3-46C61D07A4D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#N/A</c:v>
                </c:pt>
                <c:pt idx="3">
                  <c:v>7.36</c:v>
                </c:pt>
                <c:pt idx="4">
                  <c:v>#N/A</c:v>
                </c:pt>
                <c:pt idx="5">
                  <c:v>8.58</c:v>
                </c:pt>
                <c:pt idx="6">
                  <c:v>#N/A</c:v>
                </c:pt>
                <c:pt idx="7">
                  <c:v>8.3800000000000008</c:v>
                </c:pt>
                <c:pt idx="8">
                  <c:v>#N/A</c:v>
                </c:pt>
                <c:pt idx="9">
                  <c:v>8.33</c:v>
                </c:pt>
              </c:numCache>
            </c:numRef>
          </c:val>
          <c:extLst>
            <c:ext xmlns:c16="http://schemas.microsoft.com/office/drawing/2014/chart" uri="{C3380CC4-5D6E-409C-BE32-E72D297353CC}">
              <c16:uniqueId val="{00000008-5443-4026-8BC3-46C61D07A4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10.82</c:v>
                </c:pt>
                <c:pt idx="2">
                  <c:v>#N/A</c:v>
                </c:pt>
                <c:pt idx="3">
                  <c:v>11</c:v>
                </c:pt>
                <c:pt idx="4">
                  <c:v>#N/A</c:v>
                </c:pt>
                <c:pt idx="5">
                  <c:v>11.7</c:v>
                </c:pt>
                <c:pt idx="6">
                  <c:v>#N/A</c:v>
                </c:pt>
                <c:pt idx="7">
                  <c:v>11.84</c:v>
                </c:pt>
                <c:pt idx="8">
                  <c:v>#N/A</c:v>
                </c:pt>
                <c:pt idx="9">
                  <c:v>11.9</c:v>
                </c:pt>
              </c:numCache>
            </c:numRef>
          </c:val>
          <c:extLst>
            <c:ext xmlns:c16="http://schemas.microsoft.com/office/drawing/2014/chart" uri="{C3380CC4-5D6E-409C-BE32-E72D297353CC}">
              <c16:uniqueId val="{00000009-5443-4026-8BC3-46C61D07A4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13770</c:v>
                </c:pt>
                <c:pt idx="5">
                  <c:v>13803</c:v>
                </c:pt>
                <c:pt idx="8">
                  <c:v>14159</c:v>
                </c:pt>
                <c:pt idx="11">
                  <c:v>14209</c:v>
                </c:pt>
                <c:pt idx="14">
                  <c:v>14461</c:v>
                </c:pt>
              </c:numCache>
            </c:numRef>
          </c:val>
          <c:extLst>
            <c:ext xmlns:c16="http://schemas.microsoft.com/office/drawing/2014/chart" uri="{C3380CC4-5D6E-409C-BE32-E72D297353CC}">
              <c16:uniqueId val="{00000000-28AE-4161-BE35-B378E95CB9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3</c:v>
                </c:pt>
                <c:pt idx="6">
                  <c:v>5</c:v>
                </c:pt>
                <c:pt idx="9">
                  <c:v>12</c:v>
                </c:pt>
                <c:pt idx="12">
                  <c:v>0</c:v>
                </c:pt>
              </c:numCache>
            </c:numRef>
          </c:val>
          <c:extLst>
            <c:ext xmlns:c16="http://schemas.microsoft.com/office/drawing/2014/chart" uri="{C3380CC4-5D6E-409C-BE32-E72D297353CC}">
              <c16:uniqueId val="{00000001-28AE-4161-BE35-B378E95CB9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AE-4161-BE35-B378E95CB9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174</c:v>
                </c:pt>
                <c:pt idx="6">
                  <c:v>168</c:v>
                </c:pt>
                <c:pt idx="9">
                  <c:v>167</c:v>
                </c:pt>
                <c:pt idx="12">
                  <c:v>70</c:v>
                </c:pt>
              </c:numCache>
            </c:numRef>
          </c:val>
          <c:extLst>
            <c:ext xmlns:c16="http://schemas.microsoft.com/office/drawing/2014/chart" uri="{C3380CC4-5D6E-409C-BE32-E72D297353CC}">
              <c16:uniqueId val="{00000003-28AE-4161-BE35-B378E95CB9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5411</c:v>
                </c:pt>
                <c:pt idx="3">
                  <c:v>5259</c:v>
                </c:pt>
                <c:pt idx="6">
                  <c:v>5285</c:v>
                </c:pt>
                <c:pt idx="9">
                  <c:v>5297</c:v>
                </c:pt>
                <c:pt idx="12">
                  <c:v>5340</c:v>
                </c:pt>
              </c:numCache>
            </c:numRef>
          </c:val>
          <c:extLst>
            <c:ext xmlns:c16="http://schemas.microsoft.com/office/drawing/2014/chart" uri="{C3380CC4-5D6E-409C-BE32-E72D297353CC}">
              <c16:uniqueId val="{00000004-28AE-4161-BE35-B378E95CB9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433</c:v>
                </c:pt>
                <c:pt idx="3">
                  <c:v>160</c:v>
                </c:pt>
                <c:pt idx="6">
                  <c:v>160</c:v>
                </c:pt>
                <c:pt idx="9">
                  <c:v>160</c:v>
                </c:pt>
                <c:pt idx="12">
                  <c:v>160</c:v>
                </c:pt>
              </c:numCache>
            </c:numRef>
          </c:val>
          <c:extLst>
            <c:ext xmlns:c16="http://schemas.microsoft.com/office/drawing/2014/chart" uri="{C3380CC4-5D6E-409C-BE32-E72D297353CC}">
              <c16:uniqueId val="{00000005-28AE-4161-BE35-B378E95CB9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AE-4161-BE35-B378E95CB9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15770</c:v>
                </c:pt>
                <c:pt idx="3">
                  <c:v>15792</c:v>
                </c:pt>
                <c:pt idx="6">
                  <c:v>16370</c:v>
                </c:pt>
                <c:pt idx="9">
                  <c:v>16262</c:v>
                </c:pt>
                <c:pt idx="12">
                  <c:v>16243</c:v>
                </c:pt>
              </c:numCache>
            </c:numRef>
          </c:val>
          <c:extLst>
            <c:ext xmlns:c16="http://schemas.microsoft.com/office/drawing/2014/chart" uri="{C3380CC4-5D6E-409C-BE32-E72D297353CC}">
              <c16:uniqueId val="{00000007-28AE-4161-BE35-B378E95CB9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7848</c:v>
                </c:pt>
                <c:pt idx="2">
                  <c:v>#N/A</c:v>
                </c:pt>
                <c:pt idx="3">
                  <c:v>#N/A</c:v>
                </c:pt>
                <c:pt idx="4">
                  <c:v>7585</c:v>
                </c:pt>
                <c:pt idx="5">
                  <c:v>#N/A</c:v>
                </c:pt>
                <c:pt idx="6">
                  <c:v>#N/A</c:v>
                </c:pt>
                <c:pt idx="7">
                  <c:v>7829</c:v>
                </c:pt>
                <c:pt idx="8">
                  <c:v>#N/A</c:v>
                </c:pt>
                <c:pt idx="9">
                  <c:v>#N/A</c:v>
                </c:pt>
                <c:pt idx="10">
                  <c:v>7689</c:v>
                </c:pt>
                <c:pt idx="11">
                  <c:v>#N/A</c:v>
                </c:pt>
                <c:pt idx="12">
                  <c:v>#N/A</c:v>
                </c:pt>
                <c:pt idx="13">
                  <c:v>7352</c:v>
                </c:pt>
                <c:pt idx="14">
                  <c:v>#N/A</c:v>
                </c:pt>
              </c:numCache>
            </c:numRef>
          </c:val>
          <c:smooth val="0"/>
          <c:extLst>
            <c:ext xmlns:c16="http://schemas.microsoft.com/office/drawing/2014/chart" uri="{C3380CC4-5D6E-409C-BE32-E72D297353CC}">
              <c16:uniqueId val="{00000008-28AE-4161-BE35-B378E95CB9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182508</c:v>
                </c:pt>
                <c:pt idx="5">
                  <c:v>180762</c:v>
                </c:pt>
                <c:pt idx="8">
                  <c:v>175566</c:v>
                </c:pt>
                <c:pt idx="11">
                  <c:v>168638</c:v>
                </c:pt>
                <c:pt idx="14">
                  <c:v>161539</c:v>
                </c:pt>
              </c:numCache>
            </c:numRef>
          </c:val>
          <c:extLst>
            <c:ext xmlns:c16="http://schemas.microsoft.com/office/drawing/2014/chart" uri="{C3380CC4-5D6E-409C-BE32-E72D297353CC}">
              <c16:uniqueId val="{00000000-2E4A-4110-8D42-4448A009E9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3785</c:v>
                </c:pt>
                <c:pt idx="5">
                  <c:v>2972</c:v>
                </c:pt>
                <c:pt idx="8">
                  <c:v>2905</c:v>
                </c:pt>
                <c:pt idx="11">
                  <c:v>3216</c:v>
                </c:pt>
                <c:pt idx="14">
                  <c:v>3950</c:v>
                </c:pt>
              </c:numCache>
            </c:numRef>
          </c:val>
          <c:extLst>
            <c:ext xmlns:c16="http://schemas.microsoft.com/office/drawing/2014/chart" uri="{C3380CC4-5D6E-409C-BE32-E72D297353CC}">
              <c16:uniqueId val="{00000001-2E4A-4110-8D42-4448A009E9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52897</c:v>
                </c:pt>
                <c:pt idx="5">
                  <c:v>58439</c:v>
                </c:pt>
                <c:pt idx="8">
                  <c:v>60197</c:v>
                </c:pt>
                <c:pt idx="11">
                  <c:v>63071</c:v>
                </c:pt>
                <c:pt idx="14">
                  <c:v>62875</c:v>
                </c:pt>
              </c:numCache>
            </c:numRef>
          </c:val>
          <c:extLst>
            <c:ext xmlns:c16="http://schemas.microsoft.com/office/drawing/2014/chart" uri="{C3380CC4-5D6E-409C-BE32-E72D297353CC}">
              <c16:uniqueId val="{00000002-2E4A-4110-8D42-4448A009E9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4A-4110-8D42-4448A009E9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4A-4110-8D42-4448A009E9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4A-4110-8D42-4448A009E9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21187</c:v>
                </c:pt>
                <c:pt idx="3">
                  <c:v>21573</c:v>
                </c:pt>
                <c:pt idx="6">
                  <c:v>22268</c:v>
                </c:pt>
                <c:pt idx="9">
                  <c:v>22755</c:v>
                </c:pt>
                <c:pt idx="12">
                  <c:v>22847</c:v>
                </c:pt>
              </c:numCache>
            </c:numRef>
          </c:val>
          <c:extLst>
            <c:ext xmlns:c16="http://schemas.microsoft.com/office/drawing/2014/chart" uri="{C3380CC4-5D6E-409C-BE32-E72D297353CC}">
              <c16:uniqueId val="{00000006-2E4A-4110-8D42-4448A009E9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2151</c:v>
                </c:pt>
                <c:pt idx="3">
                  <c:v>1979</c:v>
                </c:pt>
                <c:pt idx="6">
                  <c:v>1746</c:v>
                </c:pt>
                <c:pt idx="9">
                  <c:v>1572</c:v>
                </c:pt>
                <c:pt idx="12">
                  <c:v>1399</c:v>
                </c:pt>
              </c:numCache>
            </c:numRef>
          </c:val>
          <c:extLst>
            <c:ext xmlns:c16="http://schemas.microsoft.com/office/drawing/2014/chart" uri="{C3380CC4-5D6E-409C-BE32-E72D297353CC}">
              <c16:uniqueId val="{00000007-2E4A-4110-8D42-4448A009E9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78485</c:v>
                </c:pt>
                <c:pt idx="3">
                  <c:v>75770</c:v>
                </c:pt>
                <c:pt idx="6">
                  <c:v>71846</c:v>
                </c:pt>
                <c:pt idx="9">
                  <c:v>69174</c:v>
                </c:pt>
                <c:pt idx="12">
                  <c:v>67635</c:v>
                </c:pt>
              </c:numCache>
            </c:numRef>
          </c:val>
          <c:extLst>
            <c:ext xmlns:c16="http://schemas.microsoft.com/office/drawing/2014/chart" uri="{C3380CC4-5D6E-409C-BE32-E72D297353CC}">
              <c16:uniqueId val="{00000008-2E4A-4110-8D42-4448A009E9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4A-4110-8D42-4448A009E9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178299</c:v>
                </c:pt>
                <c:pt idx="3">
                  <c:v>173419</c:v>
                </c:pt>
                <c:pt idx="6">
                  <c:v>166529</c:v>
                </c:pt>
                <c:pt idx="9">
                  <c:v>161626</c:v>
                </c:pt>
                <c:pt idx="12">
                  <c:v>159143</c:v>
                </c:pt>
              </c:numCache>
            </c:numRef>
          </c:val>
          <c:extLst>
            <c:ext xmlns:c16="http://schemas.microsoft.com/office/drawing/2014/chart" uri="{C3380CC4-5D6E-409C-BE32-E72D297353CC}">
              <c16:uniqueId val="{0000000A-2E4A-4110-8D42-4448A009E9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40931</c:v>
                </c:pt>
                <c:pt idx="2">
                  <c:v>#N/A</c:v>
                </c:pt>
                <c:pt idx="3">
                  <c:v>#N/A</c:v>
                </c:pt>
                <c:pt idx="4">
                  <c:v>30569</c:v>
                </c:pt>
                <c:pt idx="5">
                  <c:v>#N/A</c:v>
                </c:pt>
                <c:pt idx="6">
                  <c:v>#N/A</c:v>
                </c:pt>
                <c:pt idx="7">
                  <c:v>23721</c:v>
                </c:pt>
                <c:pt idx="8">
                  <c:v>#N/A</c:v>
                </c:pt>
                <c:pt idx="9">
                  <c:v>#N/A</c:v>
                </c:pt>
                <c:pt idx="10">
                  <c:v>20202</c:v>
                </c:pt>
                <c:pt idx="11">
                  <c:v>#N/A</c:v>
                </c:pt>
                <c:pt idx="12">
                  <c:v>#N/A</c:v>
                </c:pt>
                <c:pt idx="13">
                  <c:v>22659</c:v>
                </c:pt>
                <c:pt idx="14">
                  <c:v>#N/A</c:v>
                </c:pt>
              </c:numCache>
            </c:numRef>
          </c:val>
          <c:smooth val="0"/>
          <c:extLst>
            <c:ext xmlns:c16="http://schemas.microsoft.com/office/drawing/2014/chart" uri="{C3380CC4-5D6E-409C-BE32-E72D297353CC}">
              <c16:uniqueId val="{0000000B-2E4A-4110-8D42-4448A009E9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18250</c:v>
                </c:pt>
                <c:pt idx="1">
                  <c:v>19800</c:v>
                </c:pt>
                <c:pt idx="2">
                  <c:v>19400</c:v>
                </c:pt>
              </c:numCache>
            </c:numRef>
          </c:val>
          <c:extLst>
            <c:ext xmlns:c16="http://schemas.microsoft.com/office/drawing/2014/chart" uri="{C3380CC4-5D6E-409C-BE32-E72D297353CC}">
              <c16:uniqueId val="{00000000-6014-4284-BCA6-3627666F1D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10150</c:v>
                </c:pt>
                <c:pt idx="1">
                  <c:v>8950</c:v>
                </c:pt>
                <c:pt idx="2">
                  <c:v>8500</c:v>
                </c:pt>
              </c:numCache>
            </c:numRef>
          </c:val>
          <c:extLst>
            <c:ext xmlns:c16="http://schemas.microsoft.com/office/drawing/2014/chart" uri="{C3380CC4-5D6E-409C-BE32-E72D297353CC}">
              <c16:uniqueId val="{00000001-6014-4284-BCA6-3627666F1D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24586</c:v>
                </c:pt>
                <c:pt idx="1">
                  <c:v>25032</c:v>
                </c:pt>
                <c:pt idx="2">
                  <c:v>23549</c:v>
                </c:pt>
              </c:numCache>
            </c:numRef>
          </c:val>
          <c:extLst>
            <c:ext xmlns:c16="http://schemas.microsoft.com/office/drawing/2014/chart" uri="{C3380CC4-5D6E-409C-BE32-E72D297353CC}">
              <c16:uniqueId val="{00000002-6014-4284-BCA6-3627666F1D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要因となる元利償還金等は、平成１５年度発行の臨時地方道整備事業債の償還完了による減などで前年度から約０．９億円減少した。また、減要因となる算入公債費等は、特定財源（令和５年度臨時財政対策債償還基金費分）の増加などで前年度から約２．５億円増加した。元利償還金等が減少し、算入公債費等が増加したため、令和６年度の実質公債費比率の分子は、前年度から約３．４億円の減とな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減債基金積立不足は生じていない。なお、２０年満期一括償還分は起債額の１／２０ずつを翌年度から減債基金へ積立てている。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要因となる将来負担額は、臨時財政対策債などの償還がすすみ、一般会計等に係る地方債現在高が減少したことや、下水道事業債残高の減などにより公営企業債等繰入見込額が減少したため、約４１．０億円減少した。また、減要因となる充当可能財源等は、充当可能特定歳入が増加したものの、基準財政需要額算入見込額（臨時財政対策債償還費、合併特例債償還費等）と充当可能基金（財政調整基金等）が減少したため、全体では約６５．６億円減少した。将来負担額の減少が充当可能財源等の減少を下回ったため、令和６年度の将来負担比率の分子は約２４．６億円の増とな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・「特定目的基金」が約１４．８億円、「減債基金」が４．５億円、「財政調整基金」が４億円減少したことなどにより、基金全体としては約２３．３億円の減少となった。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２１世紀松山創造基金」、「のびのび教育推進基金」等へ積立てを行うことにより増加する予定だが、大型事業の実施に伴い取り崩しをするため、中長期的には減少していく見込み。</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・合併振興基金：市民の連帯の強化と地域を振興する。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・のびのび教育推進基金：教育の諸施策を推進する。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・城山公園整備基金：城山公園の整備を推進する。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・合併振興基金：総合コミュニティセンターの改修等、地域振興に要する事業などに取り崩したことにより約４．７億円の減少。</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・観光開発等産業活性化基金：企業立地促進奨励金の支給などに取り崩したことにより約２．４億円の減少。</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・のびのび教育推進基金：学校施設の長寿命化や学校給食共同調理場の更新に備えて計画的に積立て予定。</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・決算剰余金など２０億円を積み立てた一方、物価高騰対策などの財源に２４億円を取り崩したことにより４億円の減少。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に定める数値基準の残高を確保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・普通交付税として追加交付された「臨時財政対策債を償還するための基金に積み立てる財源」など１５．５億円を積み立てた一方、地方債償還のため２０億円を取り崩したことにより４．５億円の減少。</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・今後も、金利変動や大型投資に伴う公債費の増嵩リスクに備えて、計画的に積み立て、市債の償還財源を確保することで、公債費負担の平準化を図っていく。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496,666
491,638
429.35
233,179,187
228,583,457
1,484,848
116,200,928
155,377,053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個人所得の増加等に伴う個人市民税（定額減税に係る地方特例交付金含む）の増や、家屋の新増築等に伴う固定資産税の増などで基準財政収入額は増加したものの、こども子育て費の創設や、臨時財政対策債発行可能額への振替相当額の減などによる基準財政需要額の増加が基準財政収入額の増加を上回ったことで、単年度の財政力指数は０．０２ポイント低下し、３か年平均の指数は同数となった。類似団体と比較し、平均値を下回っていることから、今後も市税をはじめ、あらゆる歳入確保に努めて指数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行財政改革努力により、経常経費の抑制、自主財源の確保に努めていることから、類似団体と比較し良好な水準を確保している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、地方交付税や地方特例交付金の増などにより、歳入総額が増加したものの、歳入の増加額以上に職員人件費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定期予防接種事業費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の増などで歳出総額が増加したことにより、前年度から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した。今後も扶助費や保険給付費等の社会保障経費は増加傾向で推移すると思われ、自助努力による数値の根本的な改善は困難な状況であると考えられる。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105198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81080"/>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40852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810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131869</xdr:rowOff>
    </xdr:from>
    <xdr:to>
      <xdr:col>15</xdr:col>
      <xdr:colOff>82550</xdr:colOff>
      <xdr:row>65</xdr:row>
      <xdr:rowOff>40852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0466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131869</xdr:rowOff>
    </xdr:from>
    <xdr:to>
      <xdr:col>11</xdr:col>
      <xdr:colOff>31750</xdr:colOff>
      <xdr:row>65</xdr:row>
      <xdr:rowOff>48895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0466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54398</xdr:rowOff>
    </xdr:from>
    <xdr:to>
      <xdr:col>23</xdr:col>
      <xdr:colOff>184150</xdr:colOff>
      <xdr:row>65</xdr:row>
      <xdr:rowOff>155998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70925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97807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9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161502</xdr:rowOff>
    </xdr:from>
    <xdr:to>
      <xdr:col>15</xdr:col>
      <xdr:colOff>133350</xdr:colOff>
      <xdr:row>65</xdr:row>
      <xdr:rowOff>91652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101829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0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81069</xdr:rowOff>
    </xdr:from>
    <xdr:to>
      <xdr:col>11</xdr:col>
      <xdr:colOff>82550</xdr:colOff>
      <xdr:row>65</xdr:row>
      <xdr:rowOff>11219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21396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2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109872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年度は、定年延長による退職手当の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などにより人件費が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3497</xdr:rowOff>
    </xdr:from>
    <xdr:to>
      <xdr:col>23</xdr:col>
      <xdr:colOff>133350</xdr:colOff>
      <xdr:row>82</xdr:row>
      <xdr:rowOff>148276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239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3497</xdr:rowOff>
    </xdr:from>
    <xdr:to>
      <xdr:col>19</xdr:col>
      <xdr:colOff>133350</xdr:colOff>
      <xdr:row>82</xdr:row>
      <xdr:rowOff>68487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62397"/>
          <a:ext cx="889000" cy="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54538</xdr:rowOff>
    </xdr:from>
    <xdr:to>
      <xdr:col>15</xdr:col>
      <xdr:colOff>82550</xdr:colOff>
      <xdr:row>82</xdr:row>
      <xdr:rowOff>68487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1988"/>
          <a:ext cx="889000" cy="1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12779</xdr:rowOff>
    </xdr:from>
    <xdr:to>
      <xdr:col>11</xdr:col>
      <xdr:colOff>31750</xdr:colOff>
      <xdr:row>81</xdr:row>
      <xdr:rowOff>54538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28779"/>
          <a:ext cx="8890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97476</xdr:rowOff>
    </xdr:from>
    <xdr:to>
      <xdr:col>23</xdr:col>
      <xdr:colOff>184150</xdr:colOff>
      <xdr:row>83</xdr:row>
      <xdr:rowOff>27626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114003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124147</xdr:rowOff>
    </xdr:from>
    <xdr:to>
      <xdr:col>19</xdr:col>
      <xdr:colOff>184150</xdr:colOff>
      <xdr:row>82</xdr:row>
      <xdr:rowOff>54297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64474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0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17687</xdr:rowOff>
    </xdr:from>
    <xdr:to>
      <xdr:col>15</xdr:col>
      <xdr:colOff>133350</xdr:colOff>
      <xdr:row>82</xdr:row>
      <xdr:rowOff>119287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129464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3738</xdr:rowOff>
    </xdr:from>
    <xdr:to>
      <xdr:col>11</xdr:col>
      <xdr:colOff>82550</xdr:colOff>
      <xdr:row>81</xdr:row>
      <xdr:rowOff>105338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115515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133429</xdr:rowOff>
    </xdr:from>
    <xdr:to>
      <xdr:col>7</xdr:col>
      <xdr:colOff>31750</xdr:colOff>
      <xdr:row>80</xdr:row>
      <xdr:rowOff>63579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73756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107156</xdr:rowOff>
    </xdr:from>
    <xdr:to>
      <xdr:col>81</xdr:col>
      <xdr:colOff>44450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80406"/>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11113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72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167481</xdr:rowOff>
    </xdr:from>
    <xdr:to>
      <xdr:col>72</xdr:col>
      <xdr:colOff>203200</xdr:colOff>
      <xdr:row>86</xdr:row>
      <xdr:rowOff>11113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7407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71438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40731"/>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56356</xdr:rowOff>
    </xdr:from>
    <xdr:to>
      <xdr:col>81</xdr:col>
      <xdr:colOff>95250</xdr:colOff>
      <xdr:row>85</xdr:row>
      <xdr:rowOff>157956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72883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7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72090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57008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45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138249</xdr:rowOff>
    </xdr:from>
    <xdr:to>
      <xdr:col>81</xdr:col>
      <xdr:colOff>44450</xdr:colOff>
      <xdr:row>60</xdr:row>
      <xdr:rowOff>18506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5379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131354</xdr:rowOff>
    </xdr:from>
    <xdr:to>
      <xdr:col>77</xdr:col>
      <xdr:colOff>44450</xdr:colOff>
      <xdr:row>59</xdr:row>
      <xdr:rowOff>138249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4690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96883</xdr:rowOff>
    </xdr:from>
    <xdr:to>
      <xdr:col>72</xdr:col>
      <xdr:colOff>203200</xdr:colOff>
      <xdr:row>59</xdr:row>
      <xdr:rowOff>131354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1243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86541</xdr:rowOff>
    </xdr:from>
    <xdr:to>
      <xdr:col>68</xdr:col>
      <xdr:colOff>152400</xdr:colOff>
      <xdr:row>59</xdr:row>
      <xdr:rowOff>96883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2020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87449</xdr:rowOff>
    </xdr:from>
    <xdr:to>
      <xdr:col>77</xdr:col>
      <xdr:colOff>95250</xdr:colOff>
      <xdr:row>60</xdr:row>
      <xdr:rowOff>17599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27776</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80554</xdr:rowOff>
    </xdr:from>
    <xdr:to>
      <xdr:col>73</xdr:col>
      <xdr:colOff>44450</xdr:colOff>
      <xdr:row>60</xdr:row>
      <xdr:rowOff>10704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20881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46083</xdr:rowOff>
    </xdr:from>
    <xdr:to>
      <xdr:col>68</xdr:col>
      <xdr:colOff>203200</xdr:colOff>
      <xdr:row>59</xdr:row>
      <xdr:rowOff>147683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157860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35741</xdr:rowOff>
    </xdr:from>
    <xdr:to>
      <xdr:col>64</xdr:col>
      <xdr:colOff>152400</xdr:colOff>
      <xdr:row>59</xdr:row>
      <xdr:rowOff>137341</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147518</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市債の償還に充当できる特定財源が増えたことや、普通交付税などの増加で標準財政規模が増えたため、令和６年度の単年度実質公債費比率は７．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から０．６ポイント改善した。また、３か年平均では、７．６％と前年度から０．２ポイント改善した。類似団体内平均を上回っていることや、公共施設の老朽化に伴う建替え更新や大型事業による数値の上昇が見込まれるため、今後も「健全な財政運営へのガイドライン」に基づき、市債残高を抑制することによる公債費の減少や交付税措置の高い起債を効果的に活用するなど実質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9313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19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17356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17356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17356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基準財政需要額の算入見込額や基金など将来負担額に充当できる財源が減ったため、令和６年度の将来負担比率は２２．１％となり、前年度から１．８ポイント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類似団体内平均を上回っていることから、「健全な財政運営へのガイドライン」に基づき、償還能力に留意し、交付税措置の高い起債を効果的に活用するなど計画的で健全な市債の発行に努める。また、今後の大型事業や公共施設マネジメント（更新等）の財源として、基金の取崩しに伴う比率の上昇が見込まれることから、事業の選択と集中などで更なる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75286</xdr:rowOff>
    </xdr:from>
    <xdr:to>
      <xdr:col>81</xdr:col>
      <xdr:colOff>44450</xdr:colOff>
      <xdr:row>15</xdr:row>
      <xdr:rowOff>92659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647036"/>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75286</xdr:rowOff>
    </xdr:from>
    <xdr:to>
      <xdr:col>77</xdr:col>
      <xdr:colOff>44450</xdr:colOff>
      <xdr:row>15</xdr:row>
      <xdr:rowOff>113894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470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113894</xdr:rowOff>
    </xdr:from>
    <xdr:to>
      <xdr:col>72</xdr:col>
      <xdr:colOff>203200</xdr:colOff>
      <xdr:row>16</xdr:row>
      <xdr:rowOff>4216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85644"/>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4216</xdr:rowOff>
    </xdr:from>
    <xdr:to>
      <xdr:col>68</xdr:col>
      <xdr:colOff>152400</xdr:colOff>
      <xdr:row>16</xdr:row>
      <xdr:rowOff>122936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47416"/>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13936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8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24486</xdr:rowOff>
    </xdr:from>
    <xdr:to>
      <xdr:col>77</xdr:col>
      <xdr:colOff>95250</xdr:colOff>
      <xdr:row>15</xdr:row>
      <xdr:rowOff>126086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110863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82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63094</xdr:rowOff>
    </xdr:from>
    <xdr:to>
      <xdr:col>73</xdr:col>
      <xdr:colOff>44450</xdr:colOff>
      <xdr:row>15</xdr:row>
      <xdr:rowOff>164694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149471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124866</xdr:rowOff>
    </xdr:from>
    <xdr:to>
      <xdr:col>68</xdr:col>
      <xdr:colOff>203200</xdr:colOff>
      <xdr:row>16</xdr:row>
      <xdr:rowOff>55016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39793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72136</xdr:rowOff>
    </xdr:from>
    <xdr:to>
      <xdr:col>64</xdr:col>
      <xdr:colOff>152400</xdr:colOff>
      <xdr:row>17</xdr:row>
      <xdr:rowOff>2286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158513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496,666
491,638
429.35
233,179,187
228,583,457
1,484,848
116,200,928
155,377,053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年度は、退職手当の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．８ポイント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新型コロナウイルスワクチン接種がＢ類定期接種へ移行したことなどによる定期予防接事業費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などにより前年度から０．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7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76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latin typeface="ＭＳ ゴシック" panose="020B0609070205080204" pitchFamily="49" charset="-128"/>
              <a:ea typeface="ＭＳ ゴシック" panose="020B0609070205080204" pitchFamily="49" charset="-128"/>
            </a:rPr>
            <a:t>令和６年度は、調整給付金給付事業費や障がい福祉サービス事業費の増などで扶助費全体は増加したものの、経常一般財源等も増加したことにより、前年度から０．１ポイント低下している。今後も扶助費の伸びが想定されるが、自助努力による改善は困難な状況と考える。 </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59</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61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47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19050</xdr:rowOff>
    </xdr:from>
    <xdr:to>
      <xdr:col>15</xdr:col>
      <xdr:colOff>98425</xdr:colOff>
      <xdr:row>59</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19050</xdr:rowOff>
    </xdr:from>
    <xdr:to>
      <xdr:col>11</xdr:col>
      <xdr:colOff>9525</xdr:colOff>
      <xdr:row>59</xdr:row>
      <xdr:rowOff>44450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165100</xdr:rowOff>
    </xdr:from>
    <xdr:to>
      <xdr:col>6</xdr:col>
      <xdr:colOff>171450</xdr:colOff>
      <xdr:row>59</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修繕箇所の減少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などにより維持補修費が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したほか、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保険料軽減措置の対象者の減に伴い、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特別会計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が減少したため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、前年度から０．６ポイント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0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59</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下水道会計負担金の増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などにより前年度から０．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557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55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170434</xdr:rowOff>
    </xdr:from>
    <xdr:to>
      <xdr:col>73</xdr:col>
      <xdr:colOff>180975</xdr:colOff>
      <xdr:row>34</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28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34</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28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119634</xdr:rowOff>
    </xdr:from>
    <xdr:to>
      <xdr:col>69</xdr:col>
      <xdr:colOff>142875</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5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16511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95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16511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1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扶助費が類似団体の平均値を大きく上回っているが、厳しい財政事情の中、行財政改革による人件費などの抑制に努めていることから、令和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．２ポイント上昇したものの、類似団体の平均値を下回る健全な水準を維持している。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038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76</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96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165100</xdr:rowOff>
    </xdr:from>
    <xdr:to>
      <xdr:col>73</xdr:col>
      <xdr:colOff>180975</xdr:colOff>
      <xdr:row>76</xdr:row>
      <xdr:rowOff>66039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238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165100</xdr:rowOff>
    </xdr:from>
    <xdr:to>
      <xdr:col>69</xdr:col>
      <xdr:colOff>92075</xdr:colOff>
      <xdr:row>76</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2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114300</xdr:rowOff>
    </xdr:from>
    <xdr:to>
      <xdr:col>69</xdr:col>
      <xdr:colOff>142875</xdr:colOff>
      <xdr:row>76</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54627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19050</xdr:rowOff>
    </xdr:from>
    <xdr:to>
      <xdr:col>65</xdr:col>
      <xdr:colOff>53975</xdr:colOff>
      <xdr:row>76</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130827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53429</xdr:rowOff>
    </xdr:from>
    <xdr:to>
      <xdr:col>29</xdr:col>
      <xdr:colOff>127000</xdr:colOff>
      <xdr:row>19</xdr:row>
      <xdr:rowOff>33541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7154"/>
          <a:ext cx="647700" cy="15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33541</xdr:rowOff>
    </xdr:from>
    <xdr:to>
      <xdr:col>26</xdr:col>
      <xdr:colOff>50800</xdr:colOff>
      <xdr:row>19</xdr:row>
      <xdr:rowOff>76403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8716"/>
          <a:ext cx="698500" cy="42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76403</xdr:rowOff>
    </xdr:from>
    <xdr:to>
      <xdr:col>22</xdr:col>
      <xdr:colOff>114300</xdr:colOff>
      <xdr:row>19</xdr:row>
      <xdr:rowOff>124714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1578"/>
          <a:ext cx="6985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124714</xdr:rowOff>
    </xdr:from>
    <xdr:to>
      <xdr:col>18</xdr:col>
      <xdr:colOff>177800</xdr:colOff>
      <xdr:row>19</xdr:row>
      <xdr:rowOff>126809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9889"/>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2629</xdr:rowOff>
    </xdr:from>
    <xdr:to>
      <xdr:col>29</xdr:col>
      <xdr:colOff>177800</xdr:colOff>
      <xdr:row>18</xdr:row>
      <xdr:rowOff>104229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6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146156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154191</xdr:rowOff>
    </xdr:from>
    <xdr:to>
      <xdr:col>26</xdr:col>
      <xdr:colOff>101600</xdr:colOff>
      <xdr:row>19</xdr:row>
      <xdr:rowOff>84341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7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69118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74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25603</xdr:rowOff>
    </xdr:from>
    <xdr:to>
      <xdr:col>22</xdr:col>
      <xdr:colOff>165100</xdr:colOff>
      <xdr:row>19</xdr:row>
      <xdr:rowOff>127203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111980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73914</xdr:rowOff>
    </xdr:from>
    <xdr:to>
      <xdr:col>19</xdr:col>
      <xdr:colOff>38100</xdr:colOff>
      <xdr:row>20</xdr:row>
      <xdr:rowOff>4064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160291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76009</xdr:rowOff>
    </xdr:from>
    <xdr:to>
      <xdr:col>15</xdr:col>
      <xdr:colOff>101600</xdr:colOff>
      <xdr:row>20</xdr:row>
      <xdr:rowOff>6159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162386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322453</xdr:rowOff>
    </xdr:from>
    <xdr:to>
      <xdr:col>29</xdr:col>
      <xdr:colOff>127000</xdr:colOff>
      <xdr:row>35</xdr:row>
      <xdr:rowOff>1156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89903"/>
          <a:ext cx="647700" cy="21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315976</xdr:rowOff>
    </xdr:from>
    <xdr:to>
      <xdr:col>26</xdr:col>
      <xdr:colOff>50800</xdr:colOff>
      <xdr:row>34</xdr:row>
      <xdr:rowOff>322453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83426"/>
          <a:ext cx="6985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315976</xdr:rowOff>
    </xdr:from>
    <xdr:to>
      <xdr:col>22</xdr:col>
      <xdr:colOff>114300</xdr:colOff>
      <xdr:row>34</xdr:row>
      <xdr:rowOff>338150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83426"/>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321272</xdr:rowOff>
    </xdr:from>
    <xdr:to>
      <xdr:col>18</xdr:col>
      <xdr:colOff>177800</xdr:colOff>
      <xdr:row>34</xdr:row>
      <xdr:rowOff>338150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88722"/>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293256</xdr:rowOff>
    </xdr:from>
    <xdr:to>
      <xdr:col>29</xdr:col>
      <xdr:colOff>177800</xdr:colOff>
      <xdr:row>35</xdr:row>
      <xdr:rowOff>51956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6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138333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0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271653</xdr:rowOff>
    </xdr:from>
    <xdr:to>
      <xdr:col>26</xdr:col>
      <xdr:colOff>101600</xdr:colOff>
      <xdr:row>35</xdr:row>
      <xdr:rowOff>30353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3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40530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0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265176</xdr:rowOff>
    </xdr:from>
    <xdr:to>
      <xdr:col>22</xdr:col>
      <xdr:colOff>165100</xdr:colOff>
      <xdr:row>35</xdr:row>
      <xdr:rowOff>23876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3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34053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0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287350</xdr:rowOff>
    </xdr:from>
    <xdr:to>
      <xdr:col>19</xdr:col>
      <xdr:colOff>38100</xdr:colOff>
      <xdr:row>35</xdr:row>
      <xdr:rowOff>46050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5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56227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270472</xdr:rowOff>
    </xdr:from>
    <xdr:to>
      <xdr:col>15</xdr:col>
      <xdr:colOff>101600</xdr:colOff>
      <xdr:row>35</xdr:row>
      <xdr:rowOff>29172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39349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496,666
491,638
429.35
233,179,187
228,583,457
1,484,848
116,200,928
155,377,053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95253</xdr:rowOff>
    </xdr:from>
    <xdr:to>
      <xdr:col>24</xdr:col>
      <xdr:colOff>63500</xdr:colOff>
      <xdr:row>38</xdr:row>
      <xdr:rowOff>146525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38903"/>
          <a:ext cx="838200" cy="2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128433</xdr:rowOff>
    </xdr:from>
    <xdr:to>
      <xdr:col>19</xdr:col>
      <xdr:colOff>177800</xdr:colOff>
      <xdr:row>38</xdr:row>
      <xdr:rowOff>146525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43533"/>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128433</xdr:rowOff>
    </xdr:from>
    <xdr:to>
      <xdr:col>15</xdr:col>
      <xdr:colOff>50800</xdr:colOff>
      <xdr:row>38</xdr:row>
      <xdr:rowOff>163475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43533"/>
          <a:ext cx="889000" cy="3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163475</xdr:rowOff>
    </xdr:from>
    <xdr:to>
      <xdr:col>10</xdr:col>
      <xdr:colOff>114300</xdr:colOff>
      <xdr:row>39</xdr:row>
      <xdr:rowOff>13219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8575"/>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44453</xdr:rowOff>
    </xdr:from>
    <xdr:to>
      <xdr:col>24</xdr:col>
      <xdr:colOff>114300</xdr:colOff>
      <xdr:row>37</xdr:row>
      <xdr:rowOff>146053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22880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95725</xdr:rowOff>
    </xdr:from>
    <xdr:to>
      <xdr:col>20</xdr:col>
      <xdr:colOff>38100</xdr:colOff>
      <xdr:row>39</xdr:row>
      <xdr:rowOff>25875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17002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77633</xdr:rowOff>
    </xdr:from>
    <xdr:to>
      <xdr:col>15</xdr:col>
      <xdr:colOff>101600</xdr:colOff>
      <xdr:row>39</xdr:row>
      <xdr:rowOff>7783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170360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112675</xdr:rowOff>
    </xdr:from>
    <xdr:to>
      <xdr:col>10</xdr:col>
      <xdr:colOff>165100</xdr:colOff>
      <xdr:row>39</xdr:row>
      <xdr:rowOff>42825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33952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133869</xdr:rowOff>
    </xdr:from>
    <xdr:to>
      <xdr:col>6</xdr:col>
      <xdr:colOff>38100</xdr:colOff>
      <xdr:row>39</xdr:row>
      <xdr:rowOff>64019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55146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15684</xdr:rowOff>
    </xdr:from>
    <xdr:to>
      <xdr:col>24</xdr:col>
      <xdr:colOff>63500</xdr:colOff>
      <xdr:row>56</xdr:row>
      <xdr:rowOff>96815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6884"/>
          <a:ext cx="838200" cy="8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160045</xdr:rowOff>
    </xdr:from>
    <xdr:to>
      <xdr:col>19</xdr:col>
      <xdr:colOff>177800</xdr:colOff>
      <xdr:row>56</xdr:row>
      <xdr:rowOff>96815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9795"/>
          <a:ext cx="889000" cy="10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160045</xdr:rowOff>
    </xdr:from>
    <xdr:to>
      <xdr:col>15</xdr:col>
      <xdr:colOff>50800</xdr:colOff>
      <xdr:row>56</xdr:row>
      <xdr:rowOff>171430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9795"/>
          <a:ext cx="889000" cy="1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171430</xdr:rowOff>
    </xdr:from>
    <xdr:to>
      <xdr:col>10</xdr:col>
      <xdr:colOff>114300</xdr:colOff>
      <xdr:row>58</xdr:row>
      <xdr:rowOff>68834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2630"/>
          <a:ext cx="889000" cy="2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136334</xdr:rowOff>
    </xdr:from>
    <xdr:to>
      <xdr:col>24</xdr:col>
      <xdr:colOff>114300</xdr:colOff>
      <xdr:row>56</xdr:row>
      <xdr:rowOff>66484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114761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46015</xdr:rowOff>
    </xdr:from>
    <xdr:to>
      <xdr:col>20</xdr:col>
      <xdr:colOff>38100</xdr:colOff>
      <xdr:row>56</xdr:row>
      <xdr:rowOff>147615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138742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109245</xdr:rowOff>
    </xdr:from>
    <xdr:to>
      <xdr:col>15</xdr:col>
      <xdr:colOff>101600</xdr:colOff>
      <xdr:row>56</xdr:row>
      <xdr:rowOff>39395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30522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120630</xdr:rowOff>
    </xdr:from>
    <xdr:to>
      <xdr:col>10</xdr:col>
      <xdr:colOff>165100</xdr:colOff>
      <xdr:row>57</xdr:row>
      <xdr:rowOff>50780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1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18034</xdr:rowOff>
    </xdr:from>
    <xdr:to>
      <xdr:col>6</xdr:col>
      <xdr:colOff>38100</xdr:colOff>
      <xdr:row>58</xdr:row>
      <xdr:rowOff>119634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110761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153370</xdr:rowOff>
    </xdr:from>
    <xdr:to>
      <xdr:col>24</xdr:col>
      <xdr:colOff>63500</xdr:colOff>
      <xdr:row>77</xdr:row>
      <xdr:rowOff>164343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55020"/>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153370</xdr:rowOff>
    </xdr:from>
    <xdr:to>
      <xdr:col>19</xdr:col>
      <xdr:colOff>177800</xdr:colOff>
      <xdr:row>78</xdr:row>
      <xdr:rowOff>13742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5020"/>
          <a:ext cx="889000" cy="3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13742</xdr:rowOff>
    </xdr:from>
    <xdr:to>
      <xdr:col>15</xdr:col>
      <xdr:colOff>50800</xdr:colOff>
      <xdr:row>78</xdr:row>
      <xdr:rowOff>18497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6842"/>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18497</xdr:rowOff>
    </xdr:from>
    <xdr:to>
      <xdr:col>10</xdr:col>
      <xdr:colOff>114300</xdr:colOff>
      <xdr:row>78</xdr:row>
      <xdr:rowOff>21468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159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113543</xdr:rowOff>
    </xdr:from>
    <xdr:to>
      <xdr:col>24</xdr:col>
      <xdr:colOff>114300</xdr:colOff>
      <xdr:row>78</xdr:row>
      <xdr:rowOff>43693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91970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102570</xdr:rowOff>
    </xdr:from>
    <xdr:to>
      <xdr:col>20</xdr:col>
      <xdr:colOff>38100</xdr:colOff>
      <xdr:row>78</xdr:row>
      <xdr:rowOff>32720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23847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134392</xdr:rowOff>
    </xdr:from>
    <xdr:to>
      <xdr:col>15</xdr:col>
      <xdr:colOff>101600</xdr:colOff>
      <xdr:row>78</xdr:row>
      <xdr:rowOff>64542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55669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139147</xdr:rowOff>
    </xdr:from>
    <xdr:to>
      <xdr:col>10</xdr:col>
      <xdr:colOff>165100</xdr:colOff>
      <xdr:row>78</xdr:row>
      <xdr:rowOff>69297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60424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142118</xdr:rowOff>
    </xdr:from>
    <xdr:to>
      <xdr:col>6</xdr:col>
      <xdr:colOff>38100</xdr:colOff>
      <xdr:row>78</xdr:row>
      <xdr:rowOff>72268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63395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28775</xdr:rowOff>
    </xdr:from>
    <xdr:to>
      <xdr:col>24</xdr:col>
      <xdr:colOff>63500</xdr:colOff>
      <xdr:row>95</xdr:row>
      <xdr:rowOff>93076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16525"/>
          <a:ext cx="838200" cy="6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93076</xdr:rowOff>
    </xdr:from>
    <xdr:to>
      <xdr:col>19</xdr:col>
      <xdr:colOff>177800</xdr:colOff>
      <xdr:row>96</xdr:row>
      <xdr:rowOff>53637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80826"/>
          <a:ext cx="889000" cy="13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68007</xdr:rowOff>
    </xdr:from>
    <xdr:to>
      <xdr:col>15</xdr:col>
      <xdr:colOff>50800</xdr:colOff>
      <xdr:row>96</xdr:row>
      <xdr:rowOff>53637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55757"/>
          <a:ext cx="889000" cy="1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68007</xdr:rowOff>
    </xdr:from>
    <xdr:to>
      <xdr:col>10</xdr:col>
      <xdr:colOff>114300</xdr:colOff>
      <xdr:row>97</xdr:row>
      <xdr:rowOff>74419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55757"/>
          <a:ext cx="889000" cy="3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149425</xdr:rowOff>
    </xdr:from>
    <xdr:to>
      <xdr:col>24</xdr:col>
      <xdr:colOff>114300</xdr:colOff>
      <xdr:row>95</xdr:row>
      <xdr:rowOff>79575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1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42276</xdr:rowOff>
    </xdr:from>
    <xdr:to>
      <xdr:col>20</xdr:col>
      <xdr:colOff>38100</xdr:colOff>
      <xdr:row>95</xdr:row>
      <xdr:rowOff>143876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160403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0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2837</xdr:rowOff>
    </xdr:from>
    <xdr:to>
      <xdr:col>15</xdr:col>
      <xdr:colOff>101600</xdr:colOff>
      <xdr:row>96</xdr:row>
      <xdr:rowOff>104437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120964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3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17207</xdr:rowOff>
    </xdr:from>
    <xdr:to>
      <xdr:col>10</xdr:col>
      <xdr:colOff>165100</xdr:colOff>
      <xdr:row>95</xdr:row>
      <xdr:rowOff>118807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135334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8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23619</xdr:rowOff>
    </xdr:from>
    <xdr:to>
      <xdr:col>6</xdr:col>
      <xdr:colOff>38100</xdr:colOff>
      <xdr:row>97</xdr:row>
      <xdr:rowOff>125219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141746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42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33031</xdr:rowOff>
    </xdr:from>
    <xdr:to>
      <xdr:col>55</xdr:col>
      <xdr:colOff>0</xdr:colOff>
      <xdr:row>37</xdr:row>
      <xdr:rowOff>55619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76681"/>
          <a:ext cx="83820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154570</xdr:rowOff>
    </xdr:from>
    <xdr:to>
      <xdr:col>50</xdr:col>
      <xdr:colOff>114300</xdr:colOff>
      <xdr:row>37</xdr:row>
      <xdr:rowOff>33031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26770"/>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171432</xdr:rowOff>
    </xdr:from>
    <xdr:to>
      <xdr:col>45</xdr:col>
      <xdr:colOff>177800</xdr:colOff>
      <xdr:row>36</xdr:row>
      <xdr:rowOff>154570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172182"/>
          <a:ext cx="889000" cy="15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84129</xdr:rowOff>
    </xdr:from>
    <xdr:to>
      <xdr:col>41</xdr:col>
      <xdr:colOff>50800</xdr:colOff>
      <xdr:row>35</xdr:row>
      <xdr:rowOff>171432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27629"/>
          <a:ext cx="889000" cy="9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4819</xdr:rowOff>
    </xdr:from>
    <xdr:to>
      <xdr:col>55</xdr:col>
      <xdr:colOff>50800</xdr:colOff>
      <xdr:row>37</xdr:row>
      <xdr:rowOff>106419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154696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153681</xdr:rowOff>
    </xdr:from>
    <xdr:to>
      <xdr:col>50</xdr:col>
      <xdr:colOff>165100</xdr:colOff>
      <xdr:row>37</xdr:row>
      <xdr:rowOff>83831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74958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1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103770</xdr:rowOff>
    </xdr:from>
    <xdr:to>
      <xdr:col>46</xdr:col>
      <xdr:colOff>38100</xdr:colOff>
      <xdr:row>37</xdr:row>
      <xdr:rowOff>33920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25047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120632</xdr:rowOff>
    </xdr:from>
    <xdr:to>
      <xdr:col>41</xdr:col>
      <xdr:colOff>101600</xdr:colOff>
      <xdr:row>36</xdr:row>
      <xdr:rowOff>50782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67309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9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33329</xdr:rowOff>
    </xdr:from>
    <xdr:to>
      <xdr:col>36</xdr:col>
      <xdr:colOff>165100</xdr:colOff>
      <xdr:row>30</xdr:row>
      <xdr:rowOff>134929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151456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5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97504</xdr:rowOff>
    </xdr:from>
    <xdr:to>
      <xdr:col>55</xdr:col>
      <xdr:colOff>0</xdr:colOff>
      <xdr:row>57</xdr:row>
      <xdr:rowOff>133680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98704"/>
          <a:ext cx="838200" cy="20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133680</xdr:rowOff>
    </xdr:from>
    <xdr:to>
      <xdr:col>50</xdr:col>
      <xdr:colOff>114300</xdr:colOff>
      <xdr:row>58</xdr:row>
      <xdr:rowOff>162598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06330"/>
          <a:ext cx="889000" cy="2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95142</xdr:rowOff>
    </xdr:from>
    <xdr:to>
      <xdr:col>45</xdr:col>
      <xdr:colOff>177800</xdr:colOff>
      <xdr:row>58</xdr:row>
      <xdr:rowOff>162598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39242"/>
          <a:ext cx="889000" cy="6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95142</xdr:rowOff>
    </xdr:from>
    <xdr:to>
      <xdr:col>41</xdr:col>
      <xdr:colOff>50800</xdr:colOff>
      <xdr:row>58</xdr:row>
      <xdr:rowOff>115754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39242"/>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46704</xdr:rowOff>
    </xdr:from>
    <xdr:to>
      <xdr:col>55</xdr:col>
      <xdr:colOff>50800</xdr:colOff>
      <xdr:row>56</xdr:row>
      <xdr:rowOff>148304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25131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2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82880</xdr:rowOff>
    </xdr:from>
    <xdr:to>
      <xdr:col>50</xdr:col>
      <xdr:colOff>165100</xdr:colOff>
      <xdr:row>58</xdr:row>
      <xdr:rowOff>13030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4157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4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111798</xdr:rowOff>
    </xdr:from>
    <xdr:to>
      <xdr:col>46</xdr:col>
      <xdr:colOff>38100</xdr:colOff>
      <xdr:row>59</xdr:row>
      <xdr:rowOff>41948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33075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4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44342</xdr:rowOff>
    </xdr:from>
    <xdr:to>
      <xdr:col>41</xdr:col>
      <xdr:colOff>101600</xdr:colOff>
      <xdr:row>58</xdr:row>
      <xdr:rowOff>145942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137069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64954</xdr:rowOff>
    </xdr:from>
    <xdr:to>
      <xdr:col>36</xdr:col>
      <xdr:colOff>165100</xdr:colOff>
      <xdr:row>58</xdr:row>
      <xdr:rowOff>166554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157681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38088</xdr:rowOff>
    </xdr:from>
    <xdr:to>
      <xdr:col>55</xdr:col>
      <xdr:colOff>0</xdr:colOff>
      <xdr:row>78</xdr:row>
      <xdr:rowOff>91275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11188"/>
          <a:ext cx="8382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89370</xdr:rowOff>
    </xdr:from>
    <xdr:to>
      <xdr:col>50</xdr:col>
      <xdr:colOff>114300</xdr:colOff>
      <xdr:row>78</xdr:row>
      <xdr:rowOff>91275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624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55308</xdr:rowOff>
    </xdr:from>
    <xdr:to>
      <xdr:col>45</xdr:col>
      <xdr:colOff>177800</xdr:colOff>
      <xdr:row>78</xdr:row>
      <xdr:rowOff>89370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28408"/>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2845</xdr:rowOff>
    </xdr:from>
    <xdr:to>
      <xdr:col>41</xdr:col>
      <xdr:colOff>50800</xdr:colOff>
      <xdr:row>78</xdr:row>
      <xdr:rowOff>55308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75945"/>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158738</xdr:rowOff>
    </xdr:from>
    <xdr:to>
      <xdr:col>55</xdr:col>
      <xdr:colOff>50800</xdr:colOff>
      <xdr:row>78</xdr:row>
      <xdr:rowOff>88888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137165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40475</xdr:rowOff>
    </xdr:from>
    <xdr:to>
      <xdr:col>50</xdr:col>
      <xdr:colOff>165100</xdr:colOff>
      <xdr:row>78</xdr:row>
      <xdr:rowOff>142075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1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133202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0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38570</xdr:rowOff>
    </xdr:from>
    <xdr:to>
      <xdr:col>46</xdr:col>
      <xdr:colOff>38100</xdr:colOff>
      <xdr:row>78</xdr:row>
      <xdr:rowOff>140170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131297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0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4508</xdr:rowOff>
    </xdr:from>
    <xdr:to>
      <xdr:col>41</xdr:col>
      <xdr:colOff>101600</xdr:colOff>
      <xdr:row>78</xdr:row>
      <xdr:rowOff>106108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97235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7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123495</xdr:rowOff>
    </xdr:from>
    <xdr:to>
      <xdr:col>36</xdr:col>
      <xdr:colOff>165100</xdr:colOff>
      <xdr:row>78</xdr:row>
      <xdr:rowOff>53645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44772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4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71958</xdr:rowOff>
    </xdr:from>
    <xdr:to>
      <xdr:col>55</xdr:col>
      <xdr:colOff>0</xdr:colOff>
      <xdr:row>96</xdr:row>
      <xdr:rowOff>85407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59708"/>
          <a:ext cx="838200" cy="18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85407</xdr:rowOff>
    </xdr:from>
    <xdr:to>
      <xdr:col>50</xdr:col>
      <xdr:colOff>114300</xdr:colOff>
      <xdr:row>97</xdr:row>
      <xdr:rowOff>103791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44607"/>
          <a:ext cx="889000" cy="18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67863</xdr:rowOff>
    </xdr:from>
    <xdr:to>
      <xdr:col>45</xdr:col>
      <xdr:colOff>177800</xdr:colOff>
      <xdr:row>97</xdr:row>
      <xdr:rowOff>103791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98513"/>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67863</xdr:rowOff>
    </xdr:from>
    <xdr:to>
      <xdr:col>41</xdr:col>
      <xdr:colOff>50800</xdr:colOff>
      <xdr:row>97</xdr:row>
      <xdr:rowOff>96780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98513"/>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21158</xdr:rowOff>
    </xdr:from>
    <xdr:to>
      <xdr:col>55</xdr:col>
      <xdr:colOff>50800</xdr:colOff>
      <xdr:row>95</xdr:row>
      <xdr:rowOff>122758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44035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6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34607</xdr:rowOff>
    </xdr:from>
    <xdr:to>
      <xdr:col>50</xdr:col>
      <xdr:colOff>165100</xdr:colOff>
      <xdr:row>96</xdr:row>
      <xdr:rowOff>136207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127334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52991</xdr:rowOff>
    </xdr:from>
    <xdr:to>
      <xdr:col>46</xdr:col>
      <xdr:colOff>38100</xdr:colOff>
      <xdr:row>97</xdr:row>
      <xdr:rowOff>154591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145718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7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17063</xdr:rowOff>
    </xdr:from>
    <xdr:to>
      <xdr:col>41</xdr:col>
      <xdr:colOff>101600</xdr:colOff>
      <xdr:row>97</xdr:row>
      <xdr:rowOff>118663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109790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4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45980</xdr:rowOff>
    </xdr:from>
    <xdr:to>
      <xdr:col>36</xdr:col>
      <xdr:colOff>165100</xdr:colOff>
      <xdr:row>97</xdr:row>
      <xdr:rowOff>147580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138707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111179</xdr:rowOff>
    </xdr:from>
    <xdr:to>
      <xdr:col>85</xdr:col>
      <xdr:colOff>127000</xdr:colOff>
      <xdr:row>38</xdr:row>
      <xdr:rowOff>46192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454829"/>
          <a:ext cx="8382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46192</xdr:rowOff>
    </xdr:from>
    <xdr:to>
      <xdr:col>81</xdr:col>
      <xdr:colOff>50800</xdr:colOff>
      <xdr:row>39</xdr:row>
      <xdr:rowOff>26488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61292"/>
          <a:ext cx="889000" cy="1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28012</xdr:rowOff>
    </xdr:from>
    <xdr:to>
      <xdr:col>76</xdr:col>
      <xdr:colOff>114300</xdr:colOff>
      <xdr:row>39</xdr:row>
      <xdr:rowOff>26488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43112"/>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58601</xdr:rowOff>
    </xdr:from>
    <xdr:to>
      <xdr:col>71</xdr:col>
      <xdr:colOff>177800</xdr:colOff>
      <xdr:row>38</xdr:row>
      <xdr:rowOff>28012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402251"/>
          <a:ext cx="889000" cy="1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60379</xdr:rowOff>
    </xdr:from>
    <xdr:to>
      <xdr:col>85</xdr:col>
      <xdr:colOff>177800</xdr:colOff>
      <xdr:row>37</xdr:row>
      <xdr:rowOff>161979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83256</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5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166842</xdr:rowOff>
    </xdr:from>
    <xdr:to>
      <xdr:col>81</xdr:col>
      <xdr:colOff>101600</xdr:colOff>
      <xdr:row>38</xdr:row>
      <xdr:rowOff>96992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1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113519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147138</xdr:rowOff>
    </xdr:from>
    <xdr:to>
      <xdr:col>76</xdr:col>
      <xdr:colOff>165100</xdr:colOff>
      <xdr:row>39</xdr:row>
      <xdr:rowOff>77288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68415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5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148663</xdr:rowOff>
    </xdr:from>
    <xdr:to>
      <xdr:col>72</xdr:col>
      <xdr:colOff>38100</xdr:colOff>
      <xdr:row>38</xdr:row>
      <xdr:rowOff>78812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92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95340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7801</xdr:rowOff>
    </xdr:from>
    <xdr:to>
      <xdr:col>67</xdr:col>
      <xdr:colOff>101600</xdr:colOff>
      <xdr:row>37</xdr:row>
      <xdr:rowOff>109401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35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125928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12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13216</xdr:rowOff>
    </xdr:from>
    <xdr:to>
      <xdr:col>85</xdr:col>
      <xdr:colOff>127000</xdr:colOff>
      <xdr:row>77</xdr:row>
      <xdr:rowOff>17307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14866"/>
          <a:ext cx="838200" cy="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17307</xdr:rowOff>
    </xdr:from>
    <xdr:to>
      <xdr:col>81</xdr:col>
      <xdr:colOff>50800</xdr:colOff>
      <xdr:row>77</xdr:row>
      <xdr:rowOff>18131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18957"/>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18131</xdr:rowOff>
    </xdr:from>
    <xdr:to>
      <xdr:col>76</xdr:col>
      <xdr:colOff>114300</xdr:colOff>
      <xdr:row>77</xdr:row>
      <xdr:rowOff>22360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1978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22360</xdr:rowOff>
    </xdr:from>
    <xdr:to>
      <xdr:col>71</xdr:col>
      <xdr:colOff>177800</xdr:colOff>
      <xdr:row>77</xdr:row>
      <xdr:rowOff>46729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24010"/>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133866</xdr:rowOff>
    </xdr:from>
    <xdr:to>
      <xdr:col>85</xdr:col>
      <xdr:colOff>177800</xdr:colOff>
      <xdr:row>77</xdr:row>
      <xdr:rowOff>64016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6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112293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4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137957</xdr:rowOff>
    </xdr:from>
    <xdr:to>
      <xdr:col>81</xdr:col>
      <xdr:colOff>101600</xdr:colOff>
      <xdr:row>77</xdr:row>
      <xdr:rowOff>68107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6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6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138781</xdr:rowOff>
    </xdr:from>
    <xdr:to>
      <xdr:col>76</xdr:col>
      <xdr:colOff>165100</xdr:colOff>
      <xdr:row>77</xdr:row>
      <xdr:rowOff>68931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6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143010</xdr:rowOff>
    </xdr:from>
    <xdr:to>
      <xdr:col>72</xdr:col>
      <xdr:colOff>38100</xdr:colOff>
      <xdr:row>77</xdr:row>
      <xdr:rowOff>73160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7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64287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167379</xdr:rowOff>
    </xdr:from>
    <xdr:to>
      <xdr:col>67</xdr:col>
      <xdr:colOff>101600</xdr:colOff>
      <xdr:row>77</xdr:row>
      <xdr:rowOff>97529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88656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57728</xdr:rowOff>
    </xdr:from>
    <xdr:to>
      <xdr:col>85</xdr:col>
      <xdr:colOff>127000</xdr:colOff>
      <xdr:row>98</xdr:row>
      <xdr:rowOff>107105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9828"/>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57728</xdr:rowOff>
    </xdr:from>
    <xdr:to>
      <xdr:col>81</xdr:col>
      <xdr:colOff>50800</xdr:colOff>
      <xdr:row>98</xdr:row>
      <xdr:rowOff>160102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59828"/>
          <a:ext cx="8890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37497</xdr:rowOff>
    </xdr:from>
    <xdr:to>
      <xdr:col>76</xdr:col>
      <xdr:colOff>114300</xdr:colOff>
      <xdr:row>98</xdr:row>
      <xdr:rowOff>160102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39597"/>
          <a:ext cx="8890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37497</xdr:rowOff>
    </xdr:from>
    <xdr:to>
      <xdr:col>71</xdr:col>
      <xdr:colOff>177800</xdr:colOff>
      <xdr:row>98</xdr:row>
      <xdr:rowOff>123355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39597"/>
          <a:ext cx="889000" cy="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56305</xdr:rowOff>
    </xdr:from>
    <xdr:to>
      <xdr:col>85</xdr:col>
      <xdr:colOff>177800</xdr:colOff>
      <xdr:row>98</xdr:row>
      <xdr:rowOff>157905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142682</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6928</xdr:rowOff>
    </xdr:from>
    <xdr:to>
      <xdr:col>81</xdr:col>
      <xdr:colOff>101600</xdr:colOff>
      <xdr:row>98</xdr:row>
      <xdr:rowOff>108528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99655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0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109302</xdr:rowOff>
    </xdr:from>
    <xdr:to>
      <xdr:col>76</xdr:col>
      <xdr:colOff>165100</xdr:colOff>
      <xdr:row>99</xdr:row>
      <xdr:rowOff>39452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1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30579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0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158147</xdr:rowOff>
    </xdr:from>
    <xdr:to>
      <xdr:col>72</xdr:col>
      <xdr:colOff>38100</xdr:colOff>
      <xdr:row>98</xdr:row>
      <xdr:rowOff>88297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79424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88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72555</xdr:rowOff>
    </xdr:from>
    <xdr:to>
      <xdr:col>67</xdr:col>
      <xdr:colOff>101600</xdr:colOff>
      <xdr:row>99</xdr:row>
      <xdr:rowOff>2705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165282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107239</xdr:rowOff>
    </xdr:from>
    <xdr:to>
      <xdr:col>116</xdr:col>
      <xdr:colOff>63500</xdr:colOff>
      <xdr:row>32</xdr:row>
      <xdr:rowOff>147015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593639"/>
          <a:ext cx="8382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147015</xdr:rowOff>
    </xdr:from>
    <xdr:to>
      <xdr:col>111</xdr:col>
      <xdr:colOff>177800</xdr:colOff>
      <xdr:row>32</xdr:row>
      <xdr:rowOff>155931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63341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109068</xdr:rowOff>
    </xdr:from>
    <xdr:to>
      <xdr:col>107</xdr:col>
      <xdr:colOff>50800</xdr:colOff>
      <xdr:row>32</xdr:row>
      <xdr:rowOff>155931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5595468"/>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56490</xdr:rowOff>
    </xdr:from>
    <xdr:to>
      <xdr:col>102</xdr:col>
      <xdr:colOff>114300</xdr:colOff>
      <xdr:row>32</xdr:row>
      <xdr:rowOff>109068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55428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56439</xdr:rowOff>
    </xdr:from>
    <xdr:to>
      <xdr:col>116</xdr:col>
      <xdr:colOff>114300</xdr:colOff>
      <xdr:row>32</xdr:row>
      <xdr:rowOff>158039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5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79316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3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96215</xdr:rowOff>
    </xdr:from>
    <xdr:to>
      <xdr:col>112</xdr:col>
      <xdr:colOff>38100</xdr:colOff>
      <xdr:row>33</xdr:row>
      <xdr:rowOff>26365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42892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105131</xdr:rowOff>
    </xdr:from>
    <xdr:to>
      <xdr:col>107</xdr:col>
      <xdr:colOff>101600</xdr:colOff>
      <xdr:row>33</xdr:row>
      <xdr:rowOff>35281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5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51808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36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58268</xdr:rowOff>
    </xdr:from>
    <xdr:to>
      <xdr:col>102</xdr:col>
      <xdr:colOff>165100</xdr:colOff>
      <xdr:row>32</xdr:row>
      <xdr:rowOff>159868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5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4945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31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5690</xdr:rowOff>
    </xdr:from>
    <xdr:to>
      <xdr:col>98</xdr:col>
      <xdr:colOff>38100</xdr:colOff>
      <xdr:row>32</xdr:row>
      <xdr:rowOff>107290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4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123817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26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41421</xdr:rowOff>
    </xdr:from>
    <xdr:to>
      <xdr:col>116</xdr:col>
      <xdr:colOff>63500</xdr:colOff>
      <xdr:row>58</xdr:row>
      <xdr:rowOff>71120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85521"/>
          <a:ext cx="8382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39288</xdr:rowOff>
    </xdr:from>
    <xdr:to>
      <xdr:col>111</xdr:col>
      <xdr:colOff>177800</xdr:colOff>
      <xdr:row>58</xdr:row>
      <xdr:rowOff>41421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83388"/>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39288</xdr:rowOff>
    </xdr:from>
    <xdr:to>
      <xdr:col>107</xdr:col>
      <xdr:colOff>50800</xdr:colOff>
      <xdr:row>58</xdr:row>
      <xdr:rowOff>43040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8338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37211</xdr:rowOff>
    </xdr:from>
    <xdr:to>
      <xdr:col>102</xdr:col>
      <xdr:colOff>114300</xdr:colOff>
      <xdr:row>58</xdr:row>
      <xdr:rowOff>43040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8131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20320</xdr:rowOff>
    </xdr:from>
    <xdr:to>
      <xdr:col>116</xdr:col>
      <xdr:colOff>114300</xdr:colOff>
      <xdr:row>58</xdr:row>
      <xdr:rowOff>121920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43197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1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162071</xdr:rowOff>
    </xdr:from>
    <xdr:to>
      <xdr:col>112</xdr:col>
      <xdr:colOff>38100</xdr:colOff>
      <xdr:row>58</xdr:row>
      <xdr:rowOff>92221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108748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70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159938</xdr:rowOff>
    </xdr:from>
    <xdr:to>
      <xdr:col>107</xdr:col>
      <xdr:colOff>101600</xdr:colOff>
      <xdr:row>58</xdr:row>
      <xdr:rowOff>90088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106615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163690</xdr:rowOff>
    </xdr:from>
    <xdr:to>
      <xdr:col>102</xdr:col>
      <xdr:colOff>165100</xdr:colOff>
      <xdr:row>58</xdr:row>
      <xdr:rowOff>93840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110367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1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157861</xdr:rowOff>
    </xdr:from>
    <xdr:to>
      <xdr:col>98</xdr:col>
      <xdr:colOff>38100</xdr:colOff>
      <xdr:row>58</xdr:row>
      <xdr:rowOff>88011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104538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31610</xdr:rowOff>
    </xdr:from>
    <xdr:to>
      <xdr:col>116</xdr:col>
      <xdr:colOff>63500</xdr:colOff>
      <xdr:row>74</xdr:row>
      <xdr:rowOff>34201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18910"/>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34201</xdr:rowOff>
    </xdr:from>
    <xdr:to>
      <xdr:col>111</xdr:col>
      <xdr:colOff>177800</xdr:colOff>
      <xdr:row>74</xdr:row>
      <xdr:rowOff>86246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21501"/>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86246</xdr:rowOff>
    </xdr:from>
    <xdr:to>
      <xdr:col>107</xdr:col>
      <xdr:colOff>50800</xdr:colOff>
      <xdr:row>74</xdr:row>
      <xdr:rowOff>114402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73546"/>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114402</xdr:rowOff>
    </xdr:from>
    <xdr:to>
      <xdr:col>102</xdr:col>
      <xdr:colOff>114300</xdr:colOff>
      <xdr:row>74</xdr:row>
      <xdr:rowOff>127012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01702"/>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152260</xdr:rowOff>
    </xdr:from>
    <xdr:to>
      <xdr:col>116</xdr:col>
      <xdr:colOff>114300</xdr:colOff>
      <xdr:row>74</xdr:row>
      <xdr:rowOff>82410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3687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154851</xdr:rowOff>
    </xdr:from>
    <xdr:to>
      <xdr:col>112</xdr:col>
      <xdr:colOff>38100</xdr:colOff>
      <xdr:row>74</xdr:row>
      <xdr:rowOff>85001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101528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4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35446</xdr:rowOff>
    </xdr:from>
    <xdr:to>
      <xdr:col>107</xdr:col>
      <xdr:colOff>101600</xdr:colOff>
      <xdr:row>74</xdr:row>
      <xdr:rowOff>137046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153573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63602</xdr:rowOff>
    </xdr:from>
    <xdr:to>
      <xdr:col>102</xdr:col>
      <xdr:colOff>165100</xdr:colOff>
      <xdr:row>74</xdr:row>
      <xdr:rowOff>165202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76212</xdr:rowOff>
    </xdr:from>
    <xdr:to>
      <xdr:col>98</xdr:col>
      <xdr:colOff>38100</xdr:colOff>
      <xdr:row>75</xdr:row>
      <xdr:rowOff>6362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22889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財政調整基金積立金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などが減少し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子規記念博物館の改修や学校施設の長寿命化改修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普通建設費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が大きく増加し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た結果</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、歳出</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総額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は前年度から増加している。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なお、類似団体と比較すると、人件費や普通建設事業費は平均値を下回り、扶助費は例年平均値を上回っている。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496,666
491,638
429.35
233,179,187
228,583,457
1,484,848
116,200,928
155,377,053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39878</xdr:rowOff>
    </xdr:from>
    <xdr:to>
      <xdr:col>24</xdr:col>
      <xdr:colOff>63500</xdr:colOff>
      <xdr:row>36</xdr:row>
      <xdr:rowOff>56642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207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56642</xdr:rowOff>
    </xdr:from>
    <xdr:to>
      <xdr:col>19</xdr:col>
      <xdr:colOff>177800</xdr:colOff>
      <xdr:row>36</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884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129032</xdr:rowOff>
    </xdr:from>
    <xdr:to>
      <xdr:col>15</xdr:col>
      <xdr:colOff>50800</xdr:colOff>
      <xdr:row>36</xdr:row>
      <xdr:rowOff>157226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123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130556</xdr:rowOff>
    </xdr:from>
    <xdr:to>
      <xdr:col>10</xdr:col>
      <xdr:colOff>114300</xdr:colOff>
      <xdr:row>36</xdr:row>
      <xdr:rowOff>157226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275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160528</xdr:rowOff>
    </xdr:from>
    <xdr:to>
      <xdr:col>24</xdr:col>
      <xdr:colOff>114300</xdr:colOff>
      <xdr:row>36</xdr:row>
      <xdr:rowOff>90678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138955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5842</xdr:rowOff>
    </xdr:from>
    <xdr:to>
      <xdr:col>20</xdr:col>
      <xdr:colOff>38100</xdr:colOff>
      <xdr:row>36</xdr:row>
      <xdr:rowOff>107442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98569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78232</xdr:rowOff>
    </xdr:from>
    <xdr:to>
      <xdr:col>15</xdr:col>
      <xdr:colOff>101600</xdr:colOff>
      <xdr:row>37</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106426</xdr:rowOff>
    </xdr:from>
    <xdr:to>
      <xdr:col>10</xdr:col>
      <xdr:colOff>165100</xdr:colOff>
      <xdr:row>37</xdr:row>
      <xdr:rowOff>36576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27703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79756</xdr:rowOff>
    </xdr:from>
    <xdr:to>
      <xdr:col>6</xdr:col>
      <xdr:colOff>38100</xdr:colOff>
      <xdr:row>37</xdr:row>
      <xdr:rowOff>9906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75285</xdr:rowOff>
    </xdr:from>
    <xdr:to>
      <xdr:col>24</xdr:col>
      <xdr:colOff>63500</xdr:colOff>
      <xdr:row>58</xdr:row>
      <xdr:rowOff>150685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19385"/>
          <a:ext cx="8382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150685</xdr:rowOff>
    </xdr:from>
    <xdr:to>
      <xdr:col>19</xdr:col>
      <xdr:colOff>177800</xdr:colOff>
      <xdr:row>59</xdr:row>
      <xdr:rowOff>31000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94785"/>
          <a:ext cx="889000" cy="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166801</xdr:rowOff>
    </xdr:from>
    <xdr:to>
      <xdr:col>15</xdr:col>
      <xdr:colOff>50800</xdr:colOff>
      <xdr:row>59</xdr:row>
      <xdr:rowOff>31000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10901"/>
          <a:ext cx="889000" cy="3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137160</xdr:rowOff>
    </xdr:from>
    <xdr:to>
      <xdr:col>10</xdr:col>
      <xdr:colOff>114300</xdr:colOff>
      <xdr:row>58</xdr:row>
      <xdr:rowOff>166801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81110"/>
          <a:ext cx="889000" cy="122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24485</xdr:rowOff>
    </xdr:from>
    <xdr:to>
      <xdr:col>24</xdr:col>
      <xdr:colOff>114300</xdr:colOff>
      <xdr:row>58</xdr:row>
      <xdr:rowOff>126085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2912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99885</xdr:rowOff>
    </xdr:from>
    <xdr:to>
      <xdr:col>20</xdr:col>
      <xdr:colOff>38100</xdr:colOff>
      <xdr:row>59</xdr:row>
      <xdr:rowOff>30035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21162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3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151650</xdr:rowOff>
    </xdr:from>
    <xdr:to>
      <xdr:col>15</xdr:col>
      <xdr:colOff>101600</xdr:colOff>
      <xdr:row>59</xdr:row>
      <xdr:rowOff>81800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72927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116001</xdr:rowOff>
    </xdr:from>
    <xdr:to>
      <xdr:col>10</xdr:col>
      <xdr:colOff>165100</xdr:colOff>
      <xdr:row>59</xdr:row>
      <xdr:rowOff>46151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37278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86360</xdr:rowOff>
    </xdr:from>
    <xdr:to>
      <xdr:col>6</xdr:col>
      <xdr:colOff>38100</xdr:colOff>
      <xdr:row>52</xdr:row>
      <xdr:rowOff>16510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7637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2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168855</xdr:rowOff>
    </xdr:from>
    <xdr:to>
      <xdr:col>24</xdr:col>
      <xdr:colOff>63500</xdr:colOff>
      <xdr:row>76</xdr:row>
      <xdr:rowOff>47254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27605"/>
          <a:ext cx="838200" cy="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47254</xdr:rowOff>
    </xdr:from>
    <xdr:to>
      <xdr:col>19</xdr:col>
      <xdr:colOff>177800</xdr:colOff>
      <xdr:row>76</xdr:row>
      <xdr:rowOff>156487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77454"/>
          <a:ext cx="889000" cy="10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78977</xdr:rowOff>
    </xdr:from>
    <xdr:to>
      <xdr:col>15</xdr:col>
      <xdr:colOff>50800</xdr:colOff>
      <xdr:row>76</xdr:row>
      <xdr:rowOff>156487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09177"/>
          <a:ext cx="889000" cy="7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78977</xdr:rowOff>
    </xdr:from>
    <xdr:to>
      <xdr:col>10</xdr:col>
      <xdr:colOff>114300</xdr:colOff>
      <xdr:row>77</xdr:row>
      <xdr:rowOff>106713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09177"/>
          <a:ext cx="889000" cy="19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118054</xdr:rowOff>
    </xdr:from>
    <xdr:to>
      <xdr:col>24</xdr:col>
      <xdr:colOff>114300</xdr:colOff>
      <xdr:row>76</xdr:row>
      <xdr:rowOff>48205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768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140931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2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167904</xdr:rowOff>
    </xdr:from>
    <xdr:to>
      <xdr:col>20</xdr:col>
      <xdr:colOff>38100</xdr:colOff>
      <xdr:row>76</xdr:row>
      <xdr:rowOff>98054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2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114581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0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105687</xdr:rowOff>
    </xdr:from>
    <xdr:to>
      <xdr:col>15</xdr:col>
      <xdr:colOff>101600</xdr:colOff>
      <xdr:row>77</xdr:row>
      <xdr:rowOff>35837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52364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1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28177</xdr:rowOff>
    </xdr:from>
    <xdr:to>
      <xdr:col>10</xdr:col>
      <xdr:colOff>165100</xdr:colOff>
      <xdr:row>76</xdr:row>
      <xdr:rowOff>129777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146304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3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55913</xdr:rowOff>
    </xdr:from>
    <xdr:to>
      <xdr:col>6</xdr:col>
      <xdr:colOff>38100</xdr:colOff>
      <xdr:row>77</xdr:row>
      <xdr:rowOff>157513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3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40236</xdr:rowOff>
    </xdr:from>
    <xdr:to>
      <xdr:col>24</xdr:col>
      <xdr:colOff>63500</xdr:colOff>
      <xdr:row>97</xdr:row>
      <xdr:rowOff>55643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70886"/>
          <a:ext cx="8382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16805</xdr:rowOff>
    </xdr:from>
    <xdr:to>
      <xdr:col>19</xdr:col>
      <xdr:colOff>177800</xdr:colOff>
      <xdr:row>97</xdr:row>
      <xdr:rowOff>40236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76005"/>
          <a:ext cx="889000" cy="19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16805</xdr:rowOff>
    </xdr:from>
    <xdr:to>
      <xdr:col>15</xdr:col>
      <xdr:colOff>50800</xdr:colOff>
      <xdr:row>96</xdr:row>
      <xdr:rowOff>145072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76005"/>
          <a:ext cx="889000" cy="1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145072</xdr:rowOff>
    </xdr:from>
    <xdr:to>
      <xdr:col>10</xdr:col>
      <xdr:colOff>114300</xdr:colOff>
      <xdr:row>98</xdr:row>
      <xdr:rowOff>10747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04272"/>
          <a:ext cx="889000" cy="20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4843</xdr:rowOff>
    </xdr:from>
    <xdr:to>
      <xdr:col>24</xdr:col>
      <xdr:colOff>114300</xdr:colOff>
      <xdr:row>97</xdr:row>
      <xdr:rowOff>106443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91220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5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160886</xdr:rowOff>
    </xdr:from>
    <xdr:to>
      <xdr:col>20</xdr:col>
      <xdr:colOff>38100</xdr:colOff>
      <xdr:row>97</xdr:row>
      <xdr:rowOff>91036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2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82163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1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137455</xdr:rowOff>
    </xdr:from>
    <xdr:to>
      <xdr:col>15</xdr:col>
      <xdr:colOff>101600</xdr:colOff>
      <xdr:row>96</xdr:row>
      <xdr:rowOff>67605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58732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1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94272</xdr:rowOff>
    </xdr:from>
    <xdr:to>
      <xdr:col>10</xdr:col>
      <xdr:colOff>165100</xdr:colOff>
      <xdr:row>97</xdr:row>
      <xdr:rowOff>24422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4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131397</xdr:rowOff>
    </xdr:from>
    <xdr:to>
      <xdr:col>6</xdr:col>
      <xdr:colOff>38100</xdr:colOff>
      <xdr:row>98</xdr:row>
      <xdr:rowOff>61547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52674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166218</xdr:rowOff>
    </xdr:from>
    <xdr:to>
      <xdr:col>55</xdr:col>
      <xdr:colOff>0</xdr:colOff>
      <xdr:row>37</xdr:row>
      <xdr:rowOff>2083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3841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120498</xdr:rowOff>
    </xdr:from>
    <xdr:to>
      <xdr:col>50</xdr:col>
      <xdr:colOff>114300</xdr:colOff>
      <xdr:row>37</xdr:row>
      <xdr:rowOff>2083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92698"/>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119583</xdr:rowOff>
    </xdr:from>
    <xdr:to>
      <xdr:col>45</xdr:col>
      <xdr:colOff>177800</xdr:colOff>
      <xdr:row>36</xdr:row>
      <xdr:rowOff>120498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9178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119583</xdr:rowOff>
    </xdr:from>
    <xdr:to>
      <xdr:col>41</xdr:col>
      <xdr:colOff>50800</xdr:colOff>
      <xdr:row>36</xdr:row>
      <xdr:rowOff>122326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9178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93845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122733</xdr:rowOff>
    </xdr:from>
    <xdr:to>
      <xdr:col>50</xdr:col>
      <xdr:colOff>165100</xdr:colOff>
      <xdr:row>37</xdr:row>
      <xdr:rowOff>52883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44010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38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69698</xdr:rowOff>
    </xdr:from>
    <xdr:to>
      <xdr:col>46</xdr:col>
      <xdr:colOff>38100</xdr:colOff>
      <xdr:row>36</xdr:row>
      <xdr:rowOff>171298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16375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017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68783</xdr:rowOff>
    </xdr:from>
    <xdr:to>
      <xdr:col>41</xdr:col>
      <xdr:colOff>101600</xdr:colOff>
      <xdr:row>36</xdr:row>
      <xdr:rowOff>170383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15460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016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71526</xdr:rowOff>
    </xdr:from>
    <xdr:to>
      <xdr:col>36</xdr:col>
      <xdr:colOff>165100</xdr:colOff>
      <xdr:row>37</xdr:row>
      <xdr:rowOff>1676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18203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63347</xdr:rowOff>
    </xdr:from>
    <xdr:to>
      <xdr:col>55</xdr:col>
      <xdr:colOff>0</xdr:colOff>
      <xdr:row>56</xdr:row>
      <xdr:rowOff>98476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64547"/>
          <a:ext cx="8382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98476</xdr:rowOff>
    </xdr:from>
    <xdr:to>
      <xdr:col>50</xdr:col>
      <xdr:colOff>114300</xdr:colOff>
      <xdr:row>56</xdr:row>
      <xdr:rowOff>156388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996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139776</xdr:rowOff>
    </xdr:from>
    <xdr:to>
      <xdr:col>45</xdr:col>
      <xdr:colOff>177800</xdr:colOff>
      <xdr:row>56</xdr:row>
      <xdr:rowOff>156388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40976"/>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139776</xdr:rowOff>
    </xdr:from>
    <xdr:to>
      <xdr:col>41</xdr:col>
      <xdr:colOff>50800</xdr:colOff>
      <xdr:row>56</xdr:row>
      <xdr:rowOff>156159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4097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12547</xdr:rowOff>
    </xdr:from>
    <xdr:to>
      <xdr:col>55</xdr:col>
      <xdr:colOff>50800</xdr:colOff>
      <xdr:row>56</xdr:row>
      <xdr:rowOff>114147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35424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6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47676</xdr:rowOff>
    </xdr:from>
    <xdr:to>
      <xdr:col>50</xdr:col>
      <xdr:colOff>165100</xdr:colOff>
      <xdr:row>56</xdr:row>
      <xdr:rowOff>149276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165803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42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105588</xdr:rowOff>
    </xdr:from>
    <xdr:to>
      <xdr:col>46</xdr:col>
      <xdr:colOff>38100</xdr:colOff>
      <xdr:row>57</xdr:row>
      <xdr:rowOff>35738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26865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79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88976</xdr:rowOff>
    </xdr:from>
    <xdr:to>
      <xdr:col>41</xdr:col>
      <xdr:colOff>101600</xdr:colOff>
      <xdr:row>57</xdr:row>
      <xdr:rowOff>19126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35653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6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105359</xdr:rowOff>
    </xdr:from>
    <xdr:to>
      <xdr:col>36</xdr:col>
      <xdr:colOff>165100</xdr:colOff>
      <xdr:row>57</xdr:row>
      <xdr:rowOff>35509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26636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7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30620</xdr:rowOff>
    </xdr:from>
    <xdr:to>
      <xdr:col>55</xdr:col>
      <xdr:colOff>0</xdr:colOff>
      <xdr:row>77</xdr:row>
      <xdr:rowOff>112934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32270"/>
          <a:ext cx="838200" cy="8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19095</xdr:rowOff>
    </xdr:from>
    <xdr:to>
      <xdr:col>50</xdr:col>
      <xdr:colOff>114300</xdr:colOff>
      <xdr:row>77</xdr:row>
      <xdr:rowOff>30620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20745"/>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114859</xdr:rowOff>
    </xdr:from>
    <xdr:to>
      <xdr:col>45</xdr:col>
      <xdr:colOff>177800</xdr:colOff>
      <xdr:row>77</xdr:row>
      <xdr:rowOff>19095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802159"/>
          <a:ext cx="889000" cy="4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114859</xdr:rowOff>
    </xdr:from>
    <xdr:to>
      <xdr:col>41</xdr:col>
      <xdr:colOff>50800</xdr:colOff>
      <xdr:row>76</xdr:row>
      <xdr:rowOff>63195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802159"/>
          <a:ext cx="889000" cy="29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62134</xdr:rowOff>
    </xdr:from>
    <xdr:to>
      <xdr:col>55</xdr:col>
      <xdr:colOff>50800</xdr:colOff>
      <xdr:row>77</xdr:row>
      <xdr:rowOff>163734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85011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1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151270</xdr:rowOff>
    </xdr:from>
    <xdr:to>
      <xdr:col>50</xdr:col>
      <xdr:colOff>165100</xdr:colOff>
      <xdr:row>77</xdr:row>
      <xdr:rowOff>81420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97947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139745</xdr:rowOff>
    </xdr:from>
    <xdr:to>
      <xdr:col>46</xdr:col>
      <xdr:colOff>38100</xdr:colOff>
      <xdr:row>77</xdr:row>
      <xdr:rowOff>69895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86421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64059</xdr:rowOff>
    </xdr:from>
    <xdr:to>
      <xdr:col>41</xdr:col>
      <xdr:colOff>101600</xdr:colOff>
      <xdr:row>74</xdr:row>
      <xdr:rowOff>165659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10736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12395</xdr:rowOff>
    </xdr:from>
    <xdr:to>
      <xdr:col>36</xdr:col>
      <xdr:colOff>165100</xdr:colOff>
      <xdr:row>76</xdr:row>
      <xdr:rowOff>113995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130522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8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12388</xdr:rowOff>
    </xdr:from>
    <xdr:to>
      <xdr:col>55</xdr:col>
      <xdr:colOff>0</xdr:colOff>
      <xdr:row>97</xdr:row>
      <xdr:rowOff>81198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43038"/>
          <a:ext cx="838200" cy="6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81198</xdr:rowOff>
    </xdr:from>
    <xdr:to>
      <xdr:col>50</xdr:col>
      <xdr:colOff>114300</xdr:colOff>
      <xdr:row>97</xdr:row>
      <xdr:rowOff>155130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11848"/>
          <a:ext cx="889000" cy="7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133756</xdr:rowOff>
    </xdr:from>
    <xdr:to>
      <xdr:col>45</xdr:col>
      <xdr:colOff>177800</xdr:colOff>
      <xdr:row>97</xdr:row>
      <xdr:rowOff>155130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6440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133756</xdr:rowOff>
    </xdr:from>
    <xdr:to>
      <xdr:col>41</xdr:col>
      <xdr:colOff>50800</xdr:colOff>
      <xdr:row>97</xdr:row>
      <xdr:rowOff>152578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64406"/>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133038</xdr:rowOff>
    </xdr:from>
    <xdr:to>
      <xdr:col>55</xdr:col>
      <xdr:colOff>50800</xdr:colOff>
      <xdr:row>97</xdr:row>
      <xdr:rowOff>63188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111465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30398</xdr:rowOff>
    </xdr:from>
    <xdr:to>
      <xdr:col>50</xdr:col>
      <xdr:colOff>165100</xdr:colOff>
      <xdr:row>97</xdr:row>
      <xdr:rowOff>131998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123125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104330</xdr:rowOff>
    </xdr:from>
    <xdr:to>
      <xdr:col>46</xdr:col>
      <xdr:colOff>38100</xdr:colOff>
      <xdr:row>98</xdr:row>
      <xdr:rowOff>34480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25607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82956</xdr:rowOff>
    </xdr:from>
    <xdr:to>
      <xdr:col>41</xdr:col>
      <xdr:colOff>101600</xdr:colOff>
      <xdr:row>98</xdr:row>
      <xdr:rowOff>13106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101778</xdr:rowOff>
    </xdr:from>
    <xdr:to>
      <xdr:col>36</xdr:col>
      <xdr:colOff>165100</xdr:colOff>
      <xdr:row>98</xdr:row>
      <xdr:rowOff>31928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23055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154505</xdr:rowOff>
    </xdr:from>
    <xdr:to>
      <xdr:col>85</xdr:col>
      <xdr:colOff>127000</xdr:colOff>
      <xdr:row>37</xdr:row>
      <xdr:rowOff>52941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55255"/>
          <a:ext cx="838200" cy="24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52941</xdr:rowOff>
    </xdr:from>
    <xdr:to>
      <xdr:col>81</xdr:col>
      <xdr:colOff>50800</xdr:colOff>
      <xdr:row>38</xdr:row>
      <xdr:rowOff>85816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96591"/>
          <a:ext cx="889000" cy="20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85816</xdr:rowOff>
    </xdr:from>
    <xdr:to>
      <xdr:col>76</xdr:col>
      <xdr:colOff>114300</xdr:colOff>
      <xdr:row>38</xdr:row>
      <xdr:rowOff>101818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009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101818</xdr:rowOff>
    </xdr:from>
    <xdr:to>
      <xdr:col>71</xdr:col>
      <xdr:colOff>177800</xdr:colOff>
      <xdr:row>38</xdr:row>
      <xdr:rowOff>120650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16918"/>
          <a:ext cx="889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103705</xdr:rowOff>
    </xdr:from>
    <xdr:to>
      <xdr:col>85</xdr:col>
      <xdr:colOff>177800</xdr:colOff>
      <xdr:row>36</xdr:row>
      <xdr:rowOff>33855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126582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5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2141</xdr:rowOff>
    </xdr:from>
    <xdr:to>
      <xdr:col>81</xdr:col>
      <xdr:colOff>101600</xdr:colOff>
      <xdr:row>37</xdr:row>
      <xdr:rowOff>103741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35016</xdr:rowOff>
    </xdr:from>
    <xdr:to>
      <xdr:col>76</xdr:col>
      <xdr:colOff>165100</xdr:colOff>
      <xdr:row>38</xdr:row>
      <xdr:rowOff>136616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127743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4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51018</xdr:rowOff>
    </xdr:from>
    <xdr:to>
      <xdr:col>72</xdr:col>
      <xdr:colOff>38100</xdr:colOff>
      <xdr:row>38</xdr:row>
      <xdr:rowOff>152618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143745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69850</xdr:rowOff>
    </xdr:from>
    <xdr:to>
      <xdr:col>67</xdr:col>
      <xdr:colOff>101600</xdr:colOff>
      <xdr:row>39</xdr:row>
      <xdr:rowOff>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162577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17650</xdr:rowOff>
    </xdr:from>
    <xdr:to>
      <xdr:col>85</xdr:col>
      <xdr:colOff>126364</xdr:colOff>
      <xdr:row>56</xdr:row>
      <xdr:rowOff>104313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0150"/>
          <a:ext cx="1269" cy="111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108140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7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104313</xdr:rowOff>
    </xdr:from>
    <xdr:to>
      <xdr:col>86</xdr:col>
      <xdr:colOff>25400</xdr:colOff>
      <xdr:row>56</xdr:row>
      <xdr:rowOff>104313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70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135777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17650</xdr:rowOff>
    </xdr:from>
    <xdr:to>
      <xdr:col>86</xdr:col>
      <xdr:colOff>25400</xdr:colOff>
      <xdr:row>50</xdr:row>
      <xdr:rowOff>17650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129550</xdr:rowOff>
    </xdr:from>
    <xdr:to>
      <xdr:col>85</xdr:col>
      <xdr:colOff>127000</xdr:colOff>
      <xdr:row>55</xdr:row>
      <xdr:rowOff>121161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387850"/>
          <a:ext cx="838200" cy="16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35470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122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12593</xdr:rowOff>
    </xdr:from>
    <xdr:to>
      <xdr:col>85</xdr:col>
      <xdr:colOff>177800</xdr:colOff>
      <xdr:row>54</xdr:row>
      <xdr:rowOff>114193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27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121161</xdr:rowOff>
    </xdr:from>
    <xdr:to>
      <xdr:col>81</xdr:col>
      <xdr:colOff>50800</xdr:colOff>
      <xdr:row>56</xdr:row>
      <xdr:rowOff>49129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550911"/>
          <a:ext cx="889000" cy="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101313</xdr:rowOff>
    </xdr:from>
    <xdr:to>
      <xdr:col>81</xdr:col>
      <xdr:colOff>101600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47990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1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49129</xdr:rowOff>
    </xdr:from>
    <xdr:to>
      <xdr:col>76</xdr:col>
      <xdr:colOff>114300</xdr:colOff>
      <xdr:row>56</xdr:row>
      <xdr:rowOff>90345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650329"/>
          <a:ext cx="8890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134186</xdr:rowOff>
    </xdr:from>
    <xdr:to>
      <xdr:col>76</xdr:col>
      <xdr:colOff>165100</xdr:colOff>
      <xdr:row>55</xdr:row>
      <xdr:rowOff>64336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80863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90345</xdr:rowOff>
    </xdr:from>
    <xdr:to>
      <xdr:col>71</xdr:col>
      <xdr:colOff>177800</xdr:colOff>
      <xdr:row>57</xdr:row>
      <xdr:rowOff>75784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91545"/>
          <a:ext cx="889000" cy="1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169618</xdr:rowOff>
    </xdr:from>
    <xdr:to>
      <xdr:col>72</xdr:col>
      <xdr:colOff>38100</xdr:colOff>
      <xdr:row>55</xdr:row>
      <xdr:rowOff>99768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125590</xdr:rowOff>
    </xdr:from>
    <xdr:to>
      <xdr:col>67</xdr:col>
      <xdr:colOff>101600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78750</xdr:rowOff>
    </xdr:from>
    <xdr:to>
      <xdr:col>85</xdr:col>
      <xdr:colOff>177800</xdr:colOff>
      <xdr:row>55</xdr:row>
      <xdr:rowOff>8900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57177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1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70361</xdr:rowOff>
    </xdr:from>
    <xdr:to>
      <xdr:col>81</xdr:col>
      <xdr:colOff>101600</xdr:colOff>
      <xdr:row>56</xdr:row>
      <xdr:rowOff>511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163088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59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169779</xdr:rowOff>
    </xdr:from>
    <xdr:to>
      <xdr:col>76</xdr:col>
      <xdr:colOff>165100</xdr:colOff>
      <xdr:row>56</xdr:row>
      <xdr:rowOff>99929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91056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39545</xdr:rowOff>
    </xdr:from>
    <xdr:to>
      <xdr:col>72</xdr:col>
      <xdr:colOff>38100</xdr:colOff>
      <xdr:row>56</xdr:row>
      <xdr:rowOff>141145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132272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24984</xdr:rowOff>
    </xdr:from>
    <xdr:to>
      <xdr:col>67</xdr:col>
      <xdr:colOff>101600</xdr:colOff>
      <xdr:row>57</xdr:row>
      <xdr:rowOff>126584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117711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9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111179</xdr:rowOff>
    </xdr:from>
    <xdr:to>
      <xdr:col>85</xdr:col>
      <xdr:colOff>127000</xdr:colOff>
      <xdr:row>78</xdr:row>
      <xdr:rowOff>46191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12829"/>
          <a:ext cx="838200" cy="10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46191</xdr:rowOff>
    </xdr:from>
    <xdr:to>
      <xdr:col>81</xdr:col>
      <xdr:colOff>50800</xdr:colOff>
      <xdr:row>79</xdr:row>
      <xdr:rowOff>26488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19291"/>
          <a:ext cx="889000" cy="1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28012</xdr:rowOff>
    </xdr:from>
    <xdr:to>
      <xdr:col>76</xdr:col>
      <xdr:colOff>114300</xdr:colOff>
      <xdr:row>79</xdr:row>
      <xdr:rowOff>26488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01112"/>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58601</xdr:rowOff>
    </xdr:from>
    <xdr:to>
      <xdr:col>71</xdr:col>
      <xdr:colOff>177800</xdr:colOff>
      <xdr:row>78</xdr:row>
      <xdr:rowOff>28012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260251"/>
          <a:ext cx="889000" cy="1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60379</xdr:rowOff>
    </xdr:from>
    <xdr:to>
      <xdr:col>85</xdr:col>
      <xdr:colOff>177800</xdr:colOff>
      <xdr:row>77</xdr:row>
      <xdr:rowOff>161979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83256</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1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166841</xdr:rowOff>
    </xdr:from>
    <xdr:to>
      <xdr:col>81</xdr:col>
      <xdr:colOff>101600</xdr:colOff>
      <xdr:row>78</xdr:row>
      <xdr:rowOff>96991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113518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1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147138</xdr:rowOff>
    </xdr:from>
    <xdr:to>
      <xdr:col>76</xdr:col>
      <xdr:colOff>165100</xdr:colOff>
      <xdr:row>79</xdr:row>
      <xdr:rowOff>77288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68415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12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148662</xdr:rowOff>
    </xdr:from>
    <xdr:to>
      <xdr:col>72</xdr:col>
      <xdr:colOff>38100</xdr:colOff>
      <xdr:row>78</xdr:row>
      <xdr:rowOff>78812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95339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2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7801</xdr:rowOff>
    </xdr:from>
    <xdr:to>
      <xdr:col>67</xdr:col>
      <xdr:colOff>101600</xdr:colOff>
      <xdr:row>77</xdr:row>
      <xdr:rowOff>109401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0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125928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298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13216</xdr:rowOff>
    </xdr:from>
    <xdr:to>
      <xdr:col>85</xdr:col>
      <xdr:colOff>127000</xdr:colOff>
      <xdr:row>97</xdr:row>
      <xdr:rowOff>17284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43866"/>
          <a:ext cx="8382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17284</xdr:rowOff>
    </xdr:from>
    <xdr:to>
      <xdr:col>81</xdr:col>
      <xdr:colOff>50800</xdr:colOff>
      <xdr:row>97</xdr:row>
      <xdr:rowOff>18131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47934"/>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18131</xdr:rowOff>
    </xdr:from>
    <xdr:to>
      <xdr:col>76</xdr:col>
      <xdr:colOff>114300</xdr:colOff>
      <xdr:row>97</xdr:row>
      <xdr:rowOff>22337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48781"/>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22337</xdr:rowOff>
    </xdr:from>
    <xdr:to>
      <xdr:col>71</xdr:col>
      <xdr:colOff>177800</xdr:colOff>
      <xdr:row>97</xdr:row>
      <xdr:rowOff>46729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52987"/>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133866</xdr:rowOff>
    </xdr:from>
    <xdr:to>
      <xdr:col>85</xdr:col>
      <xdr:colOff>177800</xdr:colOff>
      <xdr:row>97</xdr:row>
      <xdr:rowOff>64016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112293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7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137934</xdr:rowOff>
    </xdr:from>
    <xdr:to>
      <xdr:col>81</xdr:col>
      <xdr:colOff>101600</xdr:colOff>
      <xdr:row>97</xdr:row>
      <xdr:rowOff>68084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59211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8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138781</xdr:rowOff>
    </xdr:from>
    <xdr:to>
      <xdr:col>76</xdr:col>
      <xdr:colOff>165100</xdr:colOff>
      <xdr:row>97</xdr:row>
      <xdr:rowOff>68931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60058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142987</xdr:rowOff>
    </xdr:from>
    <xdr:to>
      <xdr:col>72</xdr:col>
      <xdr:colOff>38100</xdr:colOff>
      <xdr:row>97</xdr:row>
      <xdr:rowOff>73137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64264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167379</xdr:rowOff>
    </xdr:from>
    <xdr:to>
      <xdr:col>67</xdr:col>
      <xdr:colOff>101600</xdr:colOff>
      <xdr:row>97</xdr:row>
      <xdr:rowOff>97529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88656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35306</xdr:rowOff>
    </xdr:from>
    <xdr:to>
      <xdr:col>116</xdr:col>
      <xdr:colOff>63500</xdr:colOff>
      <xdr:row>39</xdr:row>
      <xdr:rowOff>36449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323300" y="672185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36449</xdr:rowOff>
    </xdr:from>
    <xdr:to>
      <xdr:col>111</xdr:col>
      <xdr:colOff>177800</xdr:colOff>
      <xdr:row>39</xdr:row>
      <xdr:rowOff>37973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672299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36830</xdr:rowOff>
    </xdr:from>
    <xdr:to>
      <xdr:col>107</xdr:col>
      <xdr:colOff>50800</xdr:colOff>
      <xdr:row>39</xdr:row>
      <xdr:rowOff>37973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2338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36830</xdr:rowOff>
    </xdr:from>
    <xdr:to>
      <xdr:col>102</xdr:col>
      <xdr:colOff>114300</xdr:colOff>
      <xdr:row>39</xdr:row>
      <xdr:rowOff>37782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723380"/>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155956</xdr:rowOff>
    </xdr:from>
    <xdr:to>
      <xdr:col>116</xdr:col>
      <xdr:colOff>114300</xdr:colOff>
      <xdr:row>39</xdr:row>
      <xdr:rowOff>86106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70883</xdr:rowOff>
    </xdr:from>
    <xdr:ext cx="313932"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157099</xdr:rowOff>
    </xdr:from>
    <xdr:to>
      <xdr:col>112</xdr:col>
      <xdr:colOff>38100</xdr:colOff>
      <xdr:row>39</xdr:row>
      <xdr:rowOff>87249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78376</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158623</xdr:rowOff>
    </xdr:from>
    <xdr:to>
      <xdr:col>107</xdr:col>
      <xdr:colOff>101600</xdr:colOff>
      <xdr:row>39</xdr:row>
      <xdr:rowOff>88773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79900</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77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157480</xdr:rowOff>
    </xdr:from>
    <xdr:to>
      <xdr:col>102</xdr:col>
      <xdr:colOff>165100</xdr:colOff>
      <xdr:row>39</xdr:row>
      <xdr:rowOff>87630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78757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158432</xdr:rowOff>
    </xdr:from>
    <xdr:to>
      <xdr:col>98</xdr:col>
      <xdr:colOff>38100</xdr:colOff>
      <xdr:row>39</xdr:row>
      <xdr:rowOff>88582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79709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一部制度の廃止に伴う中小企業資金貸付事業の減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が減少したものの、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子規記念博物館の改修や学校施設の長寿命化改修などにより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が大きく増加した結果、歳出総額は前年度から増加している。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なお、類似団体と比較すると、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土木費、公債費などは例年平均値を下回っているが、民生費は例年平均値を上回っている。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子育て・教育環境の充実や物価高騰対策、災害復旧の経費等に財政調整基金を活用したことや、社会保障関係経費の増加などにより、令和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年度の実質単年度収支は赤字となっている。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今後も予算決算の状況を分析しつつ、将来の財政需要も見極めながら、健全財政の確保に努める。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昨年度に引き続き、一般会計・特別会計・企業会計の全会計で黒字を達成している。今後も各会計で、黒字を継続できるよう健全財政の確保に努める。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233179187</v>
      </c>
      <c r="BO4" s="358"/>
      <c r="BP4" s="358"/>
      <c r="BQ4" s="358"/>
      <c r="BR4" s="358"/>
      <c r="BS4" s="358"/>
      <c r="BT4" s="358"/>
      <c r="BU4" s="359"/>
      <c r="BV4" s="357">
        <v>224500645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v>
      </c>
      <c r="CU4" s="364"/>
      <c r="CV4" s="364"/>
      <c r="CW4" s="364"/>
      <c r="CX4" s="364"/>
      <c r="CY4" s="364"/>
      <c r="CZ4" s="364"/>
      <c r="DA4" s="365"/>
      <c r="DB4" s="363">
        <v>2.6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228583457</v>
      </c>
      <c r="BO5" s="395"/>
      <c r="BP5" s="395"/>
      <c r="BQ5" s="395"/>
      <c r="BR5" s="395"/>
      <c r="BS5" s="395"/>
      <c r="BT5" s="395"/>
      <c r="BU5" s="396"/>
      <c r="BV5" s="394">
        <v>219165701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91.3</v>
      </c>
      <c r="CU5" s="392"/>
      <c r="CV5" s="392"/>
      <c r="CW5" s="392"/>
      <c r="CX5" s="392"/>
      <c r="CY5" s="392"/>
      <c r="CZ5" s="392"/>
      <c r="DA5" s="393"/>
      <c r="DB5" s="391">
        <v>89.6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4595730</v>
      </c>
      <c r="BO6" s="395"/>
      <c r="BP6" s="395"/>
      <c r="BQ6" s="395"/>
      <c r="BR6" s="395"/>
      <c r="BS6" s="395"/>
      <c r="BT6" s="395"/>
      <c r="BU6" s="396"/>
      <c r="BV6" s="394">
        <v>5334944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92.3</v>
      </c>
      <c r="CU6" s="432"/>
      <c r="CV6" s="432"/>
      <c r="CW6" s="432"/>
      <c r="CX6" s="432"/>
      <c r="CY6" s="432"/>
      <c r="CZ6" s="432"/>
      <c r="DA6" s="433"/>
      <c r="DB6" s="431">
        <v>91.8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3110882</v>
      </c>
      <c r="BO7" s="395"/>
      <c r="BP7" s="395"/>
      <c r="BQ7" s="395"/>
      <c r="BR7" s="395"/>
      <c r="BS7" s="395"/>
      <c r="BT7" s="395"/>
      <c r="BU7" s="396"/>
      <c r="BV7" s="394">
        <v>2413844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116200928</v>
      </c>
      <c r="CU7" s="395"/>
      <c r="CV7" s="395"/>
      <c r="CW7" s="395"/>
      <c r="CX7" s="395"/>
      <c r="CY7" s="395"/>
      <c r="CZ7" s="395"/>
      <c r="DA7" s="396"/>
      <c r="DB7" s="394">
        <v>113026008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1484848</v>
      </c>
      <c r="BO8" s="395"/>
      <c r="BP8" s="395"/>
      <c r="BQ8" s="395"/>
      <c r="BR8" s="395"/>
      <c r="BS8" s="395"/>
      <c r="BT8" s="395"/>
      <c r="BU8" s="396"/>
      <c r="BV8" s="394">
        <v>2921100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511192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-1436252</v>
      </c>
      <c r="BO9" s="395"/>
      <c r="BP9" s="395"/>
      <c r="BQ9" s="395"/>
      <c r="BR9" s="395"/>
      <c r="BS9" s="395"/>
      <c r="BT9" s="395"/>
      <c r="BU9" s="396"/>
      <c r="BV9" s="394">
        <v>-1227497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11.5</v>
      </c>
      <c r="CU9" s="392"/>
      <c r="CV9" s="392"/>
      <c r="CW9" s="392"/>
      <c r="CX9" s="392"/>
      <c r="CY9" s="392"/>
      <c r="CZ9" s="392"/>
      <c r="DA9" s="393"/>
      <c r="DB9" s="391">
        <v>11.6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514865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500000</v>
      </c>
      <c r="BO10" s="395"/>
      <c r="BP10" s="395"/>
      <c r="BQ10" s="395"/>
      <c r="BR10" s="395"/>
      <c r="BS10" s="395"/>
      <c r="BT10" s="395"/>
      <c r="BU10" s="396"/>
      <c r="BV10" s="394">
        <v>1650000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3000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496666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2400000</v>
      </c>
      <c r="BO12" s="395"/>
      <c r="BP12" s="395"/>
      <c r="BQ12" s="395"/>
      <c r="BR12" s="395"/>
      <c r="BS12" s="395"/>
      <c r="BT12" s="395"/>
      <c r="BU12" s="396"/>
      <c r="BV12" s="394">
        <v>2000000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491638</v>
      </c>
      <c r="S13" s="479"/>
      <c r="T13" s="479"/>
      <c r="U13" s="479"/>
      <c r="V13" s="480"/>
      <c r="W13" s="410" t="s">
        <v>131</v>
      </c>
      <c r="X13" s="411"/>
      <c r="Y13" s="411"/>
      <c r="Z13" s="411"/>
      <c r="AA13" s="411"/>
      <c r="AB13" s="401"/>
      <c r="AC13" s="445">
        <v>5864</v>
      </c>
      <c r="AD13" s="446"/>
      <c r="AE13" s="446"/>
      <c r="AF13" s="446"/>
      <c r="AG13" s="488"/>
      <c r="AH13" s="445">
        <v>6957</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-3333252</v>
      </c>
      <c r="BO13" s="395"/>
      <c r="BP13" s="395"/>
      <c r="BQ13" s="395"/>
      <c r="BR13" s="395"/>
      <c r="BS13" s="395"/>
      <c r="BT13" s="395"/>
      <c r="BU13" s="396"/>
      <c r="BV13" s="394">
        <v>-1577497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7.6</v>
      </c>
      <c r="CU13" s="392"/>
      <c r="CV13" s="392"/>
      <c r="CW13" s="392"/>
      <c r="CX13" s="392"/>
      <c r="CY13" s="392"/>
      <c r="CZ13" s="392"/>
      <c r="DA13" s="393"/>
      <c r="DB13" s="391">
        <v>7.8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500231</v>
      </c>
      <c r="S14" s="479"/>
      <c r="T14" s="479"/>
      <c r="U14" s="479"/>
      <c r="V14" s="480"/>
      <c r="W14" s="384"/>
      <c r="X14" s="385"/>
      <c r="Y14" s="385"/>
      <c r="Z14" s="385"/>
      <c r="AA14" s="385"/>
      <c r="AB14" s="374"/>
      <c r="AC14" s="481">
        <v>2.8</v>
      </c>
      <c r="AD14" s="482"/>
      <c r="AE14" s="482"/>
      <c r="AF14" s="482"/>
      <c r="AG14" s="483"/>
      <c r="AH14" s="481">
        <v>3.2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22.1</v>
      </c>
      <c r="CU14" s="493"/>
      <c r="CV14" s="493"/>
      <c r="CW14" s="493"/>
      <c r="CX14" s="493"/>
      <c r="CY14" s="493"/>
      <c r="CZ14" s="493"/>
      <c r="DA14" s="494"/>
      <c r="DB14" s="492">
        <v>20.3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495889</v>
      </c>
      <c r="S15" s="479"/>
      <c r="T15" s="479"/>
      <c r="U15" s="479"/>
      <c r="V15" s="480"/>
      <c r="W15" s="410" t="s">
        <v>137</v>
      </c>
      <c r="X15" s="411"/>
      <c r="Y15" s="411"/>
      <c r="Z15" s="411"/>
      <c r="AA15" s="411"/>
      <c r="AB15" s="401"/>
      <c r="AC15" s="445">
        <v>36493</v>
      </c>
      <c r="AD15" s="446"/>
      <c r="AE15" s="446"/>
      <c r="AF15" s="446"/>
      <c r="AG15" s="488"/>
      <c r="AH15" s="445">
        <v>40668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69357903</v>
      </c>
      <c r="BO15" s="358"/>
      <c r="BP15" s="358"/>
      <c r="BQ15" s="358"/>
      <c r="BR15" s="358"/>
      <c r="BS15" s="358"/>
      <c r="BT15" s="358"/>
      <c r="BU15" s="359"/>
      <c r="BV15" s="357">
        <v>67692178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117</v>
      </c>
      <c r="S16" s="501"/>
      <c r="T16" s="501"/>
      <c r="U16" s="501"/>
      <c r="V16" s="502"/>
      <c r="W16" s="384"/>
      <c r="X16" s="385"/>
      <c r="Y16" s="385"/>
      <c r="Z16" s="385"/>
      <c r="AA16" s="385"/>
      <c r="AB16" s="374"/>
      <c r="AC16" s="481">
        <v>17.600000000000001</v>
      </c>
      <c r="AD16" s="482"/>
      <c r="AE16" s="482"/>
      <c r="AF16" s="482"/>
      <c r="AG16" s="483"/>
      <c r="AH16" s="481">
        <v>18.8</v>
      </c>
      <c r="AI16" s="482"/>
      <c r="AJ16" s="482"/>
      <c r="AK16" s="482"/>
      <c r="AL16" s="484"/>
      <c r="AM16" s="423"/>
      <c r="AN16" s="424"/>
      <c r="AO16" s="424"/>
      <c r="AP16" s="424"/>
      <c r="AQ16" s="424"/>
      <c r="AR16" s="424"/>
      <c r="AS16" s="424"/>
      <c r="AT16" s="425"/>
      <c r="AU16" s="426"/>
      <c r="AV16" s="427"/>
      <c r="AW16" s="427"/>
      <c r="AX16" s="427"/>
      <c r="AY16" s="428" t="s">
        <v>141</v>
      </c>
      <c r="AZ16" s="429"/>
      <c r="BA16" s="429"/>
      <c r="BB16" s="429"/>
      <c r="BC16" s="429"/>
      <c r="BD16" s="429"/>
      <c r="BE16" s="429"/>
      <c r="BF16" s="429"/>
      <c r="BG16" s="429"/>
      <c r="BH16" s="429"/>
      <c r="BI16" s="429"/>
      <c r="BJ16" s="429"/>
      <c r="BK16" s="429"/>
      <c r="BL16" s="429"/>
      <c r="BM16" s="430"/>
      <c r="BN16" s="394">
        <v>96056283</v>
      </c>
      <c r="BO16" s="395"/>
      <c r="BP16" s="395"/>
      <c r="BQ16" s="395"/>
      <c r="BR16" s="395"/>
      <c r="BS16" s="395"/>
      <c r="BT16" s="395"/>
      <c r="BU16" s="396"/>
      <c r="BV16" s="394">
        <v>91897839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142</v>
      </c>
      <c r="N17" s="506"/>
      <c r="O17" s="506"/>
      <c r="P17" s="506"/>
      <c r="Q17" s="507"/>
      <c r="R17" s="500" t="s">
        <v>143</v>
      </c>
      <c r="S17" s="501"/>
      <c r="T17" s="501"/>
      <c r="U17" s="501"/>
      <c r="V17" s="502"/>
      <c r="W17" s="410" t="s">
        <v>144</v>
      </c>
      <c r="X17" s="411"/>
      <c r="Y17" s="411"/>
      <c r="Z17" s="411"/>
      <c r="AA17" s="411"/>
      <c r="AB17" s="401"/>
      <c r="AC17" s="445">
        <v>164609</v>
      </c>
      <c r="AD17" s="446"/>
      <c r="AE17" s="446"/>
      <c r="AF17" s="446"/>
      <c r="AG17" s="488"/>
      <c r="AH17" s="445">
        <v>169242</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88250517</v>
      </c>
      <c r="BO17" s="395"/>
      <c r="BP17" s="395"/>
      <c r="BQ17" s="395"/>
      <c r="BR17" s="395"/>
      <c r="BS17" s="395"/>
      <c r="BT17" s="395"/>
      <c r="BU17" s="396"/>
      <c r="BV17" s="394">
        <v>86102485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429.35</v>
      </c>
      <c r="M18" s="518"/>
      <c r="N18" s="518"/>
      <c r="O18" s="518"/>
      <c r="P18" s="518"/>
      <c r="Q18" s="518"/>
      <c r="R18" s="519"/>
      <c r="S18" s="519"/>
      <c r="T18" s="519"/>
      <c r="U18" s="519"/>
      <c r="V18" s="520"/>
      <c r="W18" s="412"/>
      <c r="X18" s="413"/>
      <c r="Y18" s="413"/>
      <c r="Z18" s="413"/>
      <c r="AA18" s="413"/>
      <c r="AB18" s="404"/>
      <c r="AC18" s="521">
        <v>79.5</v>
      </c>
      <c r="AD18" s="522"/>
      <c r="AE18" s="522"/>
      <c r="AF18" s="522"/>
      <c r="AG18" s="523"/>
      <c r="AH18" s="521">
        <v>78</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109536579</v>
      </c>
      <c r="BO18" s="395"/>
      <c r="BP18" s="395"/>
      <c r="BQ18" s="395"/>
      <c r="BR18" s="395"/>
      <c r="BS18" s="395"/>
      <c r="BT18" s="395"/>
      <c r="BU18" s="396"/>
      <c r="BV18" s="394">
        <v>103711099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1191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140214568</v>
      </c>
      <c r="BO19" s="395"/>
      <c r="BP19" s="395"/>
      <c r="BQ19" s="395"/>
      <c r="BR19" s="395"/>
      <c r="BS19" s="395"/>
      <c r="BT19" s="395"/>
      <c r="BU19" s="396"/>
      <c r="BV19" s="394">
        <v>139710348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241234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155377053</v>
      </c>
      <c r="BO22" s="358"/>
      <c r="BP22" s="358"/>
      <c r="BQ22" s="358"/>
      <c r="BR22" s="358"/>
      <c r="BS22" s="358"/>
      <c r="BT22" s="358"/>
      <c r="BU22" s="359"/>
      <c r="BV22" s="357">
        <v>157871552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95857683</v>
      </c>
      <c r="BO23" s="395"/>
      <c r="BP23" s="395"/>
      <c r="BQ23" s="395"/>
      <c r="BR23" s="395"/>
      <c r="BS23" s="395"/>
      <c r="BT23" s="395"/>
      <c r="BU23" s="396"/>
      <c r="BV23" s="394">
        <v>96990437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10304</v>
      </c>
      <c r="R24" s="446"/>
      <c r="S24" s="446"/>
      <c r="T24" s="446"/>
      <c r="U24" s="446"/>
      <c r="V24" s="488"/>
      <c r="W24" s="540"/>
      <c r="X24" s="541"/>
      <c r="Y24" s="542"/>
      <c r="Z24" s="444" t="s">
        <v>161</v>
      </c>
      <c r="AA24" s="424"/>
      <c r="AB24" s="424"/>
      <c r="AC24" s="424"/>
      <c r="AD24" s="424"/>
      <c r="AE24" s="424"/>
      <c r="AF24" s="424"/>
      <c r="AG24" s="425"/>
      <c r="AH24" s="445">
        <v>2965</v>
      </c>
      <c r="AI24" s="446"/>
      <c r="AJ24" s="446"/>
      <c r="AK24" s="446"/>
      <c r="AL24" s="488"/>
      <c r="AM24" s="445">
        <v>9624390</v>
      </c>
      <c r="AN24" s="446"/>
      <c r="AO24" s="446"/>
      <c r="AP24" s="446"/>
      <c r="AQ24" s="446"/>
      <c r="AR24" s="488"/>
      <c r="AS24" s="445">
        <v>3246</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83949380</v>
      </c>
      <c r="BO24" s="395"/>
      <c r="BP24" s="395"/>
      <c r="BQ24" s="395"/>
      <c r="BR24" s="395"/>
      <c r="BS24" s="395"/>
      <c r="BT24" s="395"/>
      <c r="BU24" s="396"/>
      <c r="BV24" s="394">
        <v>80242079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2</v>
      </c>
      <c r="M25" s="446"/>
      <c r="N25" s="446"/>
      <c r="O25" s="446"/>
      <c r="P25" s="488"/>
      <c r="Q25" s="445">
        <v>8451</v>
      </c>
      <c r="R25" s="446"/>
      <c r="S25" s="446"/>
      <c r="T25" s="446"/>
      <c r="U25" s="446"/>
      <c r="V25" s="488"/>
      <c r="W25" s="540"/>
      <c r="X25" s="541"/>
      <c r="Y25" s="542"/>
      <c r="Z25" s="444" t="s">
        <v>164</v>
      </c>
      <c r="AA25" s="424"/>
      <c r="AB25" s="424"/>
      <c r="AC25" s="424"/>
      <c r="AD25" s="424"/>
      <c r="AE25" s="424"/>
      <c r="AF25" s="424"/>
      <c r="AG25" s="425"/>
      <c r="AH25" s="445">
        <v>475</v>
      </c>
      <c r="AI25" s="446"/>
      <c r="AJ25" s="446"/>
      <c r="AK25" s="446"/>
      <c r="AL25" s="488"/>
      <c r="AM25" s="445">
        <v>1603600</v>
      </c>
      <c r="AN25" s="446"/>
      <c r="AO25" s="446"/>
      <c r="AP25" s="446"/>
      <c r="AQ25" s="446"/>
      <c r="AR25" s="488"/>
      <c r="AS25" s="445">
        <v>3376</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64626114</v>
      </c>
      <c r="BO25" s="358"/>
      <c r="BP25" s="358"/>
      <c r="BQ25" s="358"/>
      <c r="BR25" s="358"/>
      <c r="BS25" s="358"/>
      <c r="BT25" s="358"/>
      <c r="BU25" s="359"/>
      <c r="BV25" s="357">
        <v>51898495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6928</v>
      </c>
      <c r="R26" s="446"/>
      <c r="S26" s="446"/>
      <c r="T26" s="446"/>
      <c r="U26" s="446"/>
      <c r="V26" s="488"/>
      <c r="W26" s="540"/>
      <c r="X26" s="541"/>
      <c r="Y26" s="542"/>
      <c r="Z26" s="444" t="s">
        <v>167</v>
      </c>
      <c r="AA26" s="546"/>
      <c r="AB26" s="546"/>
      <c r="AC26" s="546"/>
      <c r="AD26" s="546"/>
      <c r="AE26" s="546"/>
      <c r="AF26" s="546"/>
      <c r="AG26" s="547"/>
      <c r="AH26" s="445">
        <v>214</v>
      </c>
      <c r="AI26" s="446"/>
      <c r="AJ26" s="446"/>
      <c r="AK26" s="446"/>
      <c r="AL26" s="488"/>
      <c r="AM26" s="445">
        <v>701064</v>
      </c>
      <c r="AN26" s="446"/>
      <c r="AO26" s="446"/>
      <c r="AP26" s="446"/>
      <c r="AQ26" s="446"/>
      <c r="AR26" s="488"/>
      <c r="AS26" s="445">
        <v>3276</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v>350000</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7320</v>
      </c>
      <c r="R27" s="446"/>
      <c r="S27" s="446"/>
      <c r="T27" s="446"/>
      <c r="U27" s="446"/>
      <c r="V27" s="488"/>
      <c r="W27" s="540"/>
      <c r="X27" s="541"/>
      <c r="Y27" s="542"/>
      <c r="Z27" s="444" t="s">
        <v>170</v>
      </c>
      <c r="AA27" s="424"/>
      <c r="AB27" s="424"/>
      <c r="AC27" s="424"/>
      <c r="AD27" s="424"/>
      <c r="AE27" s="424"/>
      <c r="AF27" s="424"/>
      <c r="AG27" s="425"/>
      <c r="AH27" s="445">
        <v>55</v>
      </c>
      <c r="AI27" s="446"/>
      <c r="AJ27" s="446"/>
      <c r="AK27" s="446"/>
      <c r="AL27" s="488"/>
      <c r="AM27" s="445">
        <v>205367</v>
      </c>
      <c r="AN27" s="446"/>
      <c r="AO27" s="446"/>
      <c r="AP27" s="446"/>
      <c r="AQ27" s="446"/>
      <c r="AR27" s="488"/>
      <c r="AS27" s="445">
        <v>3734</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1000000</v>
      </c>
      <c r="BO27" s="514"/>
      <c r="BP27" s="514"/>
      <c r="BQ27" s="514"/>
      <c r="BR27" s="514"/>
      <c r="BS27" s="514"/>
      <c r="BT27" s="514"/>
      <c r="BU27" s="515"/>
      <c r="BV27" s="513">
        <v>1000000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6540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19400000</v>
      </c>
      <c r="BO28" s="358"/>
      <c r="BP28" s="358"/>
      <c r="BQ28" s="358"/>
      <c r="BR28" s="358"/>
      <c r="BS28" s="358"/>
      <c r="BT28" s="358"/>
      <c r="BU28" s="359"/>
      <c r="BV28" s="357">
        <v>19800000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41</v>
      </c>
      <c r="M29" s="446"/>
      <c r="N29" s="446"/>
      <c r="O29" s="446"/>
      <c r="P29" s="488"/>
      <c r="Q29" s="445">
        <v>6230</v>
      </c>
      <c r="R29" s="446"/>
      <c r="S29" s="446"/>
      <c r="T29" s="446"/>
      <c r="U29" s="446"/>
      <c r="V29" s="488"/>
      <c r="W29" s="543"/>
      <c r="X29" s="544"/>
      <c r="Y29" s="545"/>
      <c r="Z29" s="444" t="s">
        <v>176</v>
      </c>
      <c r="AA29" s="424"/>
      <c r="AB29" s="424"/>
      <c r="AC29" s="424"/>
      <c r="AD29" s="424"/>
      <c r="AE29" s="424"/>
      <c r="AF29" s="424"/>
      <c r="AG29" s="425"/>
      <c r="AH29" s="445">
        <v>3020</v>
      </c>
      <c r="AI29" s="446"/>
      <c r="AJ29" s="446"/>
      <c r="AK29" s="446"/>
      <c r="AL29" s="488"/>
      <c r="AM29" s="445">
        <v>9829757</v>
      </c>
      <c r="AN29" s="446"/>
      <c r="AO29" s="446"/>
      <c r="AP29" s="446"/>
      <c r="AQ29" s="446"/>
      <c r="AR29" s="488"/>
      <c r="AS29" s="445">
        <v>3255</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8500000</v>
      </c>
      <c r="BO29" s="395"/>
      <c r="BP29" s="395"/>
      <c r="BQ29" s="395"/>
      <c r="BR29" s="395"/>
      <c r="BS29" s="395"/>
      <c r="BT29" s="395"/>
      <c r="BU29" s="396"/>
      <c r="BV29" s="394">
        <v>8950000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98.5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23548719</v>
      </c>
      <c r="BO30" s="514"/>
      <c r="BP30" s="514"/>
      <c r="BQ30" s="514"/>
      <c r="BR30" s="514"/>
      <c r="BS30" s="514"/>
      <c r="BT30" s="514"/>
      <c r="BU30" s="515"/>
      <c r="BV30" s="513">
        <v>25031769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国民健康保険事業勘定特別会計</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14</v>
      </c>
      <c r="BF34" s="584"/>
      <c r="BG34" s="585" t="str">
        <f>IF('各会計、関係団体の財政状況及び健全化判断比率'!B37="","",'各会計、関係団体の財政状況及び健全化判断比率'!B37)</f>
        <v>鹿島観光事業特別会計</v>
      </c>
      <c r="BH34" s="585"/>
      <c r="BI34" s="585"/>
      <c r="BJ34" s="585"/>
      <c r="BK34" s="585"/>
      <c r="BL34" s="585"/>
      <c r="BM34" s="585"/>
      <c r="BN34" s="585"/>
      <c r="BO34" s="585"/>
      <c r="BP34" s="585"/>
      <c r="BQ34" s="585"/>
      <c r="BR34" s="585"/>
      <c r="BS34" s="585"/>
      <c r="BT34" s="585"/>
      <c r="BU34" s="585"/>
      <c r="BV34" s="163"/>
      <c r="BW34" s="584">
        <f>IF(BY34="","",MAX(C34:D43,U34:V43,AM34:AN43,BE34:BF43)+1)</f>
        <v>18</v>
      </c>
      <c r="BX34" s="584"/>
      <c r="BY34" s="585" t="str">
        <f>IF('各会計、関係団体の財政状況及び健全化判断比率'!B68="","",'各会計、関係団体の財政状況及び健全化判断比率'!B68)</f>
        <v>松山養護老人ホーム事務組合（一般会計）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27</v>
      </c>
      <c r="CP34" s="584"/>
      <c r="CQ34" s="585" t="str">
        <f>IF('各会計、関係団体の財政状況及び健全化判断比率'!BS7="","",'各会計、関係団体の財政状況及び健全化判断比率'!BS7)</f>
        <v>松山国際交流協会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母子父子寡婦福祉資金貸付事業特別会計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IF('各会計、関係団体の財政状況及び健全化判断比率'!B34="","",'各会計、関係団体の財政状況及び健全化判断比率'!B34)</f>
        <v>簡易水道事業会計</v>
      </c>
      <c r="AP35" s="585"/>
      <c r="AQ35" s="585"/>
      <c r="AR35" s="585"/>
      <c r="AS35" s="585"/>
      <c r="AT35" s="585"/>
      <c r="AU35" s="585"/>
      <c r="AV35" s="585"/>
      <c r="AW35" s="585"/>
      <c r="AX35" s="585"/>
      <c r="AY35" s="585"/>
      <c r="AZ35" s="585"/>
      <c r="BA35" s="585"/>
      <c r="BB35" s="585"/>
      <c r="BC35" s="585"/>
      <c r="BD35" s="163"/>
      <c r="BE35" s="584">
        <f t="shared" ref="BE35:BE43" si="1">IF(BG35="","",BE34+1)</f>
        <v>15</v>
      </c>
      <c r="BF35" s="584"/>
      <c r="BG35" s="585" t="str">
        <f>IF('各会計、関係団体の財政状況及び健全化判断比率'!B38="","",'各会計、関係団体の財政状況及び健全化判断比率'!B38)</f>
        <v>卸売市場事業特別会計</v>
      </c>
      <c r="BH35" s="585"/>
      <c r="BI35" s="585"/>
      <c r="BJ35" s="585"/>
      <c r="BK35" s="585"/>
      <c r="BL35" s="585"/>
      <c r="BM35" s="585"/>
      <c r="BN35" s="585"/>
      <c r="BO35" s="585"/>
      <c r="BP35" s="585"/>
      <c r="BQ35" s="585"/>
      <c r="BR35" s="585"/>
      <c r="BS35" s="585"/>
      <c r="BT35" s="585"/>
      <c r="BU35" s="585"/>
      <c r="BV35" s="163"/>
      <c r="BW35" s="584">
        <f t="shared" ref="BW35:BW43" si="2">IF(BY35="","",BW34+1)</f>
        <v>19</v>
      </c>
      <c r="BX35" s="584"/>
      <c r="BY35" s="585" t="str">
        <f>IF('各会計、関係団体の財政状況及び健全化判断比率'!B69="","",'各会計、関係団体の財政状況及び健全化判断比率'!B69)</f>
        <v>松山養護老人ホーム事務組合（診療所事業特別会計）</v>
      </c>
      <c r="BZ35" s="585"/>
      <c r="CA35" s="585"/>
      <c r="CB35" s="585"/>
      <c r="CC35" s="585"/>
      <c r="CD35" s="585"/>
      <c r="CE35" s="585"/>
      <c r="CF35" s="585"/>
      <c r="CG35" s="585"/>
      <c r="CH35" s="585"/>
      <c r="CI35" s="585"/>
      <c r="CJ35" s="585"/>
      <c r="CK35" s="585"/>
      <c r="CL35" s="585"/>
      <c r="CM35" s="585"/>
      <c r="CN35" s="163"/>
      <c r="CO35" s="584">
        <f t="shared" ref="CO35:CO43" si="3">IF(CQ35="","",CO34+1)</f>
        <v>28</v>
      </c>
      <c r="CP35" s="584"/>
      <c r="CQ35" s="585" t="str">
        <f>IF('各会計、関係団体の財政状況及び健全化判断比率'!BS8="","",'各会計、関係団体の財政状況及び健全化判断比率'!BS8)</f>
        <v>松山市男女共同参画推進財団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勤労者福祉サービスセンター事業特別会計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12</v>
      </c>
      <c r="AN36" s="584"/>
      <c r="AO36" s="585" t="str">
        <f>IF('各会計、関係団体の財政状況及び健全化判断比率'!B35="","",'各会計、関係団体の財政状況及び健全化判断比率'!B35)</f>
        <v>工業用水道事業会計</v>
      </c>
      <c r="AP36" s="585"/>
      <c r="AQ36" s="585"/>
      <c r="AR36" s="585"/>
      <c r="AS36" s="585"/>
      <c r="AT36" s="585"/>
      <c r="AU36" s="585"/>
      <c r="AV36" s="585"/>
      <c r="AW36" s="585"/>
      <c r="AX36" s="585"/>
      <c r="AY36" s="585"/>
      <c r="AZ36" s="585"/>
      <c r="BA36" s="585"/>
      <c r="BB36" s="585"/>
      <c r="BC36" s="585"/>
      <c r="BD36" s="163"/>
      <c r="BE36" s="584">
        <f t="shared" si="1"/>
        <v>16</v>
      </c>
      <c r="BF36" s="584"/>
      <c r="BG36" s="585" t="str">
        <f>IF('各会計、関係団体の財政状況及び健全化判断比率'!B39="","",'各会計、関係団体の財政状況及び健全化判断比率'!B39)</f>
        <v>松山城観光事業特別会計</v>
      </c>
      <c r="BH36" s="585"/>
      <c r="BI36" s="585"/>
      <c r="BJ36" s="585"/>
      <c r="BK36" s="585"/>
      <c r="BL36" s="585"/>
      <c r="BM36" s="585"/>
      <c r="BN36" s="585"/>
      <c r="BO36" s="585"/>
      <c r="BP36" s="585"/>
      <c r="BQ36" s="585"/>
      <c r="BR36" s="585"/>
      <c r="BS36" s="585"/>
      <c r="BT36" s="585"/>
      <c r="BU36" s="585"/>
      <c r="BV36" s="163"/>
      <c r="BW36" s="584">
        <f t="shared" si="2"/>
        <v>20</v>
      </c>
      <c r="BX36" s="584"/>
      <c r="BY36" s="585" t="str">
        <f>IF('各会計、関係団体の財政状況及び健全化判断比率'!B70="","",'各会計、関係団体の財政状況及び健全化判断比率'!B70)</f>
        <v>松山広域福祉施設事務組合（一般会計）</v>
      </c>
      <c r="BZ36" s="585"/>
      <c r="CA36" s="585"/>
      <c r="CB36" s="585"/>
      <c r="CC36" s="585"/>
      <c r="CD36" s="585"/>
      <c r="CE36" s="585"/>
      <c r="CF36" s="585"/>
      <c r="CG36" s="585"/>
      <c r="CH36" s="585"/>
      <c r="CI36" s="585"/>
      <c r="CJ36" s="585"/>
      <c r="CK36" s="585"/>
      <c r="CL36" s="585"/>
      <c r="CM36" s="585"/>
      <c r="CN36" s="163"/>
      <c r="CO36" s="584">
        <f t="shared" si="3"/>
        <v>29</v>
      </c>
      <c r="CP36" s="584"/>
      <c r="CQ36" s="585" t="str">
        <f>IF('各会計、関係団体の財政状況及び健全化判断比率'!BS9="","",'各会計、関係団体の財政状況及び健全化判断比率'!BS9)</f>
        <v>松山観光コンベンション協会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公債管理特別会計</v>
      </c>
      <c r="F37" s="585"/>
      <c r="G37" s="585"/>
      <c r="H37" s="585"/>
      <c r="I37" s="585"/>
      <c r="J37" s="585"/>
      <c r="K37" s="585"/>
      <c r="L37" s="585"/>
      <c r="M37" s="585"/>
      <c r="N37" s="585"/>
      <c r="O37" s="585"/>
      <c r="P37" s="585"/>
      <c r="Q37" s="585"/>
      <c r="R37" s="585"/>
      <c r="S37" s="585"/>
      <c r="T37" s="163"/>
      <c r="U37" s="584">
        <f t="shared" si="4"/>
        <v>8</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f t="shared" si="0"/>
        <v>13</v>
      </c>
      <c r="AN37" s="584"/>
      <c r="AO37" s="585" t="str">
        <f>IF('各会計、関係団体の財政状況及び健全化判断比率'!B36="","",'各会計、関係団体の財政状況及び健全化判断比率'!B36)</f>
        <v>下水道事業会計</v>
      </c>
      <c r="AP37" s="585"/>
      <c r="AQ37" s="585"/>
      <c r="AR37" s="585"/>
      <c r="AS37" s="585"/>
      <c r="AT37" s="585"/>
      <c r="AU37" s="585"/>
      <c r="AV37" s="585"/>
      <c r="AW37" s="585"/>
      <c r="AX37" s="585"/>
      <c r="AY37" s="585"/>
      <c r="AZ37" s="585"/>
      <c r="BA37" s="585"/>
      <c r="BB37" s="585"/>
      <c r="BC37" s="585"/>
      <c r="BD37" s="163"/>
      <c r="BE37" s="584">
        <f t="shared" si="1"/>
        <v>17</v>
      </c>
      <c r="BF37" s="584"/>
      <c r="BG37" s="585" t="str">
        <f>IF('各会計、関係団体の財政状況及び健全化判断比率'!B40="","",'各会計、関係団体の財政状況及び健全化判断比率'!B40)</f>
        <v>道後温泉事業特別会計</v>
      </c>
      <c r="BH37" s="585"/>
      <c r="BI37" s="585"/>
      <c r="BJ37" s="585"/>
      <c r="BK37" s="585"/>
      <c r="BL37" s="585"/>
      <c r="BM37" s="585"/>
      <c r="BN37" s="585"/>
      <c r="BO37" s="585"/>
      <c r="BP37" s="585"/>
      <c r="BQ37" s="585"/>
      <c r="BR37" s="585"/>
      <c r="BS37" s="585"/>
      <c r="BT37" s="585"/>
      <c r="BU37" s="585"/>
      <c r="BV37" s="163"/>
      <c r="BW37" s="584">
        <f t="shared" si="2"/>
        <v>21</v>
      </c>
      <c r="BX37" s="584"/>
      <c r="BY37" s="585" t="str">
        <f>IF('各会計、関係団体の財政状況及び健全化判断比率'!B71="","",'各会計、関係団体の財政状況及び健全化判断比率'!B71)</f>
        <v>松山広域福祉施設事務組合（公営企業会計）</v>
      </c>
      <c r="BZ37" s="585"/>
      <c r="CA37" s="585"/>
      <c r="CB37" s="585"/>
      <c r="CC37" s="585"/>
      <c r="CD37" s="585"/>
      <c r="CE37" s="585"/>
      <c r="CF37" s="585"/>
      <c r="CG37" s="585"/>
      <c r="CH37" s="585"/>
      <c r="CI37" s="585"/>
      <c r="CJ37" s="585"/>
      <c r="CK37" s="585"/>
      <c r="CL37" s="585"/>
      <c r="CM37" s="585"/>
      <c r="CN37" s="163"/>
      <c r="CO37" s="584">
        <f t="shared" si="3"/>
        <v>30</v>
      </c>
      <c r="CP37" s="584"/>
      <c r="CQ37" s="585" t="str">
        <f>IF('各会計、関係団体の財政状況及び健全化判断比率'!BS10="","",'各会計、関係団体の財政状況及び健全化判断比率'!BS10)</f>
        <v>松山市文化・スポーツ振興財団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9</v>
      </c>
      <c r="V38" s="584"/>
      <c r="W38" s="585" t="str">
        <f>IF('各会計、関係団体の財政状況及び健全化判断比率'!B32="","",'各会計、関係団体の財政状況及び健全化判断比率'!B32)</f>
        <v>競輪事業特別会計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22</v>
      </c>
      <c r="BX38" s="584"/>
      <c r="BY38" s="585" t="str">
        <f>IF('各会計、関係団体の財政状況及び健全化判断比率'!B72="","",'各会計、関係団体の財政状況及び健全化判断比率'!B72)</f>
        <v>松山衛生事務組合</v>
      </c>
      <c r="BZ38" s="585"/>
      <c r="CA38" s="585"/>
      <c r="CB38" s="585"/>
      <c r="CC38" s="585"/>
      <c r="CD38" s="585"/>
      <c r="CE38" s="585"/>
      <c r="CF38" s="585"/>
      <c r="CG38" s="585"/>
      <c r="CH38" s="585"/>
      <c r="CI38" s="585"/>
      <c r="CJ38" s="585"/>
      <c r="CK38" s="585"/>
      <c r="CL38" s="585"/>
      <c r="CM38" s="585"/>
      <c r="CN38" s="163"/>
      <c r="CO38" s="584">
        <f t="shared" si="3"/>
        <v>31</v>
      </c>
      <c r="CP38" s="584"/>
      <c r="CQ38" s="585" t="str">
        <f>IF('各会計、関係団体の財政状況及び健全化判断比率'!BS11="","",'各会計、関係団体の財政状況及び健全化判断比率'!BS11)</f>
        <v>松山市学校給食会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23</v>
      </c>
      <c r="BX39" s="584"/>
      <c r="BY39" s="585" t="str">
        <f>IF('各会計、関係団体の財政状況及び健全化判断比率'!B73="","",'各会計、関係団体の財政状況及び健全化判断比率'!B73)</f>
        <v>松山市、東温市共有山林組合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24</v>
      </c>
      <c r="BX40" s="584"/>
      <c r="BY40" s="585" t="str">
        <f>IF('各会計、関係団体の財政状況及び健全化判断比率'!B74="","",'各会計、関係団体の財政状況及び健全化判断比率'!B74)</f>
        <v>愛媛地方税滞納整理機構</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25</v>
      </c>
      <c r="BX41" s="584"/>
      <c r="BY41" s="585" t="str">
        <f>IF('各会計、関係団体の財政状況及び健全化判断比率'!B75="","",'各会計、関係団体の財政状況及び健全化判断比率'!B75)</f>
        <v>愛媛県後期高齢者医療広域連合（一般会計）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26</v>
      </c>
      <c r="BX42" s="584"/>
      <c r="BY42" s="585" t="str">
        <f>IF('各会計、関係団体の財政状況及び健全化判断比率'!B76="","",'各会計、関係団体の財政状況及び健全化判断比率'!B76)</f>
        <v>愛媛県後期高齢者医療広域連合（後期高齢者医療特別会計）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3A+kMVoo1VGaPq5Di3U5u8aYeGUvWoRkTv7DDrP12gxQsUT7bXQoA7K5NADcpbMnKHW+msRVoCOc77GDhpYGZg==" saltValue="1sIjYDsQRFwlG8M3vIAE8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36" t="s">
        <v>545</v>
      </c>
      <c r="D34" s="1136"/>
      <c r="E34" s="1137"/>
      <c r="F34" s="32">
        <v>10.82</v>
      </c>
      <c r="G34" s="33">
        <v>11</v>
      </c>
      <c r="H34" s="33">
        <v>11.7</v>
      </c>
      <c r="I34" s="33">
        <v>11.84</v>
      </c>
      <c r="J34" s="34">
        <v>11.9</v>
      </c>
      <c r="K34" s="22"/>
      <c r="L34" s="22"/>
      <c r="M34" s="22"/>
      <c r="N34" s="22"/>
      <c r="O34" s="22"/>
      <c r="P34" s="22"/>
    </row>
    <row r="35" spans="1:16" ht="39" customHeight="1" x14ac:dyDescent="0.15">
      <c r="A35" s="22"/>
      <c r="B35" s="35"/>
      <c r="C35" s="1132" t="s">
        <v>546</v>
      </c>
      <c r="D35" s="1132"/>
      <c r="E35" s="1133"/>
      <c r="F35" s="36" t="s">
        <v>497</v>
      </c>
      <c r="G35" s="37">
        <v>7.36</v>
      </c>
      <c r="H35" s="37">
        <v>8.58</v>
      </c>
      <c r="I35" s="37">
        <v>8.3800000000000008</v>
      </c>
      <c r="J35" s="38">
        <v>8.33</v>
      </c>
      <c r="K35" s="22"/>
      <c r="L35" s="22"/>
      <c r="M35" s="22"/>
      <c r="N35" s="22"/>
      <c r="O35" s="22"/>
      <c r="P35" s="22"/>
    </row>
    <row r="36" spans="1:16" ht="39" customHeight="1" x14ac:dyDescent="0.15">
      <c r="A36" s="22"/>
      <c r="B36" s="35"/>
      <c r="C36" s="1132" t="s">
        <v>547</v>
      </c>
      <c r="D36" s="1132"/>
      <c r="E36" s="1133"/>
      <c r="F36" s="36">
        <v>2.58</v>
      </c>
      <c r="G36" s="37">
        <v>2.5</v>
      </c>
      <c r="H36" s="37">
        <v>2.66</v>
      </c>
      <c r="I36" s="37">
        <v>2.4500000000000002</v>
      </c>
      <c r="J36" s="38">
        <v>2.4900000000000002</v>
      </c>
      <c r="K36" s="22"/>
      <c r="L36" s="22"/>
      <c r="M36" s="22"/>
      <c r="N36" s="22"/>
      <c r="O36" s="22"/>
      <c r="P36" s="22"/>
    </row>
    <row r="37" spans="1:16" ht="39" customHeight="1" x14ac:dyDescent="0.15">
      <c r="A37" s="22"/>
      <c r="B37" s="35"/>
      <c r="C37" s="1132" t="s">
        <v>548</v>
      </c>
      <c r="D37" s="1132"/>
      <c r="E37" s="1133"/>
      <c r="F37" s="36">
        <v>3.35</v>
      </c>
      <c r="G37" s="37">
        <v>3.4</v>
      </c>
      <c r="H37" s="37">
        <v>3</v>
      </c>
      <c r="I37" s="37">
        <v>2.5099999999999998</v>
      </c>
      <c r="J37" s="38">
        <v>1.75</v>
      </c>
      <c r="K37" s="22"/>
      <c r="L37" s="22"/>
      <c r="M37" s="22"/>
      <c r="N37" s="22"/>
      <c r="O37" s="22"/>
      <c r="P37" s="22"/>
    </row>
    <row r="38" spans="1:16" ht="39" customHeight="1" x14ac:dyDescent="0.15">
      <c r="A38" s="22"/>
      <c r="B38" s="35"/>
      <c r="C38" s="1132" t="s">
        <v>549</v>
      </c>
      <c r="D38" s="1132"/>
      <c r="E38" s="1133"/>
      <c r="F38" s="36">
        <v>1.83</v>
      </c>
      <c r="G38" s="37">
        <v>1.02</v>
      </c>
      <c r="H38" s="37">
        <v>1.02</v>
      </c>
      <c r="I38" s="37">
        <v>1.06</v>
      </c>
      <c r="J38" s="38">
        <v>1.1499999999999999</v>
      </c>
      <c r="K38" s="22"/>
      <c r="L38" s="22"/>
      <c r="M38" s="22"/>
      <c r="N38" s="22"/>
      <c r="O38" s="22"/>
      <c r="P38" s="22"/>
    </row>
    <row r="39" spans="1:16" ht="39" customHeight="1" x14ac:dyDescent="0.15">
      <c r="A39" s="22"/>
      <c r="B39" s="35"/>
      <c r="C39" s="1132" t="s">
        <v>550</v>
      </c>
      <c r="D39" s="1132"/>
      <c r="E39" s="1133"/>
      <c r="F39" s="36">
        <v>2.37</v>
      </c>
      <c r="G39" s="37">
        <v>2.85</v>
      </c>
      <c r="H39" s="37">
        <v>3.41</v>
      </c>
      <c r="I39" s="37">
        <v>2.27</v>
      </c>
      <c r="J39" s="38">
        <v>1.01</v>
      </c>
      <c r="K39" s="22"/>
      <c r="L39" s="22"/>
      <c r="M39" s="22"/>
      <c r="N39" s="22"/>
      <c r="O39" s="22"/>
      <c r="P39" s="22"/>
    </row>
    <row r="40" spans="1:16" ht="39" customHeight="1" x14ac:dyDescent="0.15">
      <c r="A40" s="22"/>
      <c r="B40" s="35"/>
      <c r="C40" s="1132" t="s">
        <v>551</v>
      </c>
      <c r="D40" s="1132"/>
      <c r="E40" s="1133"/>
      <c r="F40" s="36">
        <v>0.56000000000000005</v>
      </c>
      <c r="G40" s="37">
        <v>0.54</v>
      </c>
      <c r="H40" s="37">
        <v>0.66</v>
      </c>
      <c r="I40" s="37">
        <v>0.66</v>
      </c>
      <c r="J40" s="38">
        <v>0.68</v>
      </c>
      <c r="K40" s="22"/>
      <c r="L40" s="22"/>
      <c r="M40" s="22"/>
      <c r="N40" s="22"/>
      <c r="O40" s="22"/>
      <c r="P40" s="22"/>
    </row>
    <row r="41" spans="1:16" ht="39" customHeight="1" x14ac:dyDescent="0.15">
      <c r="A41" s="22"/>
      <c r="B41" s="35"/>
      <c r="C41" s="1132" t="s">
        <v>552</v>
      </c>
      <c r="D41" s="1132"/>
      <c r="E41" s="1133"/>
      <c r="F41" s="36">
        <v>0.5</v>
      </c>
      <c r="G41" s="37">
        <v>0.47</v>
      </c>
      <c r="H41" s="37">
        <v>0.51</v>
      </c>
      <c r="I41" s="37">
        <v>0.51</v>
      </c>
      <c r="J41" s="38">
        <v>0.59</v>
      </c>
      <c r="K41" s="22"/>
      <c r="L41" s="22"/>
      <c r="M41" s="22"/>
      <c r="N41" s="22"/>
      <c r="O41" s="22"/>
      <c r="P41" s="22"/>
    </row>
    <row r="42" spans="1:16" ht="39" customHeight="1" x14ac:dyDescent="0.15">
      <c r="A42" s="22"/>
      <c r="B42" s="39"/>
      <c r="C42" s="1132" t="s">
        <v>553</v>
      </c>
      <c r="D42" s="1132"/>
      <c r="E42" s="1133"/>
      <c r="F42" s="36" t="s">
        <v>497</v>
      </c>
      <c r="G42" s="37" t="s">
        <v>497</v>
      </c>
      <c r="H42" s="37" t="s">
        <v>497</v>
      </c>
      <c r="I42" s="37" t="s">
        <v>497</v>
      </c>
      <c r="J42" s="38" t="s">
        <v>497</v>
      </c>
      <c r="K42" s="22"/>
      <c r="L42" s="22"/>
      <c r="M42" s="22"/>
      <c r="N42" s="22"/>
      <c r="O42" s="22"/>
      <c r="P42" s="22"/>
    </row>
    <row r="43" spans="1:16" ht="39" customHeight="1" thickBot="1" x14ac:dyDescent="0.2">
      <c r="A43" s="22"/>
      <c r="B43" s="40"/>
      <c r="C43" s="1134" t="s">
        <v>554</v>
      </c>
      <c r="D43" s="1134"/>
      <c r="E43" s="1135"/>
      <c r="F43" s="41">
        <v>8.44</v>
      </c>
      <c r="G43" s="42">
        <v>1.57</v>
      </c>
      <c r="H43" s="42">
        <v>1.57</v>
      </c>
      <c r="I43" s="42">
        <v>1.18</v>
      </c>
      <c r="J43" s="43">
        <v>0.82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S+7wCazb9bTGPQMHQYG0b1jV+s+O45UdXP2Mp+4cDYviAuiLzRrdVj30dvGl56P3f2fEEV/OZhwsIIR50x5hg==" saltValue="2J7qURAa75lEUdTL0Xpq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535</v>
      </c>
      <c r="L44" s="54" t="s">
        <v>536</v>
      </c>
      <c r="M44" s="54" t="s">
        <v>537</v>
      </c>
      <c r="N44" s="54" t="s">
        <v>538</v>
      </c>
      <c r="O44" s="55" t="s">
        <v>539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15770</v>
      </c>
      <c r="L45" s="58">
        <v>15792</v>
      </c>
      <c r="M45" s="58">
        <v>16370</v>
      </c>
      <c r="N45" s="58">
        <v>16262</v>
      </c>
      <c r="O45" s="59">
        <v>16243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497</v>
      </c>
      <c r="L46" s="62" t="s">
        <v>497</v>
      </c>
      <c r="M46" s="62" t="s">
        <v>497</v>
      </c>
      <c r="N46" s="62" t="s">
        <v>497</v>
      </c>
      <c r="O46" s="63" t="s">
        <v>497</v>
      </c>
      <c r="P46" s="46"/>
      <c r="Q46" s="46"/>
      <c r="R46" s="46"/>
      <c r="S46" s="46"/>
      <c r="T46" s="46"/>
      <c r="U46" s="46"/>
    </row>
    <row r="47" spans="1:21" ht="30.75" customHeight="1" x14ac:dyDescent="0.15">
      <c r="A47" s="46"/>
      <c r="B47" s="1140"/>
      <c r="C47" s="1141"/>
      <c r="D47" s="60"/>
      <c r="E47" s="1146" t="s">
        <v>12</v>
      </c>
      <c r="F47" s="1146"/>
      <c r="G47" s="1146"/>
      <c r="H47" s="1146"/>
      <c r="I47" s="1146"/>
      <c r="J47" s="1147"/>
      <c r="K47" s="61">
        <v>433</v>
      </c>
      <c r="L47" s="62">
        <v>160</v>
      </c>
      <c r="M47" s="62">
        <v>160</v>
      </c>
      <c r="N47" s="62">
        <v>160</v>
      </c>
      <c r="O47" s="63">
        <v>160</v>
      </c>
      <c r="P47" s="46"/>
      <c r="Q47" s="46"/>
      <c r="R47" s="46"/>
      <c r="S47" s="46"/>
      <c r="T47" s="46"/>
      <c r="U47" s="46"/>
    </row>
    <row r="48" spans="1:21" ht="30.75" customHeight="1" x14ac:dyDescent="0.15">
      <c r="A48" s="46"/>
      <c r="B48" s="1140"/>
      <c r="C48" s="1141"/>
      <c r="D48" s="60"/>
      <c r="E48" s="1146" t="s">
        <v>13</v>
      </c>
      <c r="F48" s="1146"/>
      <c r="G48" s="1146"/>
      <c r="H48" s="1146"/>
      <c r="I48" s="1146"/>
      <c r="J48" s="1147"/>
      <c r="K48" s="61">
        <v>5411</v>
      </c>
      <c r="L48" s="62">
        <v>5259</v>
      </c>
      <c r="M48" s="62">
        <v>5285</v>
      </c>
      <c r="N48" s="62">
        <v>5297</v>
      </c>
      <c r="O48" s="63">
        <v>5340</v>
      </c>
      <c r="P48" s="46"/>
      <c r="Q48" s="46"/>
      <c r="R48" s="46"/>
      <c r="S48" s="46"/>
      <c r="T48" s="46"/>
      <c r="U48" s="46"/>
    </row>
    <row r="49" spans="1:21" ht="30.75" customHeight="1" x14ac:dyDescent="0.15">
      <c r="A49" s="46"/>
      <c r="B49" s="1140"/>
      <c r="C49" s="1141"/>
      <c r="D49" s="60"/>
      <c r="E49" s="1146" t="s">
        <v>14</v>
      </c>
      <c r="F49" s="1146"/>
      <c r="G49" s="1146"/>
      <c r="H49" s="1146"/>
      <c r="I49" s="1146"/>
      <c r="J49" s="1147"/>
      <c r="K49" s="61">
        <v>3</v>
      </c>
      <c r="L49" s="62">
        <v>174</v>
      </c>
      <c r="M49" s="62">
        <v>168</v>
      </c>
      <c r="N49" s="62">
        <v>167</v>
      </c>
      <c r="O49" s="63">
        <v>70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497</v>
      </c>
      <c r="L50" s="62" t="s">
        <v>497</v>
      </c>
      <c r="M50" s="62" t="s">
        <v>497</v>
      </c>
      <c r="N50" s="62" t="s">
        <v>497</v>
      </c>
      <c r="O50" s="63" t="s">
        <v>497</v>
      </c>
      <c r="P50" s="46"/>
      <c r="Q50" s="46"/>
      <c r="R50" s="46"/>
      <c r="S50" s="46"/>
      <c r="T50" s="46"/>
      <c r="U50" s="46"/>
    </row>
    <row r="51" spans="1:21" ht="30.75" customHeight="1" x14ac:dyDescent="0.15">
      <c r="A51" s="46"/>
      <c r="B51" s="1142"/>
      <c r="C51" s="1143"/>
      <c r="D51" s="64"/>
      <c r="E51" s="1146" t="s">
        <v>16</v>
      </c>
      <c r="F51" s="1146"/>
      <c r="G51" s="1146"/>
      <c r="H51" s="1146"/>
      <c r="I51" s="1146"/>
      <c r="J51" s="1147"/>
      <c r="K51" s="61">
        <v>1</v>
      </c>
      <c r="L51" s="62">
        <v>3</v>
      </c>
      <c r="M51" s="62">
        <v>5</v>
      </c>
      <c r="N51" s="62">
        <v>12</v>
      </c>
      <c r="O51" s="63" t="s">
        <v>497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13770</v>
      </c>
      <c r="L52" s="62">
        <v>13803</v>
      </c>
      <c r="M52" s="62">
        <v>14159</v>
      </c>
      <c r="N52" s="62">
        <v>14209</v>
      </c>
      <c r="O52" s="63">
        <v>14461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7848</v>
      </c>
      <c r="L53" s="67">
        <v>7585</v>
      </c>
      <c r="M53" s="67">
        <v>7829</v>
      </c>
      <c r="N53" s="67">
        <v>7689</v>
      </c>
      <c r="O53" s="68">
        <v>7352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15">
      <c r="B58" s="1154" t="s">
        <v>24</v>
      </c>
      <c r="C58" s="1155"/>
      <c r="D58" s="1160" t="s">
        <v>25</v>
      </c>
      <c r="E58" s="1161"/>
      <c r="F58" s="1161"/>
      <c r="G58" s="1161"/>
      <c r="H58" s="1161"/>
      <c r="I58" s="1161"/>
      <c r="J58" s="1162"/>
      <c r="K58" s="81">
        <v>0</v>
      </c>
      <c r="L58" s="82">
        <v>0</v>
      </c>
      <c r="M58" s="82">
        <v>0</v>
      </c>
      <c r="N58" s="82">
        <v>0</v>
      </c>
      <c r="O58" s="83">
        <v>0</v>
      </c>
    </row>
    <row r="59" spans="1:21" ht="31.5" customHeight="1" x14ac:dyDescent="0.15">
      <c r="B59" s="1156"/>
      <c r="C59" s="1157"/>
      <c r="D59" s="1163" t="s">
        <v>26</v>
      </c>
      <c r="E59" s="1164"/>
      <c r="F59" s="1164"/>
      <c r="G59" s="1164"/>
      <c r="H59" s="1164"/>
      <c r="I59" s="1164"/>
      <c r="J59" s="1165"/>
      <c r="K59" s="84">
        <v>8870</v>
      </c>
      <c r="L59" s="85">
        <v>9230</v>
      </c>
      <c r="M59" s="85">
        <v>12390</v>
      </c>
      <c r="N59" s="85">
        <v>12550</v>
      </c>
      <c r="O59" s="86">
        <v>11510</v>
      </c>
    </row>
    <row r="60" spans="1:21" ht="31.5" customHeight="1" thickBot="1" x14ac:dyDescent="0.2">
      <c r="B60" s="1158"/>
      <c r="C60" s="1159"/>
      <c r="D60" s="1166" t="s">
        <v>27</v>
      </c>
      <c r="E60" s="1167"/>
      <c r="F60" s="1167"/>
      <c r="G60" s="1167"/>
      <c r="H60" s="1167"/>
      <c r="I60" s="1167"/>
      <c r="J60" s="1168"/>
      <c r="K60" s="87">
        <v>4755</v>
      </c>
      <c r="L60" s="88">
        <v>2080</v>
      </c>
      <c r="M60" s="88">
        <v>2240</v>
      </c>
      <c r="N60" s="88">
        <v>2400</v>
      </c>
      <c r="O60" s="89">
        <v>2560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ESWqDmkgbj4QQhhfkgkRxfEo1njzyoAAcdGldU+JoW49ll8eU1J0RwRjLaP/WrjKEQ/f7r/IctVKcJrnc5hIRg==" saltValue="hxq/aEXChpSOIwOdiWRB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535</v>
      </c>
      <c r="J40" s="101" t="s">
        <v>536</v>
      </c>
      <c r="K40" s="101" t="s">
        <v>537</v>
      </c>
      <c r="L40" s="101" t="s">
        <v>538</v>
      </c>
      <c r="M40" s="102" t="s">
        <v>539</v>
      </c>
    </row>
    <row r="41" spans="2:13" ht="27.75" customHeight="1" x14ac:dyDescent="0.15">
      <c r="B41" s="1169" t="s">
        <v>30</v>
      </c>
      <c r="C41" s="1170"/>
      <c r="D41" s="103"/>
      <c r="E41" s="1175" t="s">
        <v>31</v>
      </c>
      <c r="F41" s="1175"/>
      <c r="G41" s="1175"/>
      <c r="H41" s="1176"/>
      <c r="I41" s="330">
        <v>178299</v>
      </c>
      <c r="J41" s="331">
        <v>173419</v>
      </c>
      <c r="K41" s="331">
        <v>166529</v>
      </c>
      <c r="L41" s="331">
        <v>161626</v>
      </c>
      <c r="M41" s="332">
        <v>159143</v>
      </c>
    </row>
    <row r="42" spans="2:13" ht="27.75" customHeight="1" x14ac:dyDescent="0.15">
      <c r="B42" s="1171"/>
      <c r="C42" s="1172"/>
      <c r="D42" s="104"/>
      <c r="E42" s="1177" t="s">
        <v>32</v>
      </c>
      <c r="F42" s="1177"/>
      <c r="G42" s="1177"/>
      <c r="H42" s="1178"/>
      <c r="I42" s="333" t="s">
        <v>497</v>
      </c>
      <c r="J42" s="334" t="s">
        <v>497</v>
      </c>
      <c r="K42" s="334" t="s">
        <v>497</v>
      </c>
      <c r="L42" s="334" t="s">
        <v>497</v>
      </c>
      <c r="M42" s="335" t="s">
        <v>497</v>
      </c>
    </row>
    <row r="43" spans="2:13" ht="27.75" customHeight="1" x14ac:dyDescent="0.15">
      <c r="B43" s="1171"/>
      <c r="C43" s="1172"/>
      <c r="D43" s="104"/>
      <c r="E43" s="1177" t="s">
        <v>33</v>
      </c>
      <c r="F43" s="1177"/>
      <c r="G43" s="1177"/>
      <c r="H43" s="1178"/>
      <c r="I43" s="333">
        <v>78485</v>
      </c>
      <c r="J43" s="334">
        <v>75770</v>
      </c>
      <c r="K43" s="334">
        <v>71846</v>
      </c>
      <c r="L43" s="334">
        <v>69174</v>
      </c>
      <c r="M43" s="335">
        <v>67635</v>
      </c>
    </row>
    <row r="44" spans="2:13" ht="27.75" customHeight="1" x14ac:dyDescent="0.15">
      <c r="B44" s="1171"/>
      <c r="C44" s="1172"/>
      <c r="D44" s="104"/>
      <c r="E44" s="1177" t="s">
        <v>34</v>
      </c>
      <c r="F44" s="1177"/>
      <c r="G44" s="1177"/>
      <c r="H44" s="1178"/>
      <c r="I44" s="333">
        <v>2151</v>
      </c>
      <c r="J44" s="334">
        <v>1979</v>
      </c>
      <c r="K44" s="334">
        <v>1746</v>
      </c>
      <c r="L44" s="334">
        <v>1572</v>
      </c>
      <c r="M44" s="335">
        <v>1399</v>
      </c>
    </row>
    <row r="45" spans="2:13" ht="27.75" customHeight="1" x14ac:dyDescent="0.15">
      <c r="B45" s="1171"/>
      <c r="C45" s="1172"/>
      <c r="D45" s="104"/>
      <c r="E45" s="1177" t="s">
        <v>35</v>
      </c>
      <c r="F45" s="1177"/>
      <c r="G45" s="1177"/>
      <c r="H45" s="1178"/>
      <c r="I45" s="333">
        <v>21187</v>
      </c>
      <c r="J45" s="334">
        <v>21573</v>
      </c>
      <c r="K45" s="334">
        <v>22268</v>
      </c>
      <c r="L45" s="334">
        <v>22755</v>
      </c>
      <c r="M45" s="335">
        <v>22847</v>
      </c>
    </row>
    <row r="46" spans="2:13" ht="27.75" customHeight="1" x14ac:dyDescent="0.15">
      <c r="B46" s="1171"/>
      <c r="C46" s="1172"/>
      <c r="D46" s="105"/>
      <c r="E46" s="1177" t="s">
        <v>36</v>
      </c>
      <c r="F46" s="1177"/>
      <c r="G46" s="1177"/>
      <c r="H46" s="1178"/>
      <c r="I46" s="333" t="s">
        <v>497</v>
      </c>
      <c r="J46" s="334" t="s">
        <v>497</v>
      </c>
      <c r="K46" s="334" t="s">
        <v>497</v>
      </c>
      <c r="L46" s="334" t="s">
        <v>497</v>
      </c>
      <c r="M46" s="335" t="s">
        <v>497</v>
      </c>
    </row>
    <row r="47" spans="2:13" ht="27.75" customHeight="1" x14ac:dyDescent="0.15">
      <c r="B47" s="1171"/>
      <c r="C47" s="1172"/>
      <c r="D47" s="106"/>
      <c r="E47" s="1179" t="s">
        <v>37</v>
      </c>
      <c r="F47" s="1180"/>
      <c r="G47" s="1180"/>
      <c r="H47" s="1181"/>
      <c r="I47" s="333" t="s">
        <v>497</v>
      </c>
      <c r="J47" s="334" t="s">
        <v>497</v>
      </c>
      <c r="K47" s="334" t="s">
        <v>497</v>
      </c>
      <c r="L47" s="334" t="s">
        <v>497</v>
      </c>
      <c r="M47" s="335" t="s">
        <v>497</v>
      </c>
    </row>
    <row r="48" spans="2:13" ht="27.75" customHeight="1" x14ac:dyDescent="0.15">
      <c r="B48" s="1171"/>
      <c r="C48" s="1172"/>
      <c r="D48" s="104"/>
      <c r="E48" s="1177" t="s">
        <v>38</v>
      </c>
      <c r="F48" s="1177"/>
      <c r="G48" s="1177"/>
      <c r="H48" s="1178"/>
      <c r="I48" s="333" t="s">
        <v>497</v>
      </c>
      <c r="J48" s="334" t="s">
        <v>497</v>
      </c>
      <c r="K48" s="334" t="s">
        <v>497</v>
      </c>
      <c r="L48" s="334" t="s">
        <v>497</v>
      </c>
      <c r="M48" s="335" t="s">
        <v>497</v>
      </c>
    </row>
    <row r="49" spans="2:13" ht="27.75" customHeight="1" x14ac:dyDescent="0.15">
      <c r="B49" s="1173"/>
      <c r="C49" s="1174"/>
      <c r="D49" s="104"/>
      <c r="E49" s="1177" t="s">
        <v>39</v>
      </c>
      <c r="F49" s="1177"/>
      <c r="G49" s="1177"/>
      <c r="H49" s="1178"/>
      <c r="I49" s="333" t="s">
        <v>497</v>
      </c>
      <c r="J49" s="334" t="s">
        <v>497</v>
      </c>
      <c r="K49" s="334" t="s">
        <v>497</v>
      </c>
      <c r="L49" s="334" t="s">
        <v>497</v>
      </c>
      <c r="M49" s="335" t="s">
        <v>497</v>
      </c>
    </row>
    <row r="50" spans="2:13" ht="27.75" customHeight="1" x14ac:dyDescent="0.15">
      <c r="B50" s="1182" t="s">
        <v>40</v>
      </c>
      <c r="C50" s="1183"/>
      <c r="D50" s="107"/>
      <c r="E50" s="1177" t="s">
        <v>41</v>
      </c>
      <c r="F50" s="1177"/>
      <c r="G50" s="1177"/>
      <c r="H50" s="1178"/>
      <c r="I50" s="333">
        <v>52897</v>
      </c>
      <c r="J50" s="334">
        <v>58439</v>
      </c>
      <c r="K50" s="334">
        <v>60197</v>
      </c>
      <c r="L50" s="334">
        <v>63071</v>
      </c>
      <c r="M50" s="335">
        <v>62875</v>
      </c>
    </row>
    <row r="51" spans="2:13" ht="27.75" customHeight="1" x14ac:dyDescent="0.15">
      <c r="B51" s="1171"/>
      <c r="C51" s="1172"/>
      <c r="D51" s="104"/>
      <c r="E51" s="1177" t="s">
        <v>42</v>
      </c>
      <c r="F51" s="1177"/>
      <c r="G51" s="1177"/>
      <c r="H51" s="1178"/>
      <c r="I51" s="333">
        <v>3785</v>
      </c>
      <c r="J51" s="334">
        <v>2972</v>
      </c>
      <c r="K51" s="334">
        <v>2905</v>
      </c>
      <c r="L51" s="334">
        <v>3216</v>
      </c>
      <c r="M51" s="335">
        <v>3950</v>
      </c>
    </row>
    <row r="52" spans="2:13" ht="27.75" customHeight="1" x14ac:dyDescent="0.15">
      <c r="B52" s="1173"/>
      <c r="C52" s="1174"/>
      <c r="D52" s="104"/>
      <c r="E52" s="1177" t="s">
        <v>43</v>
      </c>
      <c r="F52" s="1177"/>
      <c r="G52" s="1177"/>
      <c r="H52" s="1178"/>
      <c r="I52" s="333">
        <v>182508</v>
      </c>
      <c r="J52" s="334">
        <v>180762</v>
      </c>
      <c r="K52" s="334">
        <v>175566</v>
      </c>
      <c r="L52" s="334">
        <v>168638</v>
      </c>
      <c r="M52" s="335">
        <v>161539</v>
      </c>
    </row>
    <row r="53" spans="2:13" ht="27.75" customHeight="1" thickBot="1" x14ac:dyDescent="0.2">
      <c r="B53" s="1184" t="s">
        <v>19</v>
      </c>
      <c r="C53" s="1185"/>
      <c r="D53" s="108"/>
      <c r="E53" s="1186" t="s">
        <v>44</v>
      </c>
      <c r="F53" s="1186"/>
      <c r="G53" s="1186"/>
      <c r="H53" s="1187"/>
      <c r="I53" s="336">
        <v>40931</v>
      </c>
      <c r="J53" s="337">
        <v>30569</v>
      </c>
      <c r="K53" s="337">
        <v>23721</v>
      </c>
      <c r="L53" s="337">
        <v>20202</v>
      </c>
      <c r="M53" s="338">
        <v>22659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W/D4XN/aUBhcOY48txIT1B+6uXDn50nT2y6MecK6pA794dufhuLpxNi/tzAGt8fDxsRebxZsX2EoPQPgNkm1w==" saltValue="EfaRjhhiVDO4dkMYtTE8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537</v>
      </c>
      <c r="G54" s="117" t="s">
        <v>538</v>
      </c>
      <c r="H54" s="118" t="s">
        <v>539</v>
      </c>
    </row>
    <row r="55" spans="2:8" ht="52.5" customHeight="1" x14ac:dyDescent="0.15">
      <c r="B55" s="119"/>
      <c r="C55" s="1196" t="s">
        <v>46</v>
      </c>
      <c r="D55" s="1196"/>
      <c r="E55" s="1197"/>
      <c r="F55" s="339">
        <v>18250</v>
      </c>
      <c r="G55" s="339">
        <v>19800</v>
      </c>
      <c r="H55" s="340">
        <v>19400</v>
      </c>
    </row>
    <row r="56" spans="2:8" ht="52.5" customHeight="1" x14ac:dyDescent="0.15">
      <c r="B56" s="120"/>
      <c r="C56" s="1198" t="s">
        <v>47</v>
      </c>
      <c r="D56" s="1198"/>
      <c r="E56" s="1199"/>
      <c r="F56" s="341">
        <v>10150</v>
      </c>
      <c r="G56" s="341">
        <v>8950</v>
      </c>
      <c r="H56" s="342">
        <v>8500</v>
      </c>
    </row>
    <row r="57" spans="2:8" ht="53.25" customHeight="1" x14ac:dyDescent="0.15">
      <c r="B57" s="120"/>
      <c r="C57" s="1200" t="s">
        <v>48</v>
      </c>
      <c r="D57" s="1200"/>
      <c r="E57" s="1201"/>
      <c r="F57" s="343">
        <v>24586</v>
      </c>
      <c r="G57" s="343">
        <v>25032</v>
      </c>
      <c r="H57" s="344">
        <v>23549</v>
      </c>
    </row>
    <row r="58" spans="2:8" ht="45.75" customHeight="1" x14ac:dyDescent="0.15">
      <c r="B58" s="121"/>
      <c r="C58" s="1188" t="s">
        <v>575</v>
      </c>
      <c r="D58" s="1189"/>
      <c r="E58" s="1190"/>
      <c r="F58" s="345">
        <v>12731</v>
      </c>
      <c r="G58" s="345">
        <v>12891</v>
      </c>
      <c r="H58" s="346">
        <v>12685</v>
      </c>
    </row>
    <row r="59" spans="2:8" ht="45.75" customHeight="1" x14ac:dyDescent="0.15">
      <c r="B59" s="121"/>
      <c r="C59" s="1188" t="s">
        <v>576</v>
      </c>
      <c r="D59" s="1189"/>
      <c r="E59" s="1190"/>
      <c r="F59" s="345">
        <v>4000</v>
      </c>
      <c r="G59" s="345">
        <v>3979</v>
      </c>
      <c r="H59" s="346">
        <v>3513</v>
      </c>
    </row>
    <row r="60" spans="2:8" ht="45.75" customHeight="1" x14ac:dyDescent="0.15">
      <c r="B60" s="121"/>
      <c r="C60" s="1188" t="s">
        <v>577</v>
      </c>
      <c r="D60" s="1189"/>
      <c r="E60" s="1190"/>
      <c r="F60" s="345">
        <v>2506</v>
      </c>
      <c r="G60" s="345">
        <v>2563</v>
      </c>
      <c r="H60" s="346">
        <v>2323</v>
      </c>
    </row>
    <row r="61" spans="2:8" ht="45.75" customHeight="1" x14ac:dyDescent="0.15">
      <c r="B61" s="121"/>
      <c r="C61" s="1188" t="s">
        <v>578</v>
      </c>
      <c r="D61" s="1189"/>
      <c r="E61" s="1190"/>
      <c r="F61" s="345">
        <v>1599</v>
      </c>
      <c r="G61" s="345">
        <v>1899</v>
      </c>
      <c r="H61" s="346">
        <v>1677</v>
      </c>
    </row>
    <row r="62" spans="2:8" ht="45.75" customHeight="1" thickBot="1" x14ac:dyDescent="0.2">
      <c r="B62" s="122"/>
      <c r="C62" s="1191" t="s">
        <v>579</v>
      </c>
      <c r="D62" s="1192"/>
      <c r="E62" s="1193"/>
      <c r="F62" s="347">
        <v>1010</v>
      </c>
      <c r="G62" s="347">
        <v>1005</v>
      </c>
      <c r="H62" s="348">
        <v>983</v>
      </c>
    </row>
    <row r="63" spans="2:8" ht="52.5" customHeight="1" thickBot="1" x14ac:dyDescent="0.2">
      <c r="B63" s="123"/>
      <c r="C63" s="1194" t="s">
        <v>49</v>
      </c>
      <c r="D63" s="1194"/>
      <c r="E63" s="1195"/>
      <c r="F63" s="349">
        <v>52986</v>
      </c>
      <c r="G63" s="349">
        <v>53782</v>
      </c>
      <c r="H63" s="350">
        <v>51449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EBzbzEzwRhejh3orqMkXxVEEJX6OQbgKabjZrJXFClc/3U4qb/BPGDdU0QC9Vwbip6xMljyqKYVY/UBwqFtcKQ==" saltValue="WAntPNbPmQ+dgtNEYp/j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534</v>
      </c>
      <c r="G2" s="137"/>
      <c r="H2" s="138"/>
    </row>
    <row r="3" spans="1:8" x14ac:dyDescent="0.15">
      <c r="A3" s="134" t="s">
        <v>527</v>
      </c>
      <c r="B3" s="139"/>
      <c r="C3" s="140"/>
      <c r="D3" s="141">
        <v>25257</v>
      </c>
      <c r="E3" s="142"/>
      <c r="F3" s="143">
        <v>52191</v>
      </c>
      <c r="G3" s="144"/>
      <c r="H3" s="145"/>
    </row>
    <row r="4" spans="1:8" x14ac:dyDescent="0.15">
      <c r="A4" s="146"/>
      <c r="B4" s="147"/>
      <c r="C4" s="148"/>
      <c r="D4" s="149">
        <v>13576</v>
      </c>
      <c r="E4" s="150"/>
      <c r="F4" s="151">
        <v>26807</v>
      </c>
      <c r="G4" s="152"/>
      <c r="H4" s="153"/>
    </row>
    <row r="5" spans="1:8" x14ac:dyDescent="0.15">
      <c r="A5" s="134" t="s">
        <v>529</v>
      </c>
      <c r="B5" s="139"/>
      <c r="C5" s="140"/>
      <c r="D5" s="141">
        <v>26339</v>
      </c>
      <c r="E5" s="142"/>
      <c r="F5" s="143">
        <v>48105</v>
      </c>
      <c r="G5" s="144"/>
      <c r="H5" s="145"/>
    </row>
    <row r="6" spans="1:8" x14ac:dyDescent="0.15">
      <c r="A6" s="146"/>
      <c r="B6" s="147"/>
      <c r="C6" s="148"/>
      <c r="D6" s="149">
        <v>11905</v>
      </c>
      <c r="E6" s="150"/>
      <c r="F6" s="151">
        <v>24072</v>
      </c>
      <c r="G6" s="152"/>
      <c r="H6" s="153"/>
    </row>
    <row r="7" spans="1:8" x14ac:dyDescent="0.15">
      <c r="A7" s="134" t="s">
        <v>530</v>
      </c>
      <c r="B7" s="139"/>
      <c r="C7" s="140"/>
      <c r="D7" s="141">
        <v>22798</v>
      </c>
      <c r="E7" s="142"/>
      <c r="F7" s="143">
        <v>47446</v>
      </c>
      <c r="G7" s="144"/>
      <c r="H7" s="145"/>
    </row>
    <row r="8" spans="1:8" x14ac:dyDescent="0.15">
      <c r="A8" s="146"/>
      <c r="B8" s="147"/>
      <c r="C8" s="148"/>
      <c r="D8" s="149">
        <v>9749</v>
      </c>
      <c r="E8" s="150"/>
      <c r="F8" s="151">
        <v>24371</v>
      </c>
      <c r="G8" s="152"/>
      <c r="H8" s="153"/>
    </row>
    <row r="9" spans="1:8" x14ac:dyDescent="0.15">
      <c r="A9" s="134" t="s">
        <v>531</v>
      </c>
      <c r="B9" s="139"/>
      <c r="C9" s="140"/>
      <c r="D9" s="141">
        <v>33316</v>
      </c>
      <c r="E9" s="142"/>
      <c r="F9" s="143">
        <v>48387</v>
      </c>
      <c r="G9" s="144"/>
      <c r="H9" s="145"/>
    </row>
    <row r="10" spans="1:8" x14ac:dyDescent="0.15">
      <c r="A10" s="146"/>
      <c r="B10" s="147"/>
      <c r="C10" s="148"/>
      <c r="D10" s="149">
        <v>15490</v>
      </c>
      <c r="E10" s="150"/>
      <c r="F10" s="151">
        <v>25592</v>
      </c>
      <c r="G10" s="152"/>
      <c r="H10" s="153"/>
    </row>
    <row r="11" spans="1:8" x14ac:dyDescent="0.15">
      <c r="A11" s="134" t="s">
        <v>532</v>
      </c>
      <c r="B11" s="139"/>
      <c r="C11" s="140"/>
      <c r="D11" s="141">
        <v>44215</v>
      </c>
      <c r="E11" s="142"/>
      <c r="F11" s="143">
        <v>49684</v>
      </c>
      <c r="G11" s="144"/>
      <c r="H11" s="145"/>
    </row>
    <row r="12" spans="1:8" x14ac:dyDescent="0.15">
      <c r="A12" s="146"/>
      <c r="B12" s="147"/>
      <c r="C12" s="154"/>
      <c r="D12" s="149">
        <v>23737</v>
      </c>
      <c r="E12" s="150"/>
      <c r="F12" s="151">
        <v>28303</v>
      </c>
      <c r="G12" s="152"/>
      <c r="H12" s="153"/>
    </row>
    <row r="13" spans="1:8" x14ac:dyDescent="0.15">
      <c r="A13" s="134"/>
      <c r="B13" s="139"/>
      <c r="C13" s="140"/>
      <c r="D13" s="141">
        <v>30385</v>
      </c>
      <c r="E13" s="142"/>
      <c r="F13" s="143">
        <v>49163</v>
      </c>
      <c r="G13" s="155"/>
      <c r="H13" s="145"/>
    </row>
    <row r="14" spans="1:8" x14ac:dyDescent="0.15">
      <c r="A14" s="146"/>
      <c r="B14" s="147"/>
      <c r="C14" s="148"/>
      <c r="D14" s="149">
        <v>14891</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2.66</v>
      </c>
      <c r="C19" s="156">
        <f>ROUND(VALUE(SUBSTITUTE(実質収支比率等に係る経年分析!G$48,"▲","-")),2)</f>
        <v>3.14</v>
      </c>
      <c r="D19" s="156">
        <f>ROUND(VALUE(SUBSTITUTE(実質収支比率等に係る経年分析!H$48,"▲","-")),2)</f>
        <v>3.73</v>
      </c>
      <c r="E19" s="156">
        <f>ROUND(VALUE(SUBSTITUTE(実質収支比率等に係る経年分析!I$48,"▲","-")),2)</f>
        <v>2.58</v>
      </c>
      <c r="F19" s="156">
        <f>ROUND(VALUE(SUBSTITUTE(実質収支比率等に係る経年分析!J$48,"▲","-")),2)</f>
        <v>1.28</v>
      </c>
    </row>
    <row r="20" spans="1:11" x14ac:dyDescent="0.15">
      <c r="A20" s="156" t="s">
        <v>53</v>
      </c>
      <c r="B20" s="156">
        <f>ROUND(VALUE(SUBSTITUTE(実質収支比率等に係る経年分析!F$47,"▲","-")),2)</f>
        <v>17.11</v>
      </c>
      <c r="C20" s="156">
        <f>ROUND(VALUE(SUBSTITUTE(実質収支比率等に係る経年分析!G$47,"▲","-")),2)</f>
        <v>16.34</v>
      </c>
      <c r="D20" s="156">
        <f>ROUND(VALUE(SUBSTITUTE(実質収支比率等に係る経年分析!H$47,"▲","-")),2)</f>
        <v>16.420000000000002</v>
      </c>
      <c r="E20" s="156">
        <f>ROUND(VALUE(SUBSTITUTE(実質収支比率等に係る経年分析!I$47,"▲","-")),2)</f>
        <v>17.52</v>
      </c>
      <c r="F20" s="156">
        <f>ROUND(VALUE(SUBSTITUTE(実質収支比率等に係る経年分析!J$47,"▲","-")),2)</f>
        <v>16.7</v>
      </c>
    </row>
    <row r="21" spans="1:11" x14ac:dyDescent="0.15">
      <c r="A21" s="156" t="s">
        <v>54</v>
      </c>
      <c r="B21" s="156">
        <f>IF(ISNUMBER(VALUE(SUBSTITUTE(実質収支比率等に係る経年分析!F$49,"▲","-"))),ROUND(VALUE(SUBSTITUTE(実質収支比率等に係る経年分析!F$49,"▲","-")),2),NA())</f>
        <v>-1.32</v>
      </c>
      <c r="C21" s="156">
        <f>IF(ISNUMBER(VALUE(SUBSTITUTE(実質収支比率等に係る経年分析!G$49,"▲","-"))),ROUND(VALUE(SUBSTITUTE(実質収支比率等に係る経年分析!G$49,"▲","-")),2),NA())</f>
        <v>-0.65</v>
      </c>
      <c r="D21" s="156">
        <f>IF(ISNUMBER(VALUE(SUBSTITUTE(実質収支比率等に係る経年分析!H$49,"▲","-"))),ROUND(VALUE(SUBSTITUTE(実質収支比率等に係る経年分析!H$49,"▲","-")),2),NA())</f>
        <v>-1.17</v>
      </c>
      <c r="E21" s="156">
        <f>IF(ISNUMBER(VALUE(SUBSTITUTE(実質収支比率等に係る経年分析!I$49,"▲","-"))),ROUND(VALUE(SUBSTITUTE(実質収支比率等に係る経年分析!I$49,"▲","-")),2),NA())</f>
        <v>-1.4</v>
      </c>
      <c r="F21" s="156">
        <f>IF(ISNUMBER(VALUE(SUBSTITUTE(実質収支比率等に係る経年分析!J$49,"▲","-"))),ROUND(VALUE(SUBSTITUTE(実質収支比率等に係る経年分析!J$49,"▲","-")),2),NA())</f>
        <v>-2.87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8.44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1.57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1.57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0.82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0.47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0.51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0.51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0.59</v>
      </c>
    </row>
    <row r="30" spans="1:11" x14ac:dyDescent="0.15">
      <c r="A30" s="157" t="str">
        <f>IF(連結実質赤字比率に係る赤字・黒字の構成分析!C$40="",NA(),連結実質赤字比率に係る赤字・黒字の構成分析!C$40)</f>
        <v>競輪事業特別会計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0.56000000000000005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0.68</v>
      </c>
    </row>
    <row r="31" spans="1:11" x14ac:dyDescent="0.15">
      <c r="A31" s="157" t="str">
        <f>IF(連結実質赤字比率に係る赤字・黒字の構成分析!C$39="",NA(),連結実質赤字比率に係る赤字・黒字の構成分析!C$39)</f>
        <v>一般会計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2.37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2.85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3.41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1.01</v>
      </c>
    </row>
    <row r="32" spans="1:11" x14ac:dyDescent="0.15">
      <c r="A32" s="157" t="str">
        <f>IF(連結実質赤字比率に係る赤字・黒字の構成分析!C$38="",NA(),連結実質赤字比率に係る赤字・黒字の構成分析!C$38)</f>
        <v>松山城観光事業特別会計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1.1499999999999999</v>
      </c>
    </row>
    <row r="33" spans="1:16" x14ac:dyDescent="0.15">
      <c r="A33" s="157" t="str">
        <f>IF(連結実質赤字比率に係る赤字・黒字の構成分析!C$37="",NA(),連結実質赤字比率に係る赤字・黒字の構成分析!C$37)</f>
        <v>国民健康保険事業勘定特別会計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2.5099999999999998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1.75</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2.4500000000000002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2.4900000000000002</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8.58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8.3800000000000008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8.33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11.84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13770</v>
      </c>
      <c r="E42" s="158"/>
      <c r="F42" s="158"/>
      <c r="G42" s="158">
        <f>'実質公債費比率（分子）の構造'!L$52</f>
        <v>13803</v>
      </c>
      <c r="H42" s="158"/>
      <c r="I42" s="158"/>
      <c r="J42" s="158">
        <f>'実質公債費比率（分子）の構造'!M$52</f>
        <v>14159</v>
      </c>
      <c r="K42" s="158"/>
      <c r="L42" s="158"/>
      <c r="M42" s="158">
        <f>'実質公債費比率（分子）の構造'!N$52</f>
        <v>14209</v>
      </c>
      <c r="N42" s="158"/>
      <c r="O42" s="158"/>
      <c r="P42" s="158">
        <f>'実質公債費比率（分子）の構造'!O$52</f>
        <v>14461</v>
      </c>
    </row>
    <row r="43" spans="1:16" x14ac:dyDescent="0.15">
      <c r="A43" s="158" t="s">
        <v>16</v>
      </c>
      <c r="B43" s="158">
        <f>'実質公債費比率（分子）の構造'!K$51</f>
        <v>1</v>
      </c>
      <c r="C43" s="158"/>
      <c r="D43" s="158"/>
      <c r="E43" s="158">
        <f>'実質公債費比率（分子）の構造'!L$51</f>
        <v>3</v>
      </c>
      <c r="F43" s="158"/>
      <c r="G43" s="158"/>
      <c r="H43" s="158">
        <f>'実質公債費比率（分子）の構造'!M$51</f>
        <v>5</v>
      </c>
      <c r="I43" s="158"/>
      <c r="J43" s="158"/>
      <c r="K43" s="158">
        <f>'実質公債費比率（分子）の構造'!N$51</f>
        <v>12</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v>
      </c>
      <c r="C45" s="158"/>
      <c r="D45" s="158"/>
      <c r="E45" s="158">
        <f>'実質公債費比率（分子）の構造'!L$49</f>
        <v>174</v>
      </c>
      <c r="F45" s="158"/>
      <c r="G45" s="158"/>
      <c r="H45" s="158">
        <f>'実質公債費比率（分子）の構造'!M$49</f>
        <v>168</v>
      </c>
      <c r="I45" s="158"/>
      <c r="J45" s="158"/>
      <c r="K45" s="158">
        <f>'実質公債費比率（分子）の構造'!N$49</f>
        <v>167</v>
      </c>
      <c r="L45" s="158"/>
      <c r="M45" s="158"/>
      <c r="N45" s="158">
        <f>'実質公債費比率（分子）の構造'!O$49</f>
        <v>70</v>
      </c>
      <c r="O45" s="158"/>
      <c r="P45" s="158"/>
    </row>
    <row r="46" spans="1:16" x14ac:dyDescent="0.15">
      <c r="A46" s="158" t="s">
        <v>64</v>
      </c>
      <c r="B46" s="158">
        <f>'実質公債費比率（分子）の構造'!K$48</f>
        <v>5411</v>
      </c>
      <c r="C46" s="158"/>
      <c r="D46" s="158"/>
      <c r="E46" s="158">
        <f>'実質公債費比率（分子）の構造'!L$48</f>
        <v>5259</v>
      </c>
      <c r="F46" s="158"/>
      <c r="G46" s="158"/>
      <c r="H46" s="158">
        <f>'実質公債費比率（分子）の構造'!M$48</f>
        <v>5285</v>
      </c>
      <c r="I46" s="158"/>
      <c r="J46" s="158"/>
      <c r="K46" s="158">
        <f>'実質公債費比率（分子）の構造'!N$48</f>
        <v>5297</v>
      </c>
      <c r="L46" s="158"/>
      <c r="M46" s="158"/>
      <c r="N46" s="158">
        <f>'実質公債費比率（分子）の構造'!O$48</f>
        <v>5340</v>
      </c>
      <c r="O46" s="158"/>
      <c r="P46" s="158"/>
    </row>
    <row r="47" spans="1:16" x14ac:dyDescent="0.15">
      <c r="A47" s="158" t="s">
        <v>12</v>
      </c>
      <c r="B47" s="158">
        <f>'実質公債費比率（分子）の構造'!K$47</f>
        <v>433</v>
      </c>
      <c r="C47" s="158"/>
      <c r="D47" s="158"/>
      <c r="E47" s="158">
        <f>'実質公債費比率（分子）の構造'!L$47</f>
        <v>160</v>
      </c>
      <c r="F47" s="158"/>
      <c r="G47" s="158"/>
      <c r="H47" s="158">
        <f>'実質公債費比率（分子）の構造'!M$47</f>
        <v>160</v>
      </c>
      <c r="I47" s="158"/>
      <c r="J47" s="158"/>
      <c r="K47" s="158">
        <f>'実質公債費比率（分子）の構造'!N$47</f>
        <v>160</v>
      </c>
      <c r="L47" s="158"/>
      <c r="M47" s="158"/>
      <c r="N47" s="158">
        <f>'実質公債費比率（分子）の構造'!O$47</f>
        <v>160</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15770</v>
      </c>
      <c r="C49" s="158"/>
      <c r="D49" s="158"/>
      <c r="E49" s="158">
        <f>'実質公債費比率（分子）の構造'!L$45</f>
        <v>15792</v>
      </c>
      <c r="F49" s="158"/>
      <c r="G49" s="158"/>
      <c r="H49" s="158">
        <f>'実質公債費比率（分子）の構造'!M$45</f>
        <v>16370</v>
      </c>
      <c r="I49" s="158"/>
      <c r="J49" s="158"/>
      <c r="K49" s="158">
        <f>'実質公債費比率（分子）の構造'!N$45</f>
        <v>16262</v>
      </c>
      <c r="L49" s="158"/>
      <c r="M49" s="158"/>
      <c r="N49" s="158">
        <f>'実質公債費比率（分子）の構造'!O$45</f>
        <v>16243</v>
      </c>
      <c r="O49" s="158"/>
      <c r="P49" s="158"/>
    </row>
    <row r="50" spans="1:16" x14ac:dyDescent="0.15">
      <c r="A50" s="158" t="s">
        <v>67</v>
      </c>
      <c r="B50" s="158" t="e">
        <f>NA()</f>
        <v>#N/A</v>
      </c>
      <c r="C50" s="158">
        <f>IF(ISNUMBER('実質公債費比率（分子）の構造'!K$53),'実質公債費比率（分子）の構造'!K$53,NA())</f>
        <v>7848</v>
      </c>
      <c r="D50" s="158" t="e">
        <f>NA()</f>
        <v>#N/A</v>
      </c>
      <c r="E50" s="158" t="e">
        <f>NA()</f>
        <v>#N/A</v>
      </c>
      <c r="F50" s="158">
        <f>IF(ISNUMBER('実質公債費比率（分子）の構造'!L$53),'実質公債費比率（分子）の構造'!L$53,NA())</f>
        <v>7585</v>
      </c>
      <c r="G50" s="158" t="e">
        <f>NA()</f>
        <v>#N/A</v>
      </c>
      <c r="H50" s="158" t="e">
        <f>NA()</f>
        <v>#N/A</v>
      </c>
      <c r="I50" s="158">
        <f>IF(ISNUMBER('実質公債費比率（分子）の構造'!M$53),'実質公債費比率（分子）の構造'!M$53,NA())</f>
        <v>7829</v>
      </c>
      <c r="J50" s="158" t="e">
        <f>NA()</f>
        <v>#N/A</v>
      </c>
      <c r="K50" s="158" t="e">
        <f>NA()</f>
        <v>#N/A</v>
      </c>
      <c r="L50" s="158">
        <f>IF(ISNUMBER('実質公債費比率（分子）の構造'!N$53),'実質公債費比率（分子）の構造'!N$53,NA())</f>
        <v>7689</v>
      </c>
      <c r="M50" s="158" t="e">
        <f>NA()</f>
        <v>#N/A</v>
      </c>
      <c r="N50" s="158" t="e">
        <f>NA()</f>
        <v>#N/A</v>
      </c>
      <c r="O50" s="158">
        <f>IF(ISNUMBER('実質公債費比率（分子）の構造'!O$53),'実質公債費比率（分子）の構造'!O$53,NA())</f>
        <v>7352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182508</v>
      </c>
      <c r="E56" s="157"/>
      <c r="F56" s="157"/>
      <c r="G56" s="157">
        <f>'将来負担比率（分子）の構造'!J$52</f>
        <v>180762</v>
      </c>
      <c r="H56" s="157"/>
      <c r="I56" s="157"/>
      <c r="J56" s="157">
        <f>'将来負担比率（分子）の構造'!K$52</f>
        <v>175566</v>
      </c>
      <c r="K56" s="157"/>
      <c r="L56" s="157"/>
      <c r="M56" s="157">
        <f>'将来負担比率（分子）の構造'!L$52</f>
        <v>168638</v>
      </c>
      <c r="N56" s="157"/>
      <c r="O56" s="157"/>
      <c r="P56" s="157">
        <f>'将来負担比率（分子）の構造'!M$52</f>
        <v>161539</v>
      </c>
    </row>
    <row r="57" spans="1:16" x14ac:dyDescent="0.15">
      <c r="A57" s="157" t="s">
        <v>42</v>
      </c>
      <c r="B57" s="157"/>
      <c r="C57" s="157"/>
      <c r="D57" s="157">
        <f>'将来負担比率（分子）の構造'!I$51</f>
        <v>3785</v>
      </c>
      <c r="E57" s="157"/>
      <c r="F57" s="157"/>
      <c r="G57" s="157">
        <f>'将来負担比率（分子）の構造'!J$51</f>
        <v>2972</v>
      </c>
      <c r="H57" s="157"/>
      <c r="I57" s="157"/>
      <c r="J57" s="157">
        <f>'将来負担比率（分子）の構造'!K$51</f>
        <v>2905</v>
      </c>
      <c r="K57" s="157"/>
      <c r="L57" s="157"/>
      <c r="M57" s="157">
        <f>'将来負担比率（分子）の構造'!L$51</f>
        <v>3216</v>
      </c>
      <c r="N57" s="157"/>
      <c r="O57" s="157"/>
      <c r="P57" s="157">
        <f>'将来負担比率（分子）の構造'!M$51</f>
        <v>3950</v>
      </c>
    </row>
    <row r="58" spans="1:16" x14ac:dyDescent="0.15">
      <c r="A58" s="157" t="s">
        <v>41</v>
      </c>
      <c r="B58" s="157"/>
      <c r="C58" s="157"/>
      <c r="D58" s="157">
        <f>'将来負担比率（分子）の構造'!I$50</f>
        <v>52897</v>
      </c>
      <c r="E58" s="157"/>
      <c r="F58" s="157"/>
      <c r="G58" s="157">
        <f>'将来負担比率（分子）の構造'!J$50</f>
        <v>58439</v>
      </c>
      <c r="H58" s="157"/>
      <c r="I58" s="157"/>
      <c r="J58" s="157">
        <f>'将来負担比率（分子）の構造'!K$50</f>
        <v>60197</v>
      </c>
      <c r="K58" s="157"/>
      <c r="L58" s="157"/>
      <c r="M58" s="157">
        <f>'将来負担比率（分子）の構造'!L$50</f>
        <v>63071</v>
      </c>
      <c r="N58" s="157"/>
      <c r="O58" s="157"/>
      <c r="P58" s="157">
        <f>'将来負担比率（分子）の構造'!M$50</f>
        <v>62875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21187</v>
      </c>
      <c r="C62" s="157"/>
      <c r="D62" s="157"/>
      <c r="E62" s="157">
        <f>'将来負担比率（分子）の構造'!J$45</f>
        <v>21573</v>
      </c>
      <c r="F62" s="157"/>
      <c r="G62" s="157"/>
      <c r="H62" s="157">
        <f>'将来負担比率（分子）の構造'!K$45</f>
        <v>22268</v>
      </c>
      <c r="I62" s="157"/>
      <c r="J62" s="157"/>
      <c r="K62" s="157">
        <f>'将来負担比率（分子）の構造'!L$45</f>
        <v>22755</v>
      </c>
      <c r="L62" s="157"/>
      <c r="M62" s="157"/>
      <c r="N62" s="157">
        <f>'将来負担比率（分子）の構造'!M$45</f>
        <v>22847</v>
      </c>
      <c r="O62" s="157"/>
      <c r="P62" s="157"/>
    </row>
    <row r="63" spans="1:16" x14ac:dyDescent="0.15">
      <c r="A63" s="157" t="s">
        <v>34</v>
      </c>
      <c r="B63" s="157">
        <f>'将来負担比率（分子）の構造'!I$44</f>
        <v>2151</v>
      </c>
      <c r="C63" s="157"/>
      <c r="D63" s="157"/>
      <c r="E63" s="157">
        <f>'将来負担比率（分子）の構造'!J$44</f>
        <v>1979</v>
      </c>
      <c r="F63" s="157"/>
      <c r="G63" s="157"/>
      <c r="H63" s="157">
        <f>'将来負担比率（分子）の構造'!K$44</f>
        <v>1746</v>
      </c>
      <c r="I63" s="157"/>
      <c r="J63" s="157"/>
      <c r="K63" s="157">
        <f>'将来負担比率（分子）の構造'!L$44</f>
        <v>1572</v>
      </c>
      <c r="L63" s="157"/>
      <c r="M63" s="157"/>
      <c r="N63" s="157">
        <f>'将来負担比率（分子）の構造'!M$44</f>
        <v>1399</v>
      </c>
      <c r="O63" s="157"/>
      <c r="P63" s="157"/>
    </row>
    <row r="64" spans="1:16" x14ac:dyDescent="0.15">
      <c r="A64" s="157" t="s">
        <v>33</v>
      </c>
      <c r="B64" s="157">
        <f>'将来負担比率（分子）の構造'!I$43</f>
        <v>78485</v>
      </c>
      <c r="C64" s="157"/>
      <c r="D64" s="157"/>
      <c r="E64" s="157">
        <f>'将来負担比率（分子）の構造'!J$43</f>
        <v>75770</v>
      </c>
      <c r="F64" s="157"/>
      <c r="G64" s="157"/>
      <c r="H64" s="157">
        <f>'将来負担比率（分子）の構造'!K$43</f>
        <v>71846</v>
      </c>
      <c r="I64" s="157"/>
      <c r="J64" s="157"/>
      <c r="K64" s="157">
        <f>'将来負担比率（分子）の構造'!L$43</f>
        <v>69174</v>
      </c>
      <c r="L64" s="157"/>
      <c r="M64" s="157"/>
      <c r="N64" s="157">
        <f>'将来負担比率（分子）の構造'!M$43</f>
        <v>67635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178299</v>
      </c>
      <c r="C66" s="157"/>
      <c r="D66" s="157"/>
      <c r="E66" s="157">
        <f>'将来負担比率（分子）の構造'!J$41</f>
        <v>173419</v>
      </c>
      <c r="F66" s="157"/>
      <c r="G66" s="157"/>
      <c r="H66" s="157">
        <f>'将来負担比率（分子）の構造'!K$41</f>
        <v>166529</v>
      </c>
      <c r="I66" s="157"/>
      <c r="J66" s="157"/>
      <c r="K66" s="157">
        <f>'将来負担比率（分子）の構造'!L$41</f>
        <v>161626</v>
      </c>
      <c r="L66" s="157"/>
      <c r="M66" s="157"/>
      <c r="N66" s="157">
        <f>'将来負担比率（分子）の構造'!M$41</f>
        <v>159143</v>
      </c>
      <c r="O66" s="157"/>
      <c r="P66" s="157"/>
    </row>
    <row r="67" spans="1:16" x14ac:dyDescent="0.15">
      <c r="A67" s="157" t="s">
        <v>71</v>
      </c>
      <c r="B67" s="157" t="e">
        <f>NA()</f>
        <v>#N/A</v>
      </c>
      <c r="C67" s="157">
        <f>IF(ISNUMBER('将来負担比率（分子）の構造'!I$53), IF('将来負担比率（分子）の構造'!I$53 &lt; 0, 0, '将来負担比率（分子）の構造'!I$53), NA())</f>
        <v>40931</v>
      </c>
      <c r="D67" s="157" t="e">
        <f>NA()</f>
        <v>#N/A</v>
      </c>
      <c r="E67" s="157" t="e">
        <f>NA()</f>
        <v>#N/A</v>
      </c>
      <c r="F67" s="157">
        <f>IF(ISNUMBER('将来負担比率（分子）の構造'!J$53), IF('将来負担比率（分子）の構造'!J$53 &lt; 0, 0, '将来負担比率（分子）の構造'!J$53), NA())</f>
        <v>30569</v>
      </c>
      <c r="G67" s="157" t="e">
        <f>NA()</f>
        <v>#N/A</v>
      </c>
      <c r="H67" s="157" t="e">
        <f>NA()</f>
        <v>#N/A</v>
      </c>
      <c r="I67" s="157">
        <f>IF(ISNUMBER('将来負担比率（分子）の構造'!K$53), IF('将来負担比率（分子）の構造'!K$53 &lt; 0, 0, '将来負担比率（分子）の構造'!K$53), NA())</f>
        <v>23721</v>
      </c>
      <c r="J67" s="157" t="e">
        <f>NA()</f>
        <v>#N/A</v>
      </c>
      <c r="K67" s="157" t="e">
        <f>NA()</f>
        <v>#N/A</v>
      </c>
      <c r="L67" s="157">
        <f>IF(ISNUMBER('将来負担比率（分子）の構造'!L$53), IF('将来負担比率（分子）の構造'!L$53 &lt; 0, 0, '将来負担比率（分子）の構造'!L$53), NA())</f>
        <v>20202</v>
      </c>
      <c r="M67" s="157" t="e">
        <f>NA()</f>
        <v>#N/A</v>
      </c>
      <c r="N67" s="157" t="e">
        <f>NA()</f>
        <v>#N/A</v>
      </c>
      <c r="O67" s="157">
        <f>IF(ISNUMBER('将来負担比率（分子）の構造'!M$53), IF('将来負担比率（分子）の構造'!M$53 &lt; 0, 0, '将来負担比率（分子）の構造'!M$53), NA())</f>
        <v>22659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18250</v>
      </c>
      <c r="C72" s="161">
        <f>基金残高に係る経年分析!G55</f>
        <v>19800</v>
      </c>
      <c r="D72" s="161">
        <f>基金残高に係る経年分析!H55</f>
        <v>19400</v>
      </c>
    </row>
    <row r="73" spans="1:16" x14ac:dyDescent="0.15">
      <c r="A73" s="160" t="s">
        <v>74</v>
      </c>
      <c r="B73" s="161">
        <f>基金残高に係る経年分析!F56</f>
        <v>10150</v>
      </c>
      <c r="C73" s="161">
        <f>基金残高に係る経年分析!G56</f>
        <v>8950</v>
      </c>
      <c r="D73" s="161">
        <f>基金残高に係る経年分析!H56</f>
        <v>8500</v>
      </c>
    </row>
    <row r="74" spans="1:16" x14ac:dyDescent="0.15">
      <c r="A74" s="160" t="s">
        <v>75</v>
      </c>
      <c r="B74" s="161">
        <f>基金残高に係る経年分析!F57</f>
        <v>24586</v>
      </c>
      <c r="C74" s="161">
        <f>基金残高に係る経年分析!G57</f>
        <v>25032</v>
      </c>
      <c r="D74" s="161">
        <f>基金残高に係る経年分析!H57</f>
        <v>23549</v>
      </c>
    </row>
  </sheetData>
  <sheetProtection algorithmName="SHA-512" hashValue="OesQ456fi4KwB7cCtrO8QwHWcVZVDh4E8/DrhocS1Y0gTD3sgF2fRat94eGAd1vYXFt5aNfcLTCDKkRnDnj2OA==" saltValue="UNqfvalI2uJxqsB2elss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70709498</v>
      </c>
      <c r="S5" s="600"/>
      <c r="T5" s="600"/>
      <c r="U5" s="600"/>
      <c r="V5" s="600"/>
      <c r="W5" s="600"/>
      <c r="X5" s="600"/>
      <c r="Y5" s="601"/>
      <c r="Z5" s="602">
        <v>30.3</v>
      </c>
      <c r="AA5" s="602"/>
      <c r="AB5" s="602"/>
      <c r="AC5" s="602"/>
      <c r="AD5" s="603">
        <v>70709498</v>
      </c>
      <c r="AE5" s="603"/>
      <c r="AF5" s="603"/>
      <c r="AG5" s="603"/>
      <c r="AH5" s="603"/>
      <c r="AI5" s="603"/>
      <c r="AJ5" s="603"/>
      <c r="AK5" s="603"/>
      <c r="AL5" s="604">
        <v>59.6</v>
      </c>
      <c r="AM5" s="605"/>
      <c r="AN5" s="605"/>
      <c r="AO5" s="606"/>
      <c r="AP5" s="596" t="s">
        <v>215</v>
      </c>
      <c r="AQ5" s="597"/>
      <c r="AR5" s="597"/>
      <c r="AS5" s="597"/>
      <c r="AT5" s="597"/>
      <c r="AU5" s="597"/>
      <c r="AV5" s="597"/>
      <c r="AW5" s="597"/>
      <c r="AX5" s="597"/>
      <c r="AY5" s="597"/>
      <c r="AZ5" s="597"/>
      <c r="BA5" s="597"/>
      <c r="BB5" s="597"/>
      <c r="BC5" s="597"/>
      <c r="BD5" s="597"/>
      <c r="BE5" s="597"/>
      <c r="BF5" s="598"/>
      <c r="BG5" s="610">
        <v>68485340</v>
      </c>
      <c r="BH5" s="611"/>
      <c r="BI5" s="611"/>
      <c r="BJ5" s="611"/>
      <c r="BK5" s="611"/>
      <c r="BL5" s="611"/>
      <c r="BM5" s="611"/>
      <c r="BN5" s="612"/>
      <c r="BO5" s="613">
        <v>96.9</v>
      </c>
      <c r="BP5" s="613"/>
      <c r="BQ5" s="613"/>
      <c r="BR5" s="613"/>
      <c r="BS5" s="614">
        <v>1680440</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1489581</v>
      </c>
      <c r="S6" s="611"/>
      <c r="T6" s="611"/>
      <c r="U6" s="611"/>
      <c r="V6" s="611"/>
      <c r="W6" s="611"/>
      <c r="X6" s="611"/>
      <c r="Y6" s="612"/>
      <c r="Z6" s="613">
        <v>0.6</v>
      </c>
      <c r="AA6" s="613"/>
      <c r="AB6" s="613"/>
      <c r="AC6" s="613"/>
      <c r="AD6" s="614">
        <v>1489581</v>
      </c>
      <c r="AE6" s="614"/>
      <c r="AF6" s="614"/>
      <c r="AG6" s="614"/>
      <c r="AH6" s="614"/>
      <c r="AI6" s="614"/>
      <c r="AJ6" s="614"/>
      <c r="AK6" s="614"/>
      <c r="AL6" s="615">
        <v>1.3</v>
      </c>
      <c r="AM6" s="616"/>
      <c r="AN6" s="616"/>
      <c r="AO6" s="617"/>
      <c r="AP6" s="607" t="s">
        <v>220</v>
      </c>
      <c r="AQ6" s="608"/>
      <c r="AR6" s="608"/>
      <c r="AS6" s="608"/>
      <c r="AT6" s="608"/>
      <c r="AU6" s="608"/>
      <c r="AV6" s="608"/>
      <c r="AW6" s="608"/>
      <c r="AX6" s="608"/>
      <c r="AY6" s="608"/>
      <c r="AZ6" s="608"/>
      <c r="BA6" s="608"/>
      <c r="BB6" s="608"/>
      <c r="BC6" s="608"/>
      <c r="BD6" s="608"/>
      <c r="BE6" s="608"/>
      <c r="BF6" s="609"/>
      <c r="BG6" s="610">
        <v>68485340</v>
      </c>
      <c r="BH6" s="611"/>
      <c r="BI6" s="611"/>
      <c r="BJ6" s="611"/>
      <c r="BK6" s="611"/>
      <c r="BL6" s="611"/>
      <c r="BM6" s="611"/>
      <c r="BN6" s="612"/>
      <c r="BO6" s="613">
        <v>96.9</v>
      </c>
      <c r="BP6" s="613"/>
      <c r="BQ6" s="613"/>
      <c r="BR6" s="613"/>
      <c r="BS6" s="614">
        <v>1680440</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835037</v>
      </c>
      <c r="CS6" s="611"/>
      <c r="CT6" s="611"/>
      <c r="CU6" s="611"/>
      <c r="CV6" s="611"/>
      <c r="CW6" s="611"/>
      <c r="CX6" s="611"/>
      <c r="CY6" s="612"/>
      <c r="CZ6" s="604">
        <v>0.4</v>
      </c>
      <c r="DA6" s="605"/>
      <c r="DB6" s="605"/>
      <c r="DC6" s="621"/>
      <c r="DD6" s="619">
        <v>1111</v>
      </c>
      <c r="DE6" s="611"/>
      <c r="DF6" s="611"/>
      <c r="DG6" s="611"/>
      <c r="DH6" s="611"/>
      <c r="DI6" s="611"/>
      <c r="DJ6" s="611"/>
      <c r="DK6" s="611"/>
      <c r="DL6" s="611"/>
      <c r="DM6" s="611"/>
      <c r="DN6" s="611"/>
      <c r="DO6" s="611"/>
      <c r="DP6" s="612"/>
      <c r="DQ6" s="619">
        <v>834788</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59266</v>
      </c>
      <c r="S7" s="611"/>
      <c r="T7" s="611"/>
      <c r="U7" s="611"/>
      <c r="V7" s="611"/>
      <c r="W7" s="611"/>
      <c r="X7" s="611"/>
      <c r="Y7" s="612"/>
      <c r="Z7" s="613">
        <v>0</v>
      </c>
      <c r="AA7" s="613"/>
      <c r="AB7" s="613"/>
      <c r="AC7" s="613"/>
      <c r="AD7" s="614">
        <v>59266</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31288359</v>
      </c>
      <c r="BH7" s="611"/>
      <c r="BI7" s="611"/>
      <c r="BJ7" s="611"/>
      <c r="BK7" s="611"/>
      <c r="BL7" s="611"/>
      <c r="BM7" s="611"/>
      <c r="BN7" s="612"/>
      <c r="BO7" s="613">
        <v>44.2</v>
      </c>
      <c r="BP7" s="613"/>
      <c r="BQ7" s="613"/>
      <c r="BR7" s="613"/>
      <c r="BS7" s="614">
        <v>1680440</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20398944</v>
      </c>
      <c r="CS7" s="611"/>
      <c r="CT7" s="611"/>
      <c r="CU7" s="611"/>
      <c r="CV7" s="611"/>
      <c r="CW7" s="611"/>
      <c r="CX7" s="611"/>
      <c r="CY7" s="612"/>
      <c r="CZ7" s="613">
        <v>8.9</v>
      </c>
      <c r="DA7" s="613"/>
      <c r="DB7" s="613"/>
      <c r="DC7" s="613"/>
      <c r="DD7" s="619">
        <v>889616</v>
      </c>
      <c r="DE7" s="611"/>
      <c r="DF7" s="611"/>
      <c r="DG7" s="611"/>
      <c r="DH7" s="611"/>
      <c r="DI7" s="611"/>
      <c r="DJ7" s="611"/>
      <c r="DK7" s="611"/>
      <c r="DL7" s="611"/>
      <c r="DM7" s="611"/>
      <c r="DN7" s="611"/>
      <c r="DO7" s="611"/>
      <c r="DP7" s="612"/>
      <c r="DQ7" s="619">
        <v>17017761</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565386</v>
      </c>
      <c r="S8" s="611"/>
      <c r="T8" s="611"/>
      <c r="U8" s="611"/>
      <c r="V8" s="611"/>
      <c r="W8" s="611"/>
      <c r="X8" s="611"/>
      <c r="Y8" s="612"/>
      <c r="Z8" s="613">
        <v>0.2</v>
      </c>
      <c r="AA8" s="613"/>
      <c r="AB8" s="613"/>
      <c r="AC8" s="613"/>
      <c r="AD8" s="614">
        <v>565386</v>
      </c>
      <c r="AE8" s="614"/>
      <c r="AF8" s="614"/>
      <c r="AG8" s="614"/>
      <c r="AH8" s="614"/>
      <c r="AI8" s="614"/>
      <c r="AJ8" s="614"/>
      <c r="AK8" s="614"/>
      <c r="AL8" s="615">
        <v>0.5</v>
      </c>
      <c r="AM8" s="616"/>
      <c r="AN8" s="616"/>
      <c r="AO8" s="617"/>
      <c r="AP8" s="607" t="s">
        <v>226</v>
      </c>
      <c r="AQ8" s="608"/>
      <c r="AR8" s="608"/>
      <c r="AS8" s="608"/>
      <c r="AT8" s="608"/>
      <c r="AU8" s="608"/>
      <c r="AV8" s="608"/>
      <c r="AW8" s="608"/>
      <c r="AX8" s="608"/>
      <c r="AY8" s="608"/>
      <c r="AZ8" s="608"/>
      <c r="BA8" s="608"/>
      <c r="BB8" s="608"/>
      <c r="BC8" s="608"/>
      <c r="BD8" s="608"/>
      <c r="BE8" s="608"/>
      <c r="BF8" s="609"/>
      <c r="BG8" s="610">
        <v>749957</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111091335</v>
      </c>
      <c r="CS8" s="611"/>
      <c r="CT8" s="611"/>
      <c r="CU8" s="611"/>
      <c r="CV8" s="611"/>
      <c r="CW8" s="611"/>
      <c r="CX8" s="611"/>
      <c r="CY8" s="612"/>
      <c r="CZ8" s="613">
        <v>48.6</v>
      </c>
      <c r="DA8" s="613"/>
      <c r="DB8" s="613"/>
      <c r="DC8" s="613"/>
      <c r="DD8" s="619">
        <v>728752</v>
      </c>
      <c r="DE8" s="611"/>
      <c r="DF8" s="611"/>
      <c r="DG8" s="611"/>
      <c r="DH8" s="611"/>
      <c r="DI8" s="611"/>
      <c r="DJ8" s="611"/>
      <c r="DK8" s="611"/>
      <c r="DL8" s="611"/>
      <c r="DM8" s="611"/>
      <c r="DN8" s="611"/>
      <c r="DO8" s="611"/>
      <c r="DP8" s="612"/>
      <c r="DQ8" s="619">
        <v>54890629</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840328</v>
      </c>
      <c r="S9" s="611"/>
      <c r="T9" s="611"/>
      <c r="U9" s="611"/>
      <c r="V9" s="611"/>
      <c r="W9" s="611"/>
      <c r="X9" s="611"/>
      <c r="Y9" s="612"/>
      <c r="Z9" s="613">
        <v>0.4</v>
      </c>
      <c r="AA9" s="613"/>
      <c r="AB9" s="613"/>
      <c r="AC9" s="613"/>
      <c r="AD9" s="614">
        <v>840328</v>
      </c>
      <c r="AE9" s="614"/>
      <c r="AF9" s="614"/>
      <c r="AG9" s="614"/>
      <c r="AH9" s="614"/>
      <c r="AI9" s="614"/>
      <c r="AJ9" s="614"/>
      <c r="AK9" s="614"/>
      <c r="AL9" s="615">
        <v>0.7</v>
      </c>
      <c r="AM9" s="616"/>
      <c r="AN9" s="616"/>
      <c r="AO9" s="617"/>
      <c r="AP9" s="607" t="s">
        <v>229</v>
      </c>
      <c r="AQ9" s="608"/>
      <c r="AR9" s="608"/>
      <c r="AS9" s="608"/>
      <c r="AT9" s="608"/>
      <c r="AU9" s="608"/>
      <c r="AV9" s="608"/>
      <c r="AW9" s="608"/>
      <c r="AX9" s="608"/>
      <c r="AY9" s="608"/>
      <c r="AZ9" s="608"/>
      <c r="BA9" s="608"/>
      <c r="BB9" s="608"/>
      <c r="BC9" s="608"/>
      <c r="BD9" s="608"/>
      <c r="BE9" s="608"/>
      <c r="BF9" s="609"/>
      <c r="BG9" s="610">
        <v>23859957</v>
      </c>
      <c r="BH9" s="611"/>
      <c r="BI9" s="611"/>
      <c r="BJ9" s="611"/>
      <c r="BK9" s="611"/>
      <c r="BL9" s="611"/>
      <c r="BM9" s="611"/>
      <c r="BN9" s="612"/>
      <c r="BO9" s="613">
        <v>33.700000000000003</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15484561</v>
      </c>
      <c r="CS9" s="611"/>
      <c r="CT9" s="611"/>
      <c r="CU9" s="611"/>
      <c r="CV9" s="611"/>
      <c r="CW9" s="611"/>
      <c r="CX9" s="611"/>
      <c r="CY9" s="612"/>
      <c r="CZ9" s="613">
        <v>6.8</v>
      </c>
      <c r="DA9" s="613"/>
      <c r="DB9" s="613"/>
      <c r="DC9" s="613"/>
      <c r="DD9" s="619">
        <v>1291790</v>
      </c>
      <c r="DE9" s="611"/>
      <c r="DF9" s="611"/>
      <c r="DG9" s="611"/>
      <c r="DH9" s="611"/>
      <c r="DI9" s="611"/>
      <c r="DJ9" s="611"/>
      <c r="DK9" s="611"/>
      <c r="DL9" s="611"/>
      <c r="DM9" s="611"/>
      <c r="DN9" s="611"/>
      <c r="DO9" s="611"/>
      <c r="DP9" s="612"/>
      <c r="DQ9" s="619">
        <v>12033487</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1840747</v>
      </c>
      <c r="BH10" s="611"/>
      <c r="BI10" s="611"/>
      <c r="BJ10" s="611"/>
      <c r="BK10" s="611"/>
      <c r="BL10" s="611"/>
      <c r="BM10" s="611"/>
      <c r="BN10" s="612"/>
      <c r="BO10" s="613">
        <v>2.6</v>
      </c>
      <c r="BP10" s="613"/>
      <c r="BQ10" s="613"/>
      <c r="BR10" s="613"/>
      <c r="BS10" s="614">
        <v>306388</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343692</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12959</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13859176</v>
      </c>
      <c r="S11" s="611"/>
      <c r="T11" s="611"/>
      <c r="U11" s="611"/>
      <c r="V11" s="611"/>
      <c r="W11" s="611"/>
      <c r="X11" s="611"/>
      <c r="Y11" s="612"/>
      <c r="Z11" s="615">
        <v>5.9</v>
      </c>
      <c r="AA11" s="616"/>
      <c r="AB11" s="616"/>
      <c r="AC11" s="622"/>
      <c r="AD11" s="619">
        <v>13859176</v>
      </c>
      <c r="AE11" s="611"/>
      <c r="AF11" s="611"/>
      <c r="AG11" s="611"/>
      <c r="AH11" s="611"/>
      <c r="AI11" s="611"/>
      <c r="AJ11" s="611"/>
      <c r="AK11" s="612"/>
      <c r="AL11" s="615">
        <v>11.7</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4837698</v>
      </c>
      <c r="BH11" s="611"/>
      <c r="BI11" s="611"/>
      <c r="BJ11" s="611"/>
      <c r="BK11" s="611"/>
      <c r="BL11" s="611"/>
      <c r="BM11" s="611"/>
      <c r="BN11" s="612"/>
      <c r="BO11" s="613">
        <v>6.8</v>
      </c>
      <c r="BP11" s="613"/>
      <c r="BQ11" s="613"/>
      <c r="BR11" s="613"/>
      <c r="BS11" s="614">
        <v>1374052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3229173</v>
      </c>
      <c r="CS11" s="611"/>
      <c r="CT11" s="611"/>
      <c r="CU11" s="611"/>
      <c r="CV11" s="611"/>
      <c r="CW11" s="611"/>
      <c r="CX11" s="611"/>
      <c r="CY11" s="612"/>
      <c r="CZ11" s="613">
        <v>1.4</v>
      </c>
      <c r="DA11" s="613"/>
      <c r="DB11" s="613"/>
      <c r="DC11" s="613"/>
      <c r="DD11" s="619">
        <v>1856566</v>
      </c>
      <c r="DE11" s="611"/>
      <c r="DF11" s="611"/>
      <c r="DG11" s="611"/>
      <c r="DH11" s="611"/>
      <c r="DI11" s="611"/>
      <c r="DJ11" s="611"/>
      <c r="DK11" s="611"/>
      <c r="DL11" s="611"/>
      <c r="DM11" s="611"/>
      <c r="DN11" s="611"/>
      <c r="DO11" s="611"/>
      <c r="DP11" s="612"/>
      <c r="DQ11" s="619">
        <v>1629471</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v>83306</v>
      </c>
      <c r="S12" s="611"/>
      <c r="T12" s="611"/>
      <c r="U12" s="611"/>
      <c r="V12" s="611"/>
      <c r="W12" s="611"/>
      <c r="X12" s="611"/>
      <c r="Y12" s="612"/>
      <c r="Z12" s="613">
        <v>0</v>
      </c>
      <c r="AA12" s="613"/>
      <c r="AB12" s="613"/>
      <c r="AC12" s="613"/>
      <c r="AD12" s="614">
        <v>83306</v>
      </c>
      <c r="AE12" s="614"/>
      <c r="AF12" s="614"/>
      <c r="AG12" s="614"/>
      <c r="AH12" s="614"/>
      <c r="AI12" s="614"/>
      <c r="AJ12" s="614"/>
      <c r="AK12" s="614"/>
      <c r="AL12" s="615">
        <v>0.1</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32155518</v>
      </c>
      <c r="BH12" s="611"/>
      <c r="BI12" s="611"/>
      <c r="BJ12" s="611"/>
      <c r="BK12" s="611"/>
      <c r="BL12" s="611"/>
      <c r="BM12" s="611"/>
      <c r="BN12" s="612"/>
      <c r="BO12" s="613">
        <v>45.5</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7154279</v>
      </c>
      <c r="CS12" s="611"/>
      <c r="CT12" s="611"/>
      <c r="CU12" s="611"/>
      <c r="CV12" s="611"/>
      <c r="CW12" s="611"/>
      <c r="CX12" s="611"/>
      <c r="CY12" s="612"/>
      <c r="CZ12" s="613">
        <v>3.1</v>
      </c>
      <c r="DA12" s="613"/>
      <c r="DB12" s="613"/>
      <c r="DC12" s="613"/>
      <c r="DD12" s="619">
        <v>26768</v>
      </c>
      <c r="DE12" s="611"/>
      <c r="DF12" s="611"/>
      <c r="DG12" s="611"/>
      <c r="DH12" s="611"/>
      <c r="DI12" s="611"/>
      <c r="DJ12" s="611"/>
      <c r="DK12" s="611"/>
      <c r="DL12" s="611"/>
      <c r="DM12" s="611"/>
      <c r="DN12" s="611"/>
      <c r="DO12" s="611"/>
      <c r="DP12" s="612"/>
      <c r="DQ12" s="619">
        <v>2962592</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31983983</v>
      </c>
      <c r="BH13" s="611"/>
      <c r="BI13" s="611"/>
      <c r="BJ13" s="611"/>
      <c r="BK13" s="611"/>
      <c r="BL13" s="611"/>
      <c r="BM13" s="611"/>
      <c r="BN13" s="612"/>
      <c r="BO13" s="613">
        <v>45.2</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19708992</v>
      </c>
      <c r="CS13" s="611"/>
      <c r="CT13" s="611"/>
      <c r="CU13" s="611"/>
      <c r="CV13" s="611"/>
      <c r="CW13" s="611"/>
      <c r="CX13" s="611"/>
      <c r="CY13" s="612"/>
      <c r="CZ13" s="613">
        <v>8.6</v>
      </c>
      <c r="DA13" s="613"/>
      <c r="DB13" s="613"/>
      <c r="DC13" s="613"/>
      <c r="DD13" s="619">
        <v>7410332</v>
      </c>
      <c r="DE13" s="611"/>
      <c r="DF13" s="611"/>
      <c r="DG13" s="611"/>
      <c r="DH13" s="611"/>
      <c r="DI13" s="611"/>
      <c r="DJ13" s="611"/>
      <c r="DK13" s="611"/>
      <c r="DL13" s="611"/>
      <c r="DM13" s="611"/>
      <c r="DN13" s="611"/>
      <c r="DO13" s="611"/>
      <c r="DP13" s="612"/>
      <c r="DQ13" s="619">
        <v>11467463</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1666107</v>
      </c>
      <c r="BH14" s="611"/>
      <c r="BI14" s="611"/>
      <c r="BJ14" s="611"/>
      <c r="BK14" s="611"/>
      <c r="BL14" s="611"/>
      <c r="BM14" s="611"/>
      <c r="BN14" s="612"/>
      <c r="BO14" s="613">
        <v>2.4</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7345129</v>
      </c>
      <c r="CS14" s="611"/>
      <c r="CT14" s="611"/>
      <c r="CU14" s="611"/>
      <c r="CV14" s="611"/>
      <c r="CW14" s="611"/>
      <c r="CX14" s="611"/>
      <c r="CY14" s="612"/>
      <c r="CZ14" s="613">
        <v>3.2</v>
      </c>
      <c r="DA14" s="613"/>
      <c r="DB14" s="613"/>
      <c r="DC14" s="613"/>
      <c r="DD14" s="619">
        <v>2337942</v>
      </c>
      <c r="DE14" s="611"/>
      <c r="DF14" s="611"/>
      <c r="DG14" s="611"/>
      <c r="DH14" s="611"/>
      <c r="DI14" s="611"/>
      <c r="DJ14" s="611"/>
      <c r="DK14" s="611"/>
      <c r="DL14" s="611"/>
      <c r="DM14" s="611"/>
      <c r="DN14" s="611"/>
      <c r="DO14" s="611"/>
      <c r="DP14" s="612"/>
      <c r="DQ14" s="619">
        <v>4956322</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125322</v>
      </c>
      <c r="S15" s="611"/>
      <c r="T15" s="611"/>
      <c r="U15" s="611"/>
      <c r="V15" s="611"/>
      <c r="W15" s="611"/>
      <c r="X15" s="611"/>
      <c r="Y15" s="612"/>
      <c r="Z15" s="613">
        <v>0.1</v>
      </c>
      <c r="AA15" s="613"/>
      <c r="AB15" s="613"/>
      <c r="AC15" s="613"/>
      <c r="AD15" s="614">
        <v>125322</v>
      </c>
      <c r="AE15" s="614"/>
      <c r="AF15" s="614"/>
      <c r="AG15" s="614"/>
      <c r="AH15" s="614"/>
      <c r="AI15" s="614"/>
      <c r="AJ15" s="614"/>
      <c r="AK15" s="614"/>
      <c r="AL15" s="615">
        <v>0.1</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3375356</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25053740</v>
      </c>
      <c r="CS15" s="611"/>
      <c r="CT15" s="611"/>
      <c r="CU15" s="611"/>
      <c r="CV15" s="611"/>
      <c r="CW15" s="611"/>
      <c r="CX15" s="611"/>
      <c r="CY15" s="612"/>
      <c r="CZ15" s="613">
        <v>11</v>
      </c>
      <c r="DA15" s="613"/>
      <c r="DB15" s="613"/>
      <c r="DC15" s="613"/>
      <c r="DD15" s="619">
        <v>7417063</v>
      </c>
      <c r="DE15" s="611"/>
      <c r="DF15" s="611"/>
      <c r="DG15" s="611"/>
      <c r="DH15" s="611"/>
      <c r="DI15" s="611"/>
      <c r="DJ15" s="611"/>
      <c r="DK15" s="611"/>
      <c r="DL15" s="611"/>
      <c r="DM15" s="611"/>
      <c r="DN15" s="611"/>
      <c r="DO15" s="611"/>
      <c r="DP15" s="612"/>
      <c r="DQ15" s="619">
        <v>13394891</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1437143</v>
      </c>
      <c r="S16" s="611"/>
      <c r="T16" s="611"/>
      <c r="U16" s="611"/>
      <c r="V16" s="611"/>
      <c r="W16" s="611"/>
      <c r="X16" s="611"/>
      <c r="Y16" s="612"/>
      <c r="Z16" s="613">
        <v>0.6</v>
      </c>
      <c r="AA16" s="613"/>
      <c r="AB16" s="613"/>
      <c r="AC16" s="613"/>
      <c r="AD16" s="614">
        <v>1437143</v>
      </c>
      <c r="AE16" s="614"/>
      <c r="AF16" s="614"/>
      <c r="AG16" s="614"/>
      <c r="AH16" s="614"/>
      <c r="AI16" s="614"/>
      <c r="AJ16" s="614"/>
      <c r="AK16" s="614"/>
      <c r="AL16" s="615">
        <v>1.2</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1508382</v>
      </c>
      <c r="CS16" s="611"/>
      <c r="CT16" s="611"/>
      <c r="CU16" s="611"/>
      <c r="CV16" s="611"/>
      <c r="CW16" s="611"/>
      <c r="CX16" s="611"/>
      <c r="CY16" s="612"/>
      <c r="CZ16" s="613">
        <v>0.7</v>
      </c>
      <c r="DA16" s="613"/>
      <c r="DB16" s="613"/>
      <c r="DC16" s="613"/>
      <c r="DD16" s="619" t="s">
        <v>122</v>
      </c>
      <c r="DE16" s="611"/>
      <c r="DF16" s="611"/>
      <c r="DG16" s="611"/>
      <c r="DH16" s="611"/>
      <c r="DI16" s="611"/>
      <c r="DJ16" s="611"/>
      <c r="DK16" s="611"/>
      <c r="DL16" s="611"/>
      <c r="DM16" s="611"/>
      <c r="DN16" s="611"/>
      <c r="DO16" s="611"/>
      <c r="DP16" s="612"/>
      <c r="DQ16" s="619">
        <v>224276</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2689249</v>
      </c>
      <c r="S17" s="611"/>
      <c r="T17" s="611"/>
      <c r="U17" s="611"/>
      <c r="V17" s="611"/>
      <c r="W17" s="611"/>
      <c r="X17" s="611"/>
      <c r="Y17" s="612"/>
      <c r="Z17" s="613">
        <v>1.2</v>
      </c>
      <c r="AA17" s="613"/>
      <c r="AB17" s="613"/>
      <c r="AC17" s="613"/>
      <c r="AD17" s="614">
        <v>2689249</v>
      </c>
      <c r="AE17" s="614"/>
      <c r="AF17" s="614"/>
      <c r="AG17" s="614"/>
      <c r="AH17" s="614"/>
      <c r="AI17" s="614"/>
      <c r="AJ17" s="614"/>
      <c r="AK17" s="614"/>
      <c r="AL17" s="615">
        <v>2.2999999999999998</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16406264</v>
      </c>
      <c r="CS17" s="611"/>
      <c r="CT17" s="611"/>
      <c r="CU17" s="611"/>
      <c r="CV17" s="611"/>
      <c r="CW17" s="611"/>
      <c r="CX17" s="611"/>
      <c r="CY17" s="612"/>
      <c r="CZ17" s="613">
        <v>7.2</v>
      </c>
      <c r="DA17" s="613"/>
      <c r="DB17" s="613"/>
      <c r="DC17" s="613"/>
      <c r="DD17" s="619" t="s">
        <v>122</v>
      </c>
      <c r="DE17" s="611"/>
      <c r="DF17" s="611"/>
      <c r="DG17" s="611"/>
      <c r="DH17" s="611"/>
      <c r="DI17" s="611"/>
      <c r="DJ17" s="611"/>
      <c r="DK17" s="611"/>
      <c r="DL17" s="611"/>
      <c r="DM17" s="611"/>
      <c r="DN17" s="611"/>
      <c r="DO17" s="611"/>
      <c r="DP17" s="612"/>
      <c r="DQ17" s="619">
        <v>16170270</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503149</v>
      </c>
      <c r="S18" s="611"/>
      <c r="T18" s="611"/>
      <c r="U18" s="611"/>
      <c r="V18" s="611"/>
      <c r="W18" s="611"/>
      <c r="X18" s="611"/>
      <c r="Y18" s="612"/>
      <c r="Z18" s="613">
        <v>0.2</v>
      </c>
      <c r="AA18" s="613"/>
      <c r="AB18" s="613"/>
      <c r="AC18" s="613"/>
      <c r="AD18" s="614">
        <v>503149</v>
      </c>
      <c r="AE18" s="614"/>
      <c r="AF18" s="614"/>
      <c r="AG18" s="614"/>
      <c r="AH18" s="614"/>
      <c r="AI18" s="614"/>
      <c r="AJ18" s="614"/>
      <c r="AK18" s="614"/>
      <c r="AL18" s="615">
        <v>0.4</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v>23929</v>
      </c>
      <c r="CS18" s="611"/>
      <c r="CT18" s="611"/>
      <c r="CU18" s="611"/>
      <c r="CV18" s="611"/>
      <c r="CW18" s="611"/>
      <c r="CX18" s="611"/>
      <c r="CY18" s="612"/>
      <c r="CZ18" s="613">
        <v>0</v>
      </c>
      <c r="DA18" s="613"/>
      <c r="DB18" s="613"/>
      <c r="DC18" s="613"/>
      <c r="DD18" s="619" t="s">
        <v>122</v>
      </c>
      <c r="DE18" s="611"/>
      <c r="DF18" s="611"/>
      <c r="DG18" s="611"/>
      <c r="DH18" s="611"/>
      <c r="DI18" s="611"/>
      <c r="DJ18" s="611"/>
      <c r="DK18" s="611"/>
      <c r="DL18" s="611"/>
      <c r="DM18" s="611"/>
      <c r="DN18" s="611"/>
      <c r="DO18" s="611"/>
      <c r="DP18" s="612"/>
      <c r="DQ18" s="619">
        <v>23929</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2103212</v>
      </c>
      <c r="S19" s="611"/>
      <c r="T19" s="611"/>
      <c r="U19" s="611"/>
      <c r="V19" s="611"/>
      <c r="W19" s="611"/>
      <c r="X19" s="611"/>
      <c r="Y19" s="612"/>
      <c r="Z19" s="613">
        <v>0.9</v>
      </c>
      <c r="AA19" s="613"/>
      <c r="AB19" s="613"/>
      <c r="AC19" s="613"/>
      <c r="AD19" s="614">
        <v>2103212</v>
      </c>
      <c r="AE19" s="614"/>
      <c r="AF19" s="614"/>
      <c r="AG19" s="614"/>
      <c r="AH19" s="614"/>
      <c r="AI19" s="614"/>
      <c r="AJ19" s="614"/>
      <c r="AK19" s="614"/>
      <c r="AL19" s="615">
        <v>1.8</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2224158</v>
      </c>
      <c r="BH19" s="611"/>
      <c r="BI19" s="611"/>
      <c r="BJ19" s="611"/>
      <c r="BK19" s="611"/>
      <c r="BL19" s="611"/>
      <c r="BM19" s="611"/>
      <c r="BN19" s="612"/>
      <c r="BO19" s="613">
        <v>3.1</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v>82888</v>
      </c>
      <c r="S20" s="611"/>
      <c r="T20" s="611"/>
      <c r="U20" s="611"/>
      <c r="V20" s="611"/>
      <c r="W20" s="611"/>
      <c r="X20" s="611"/>
      <c r="Y20" s="612"/>
      <c r="Z20" s="613">
        <v>0</v>
      </c>
      <c r="AA20" s="613"/>
      <c r="AB20" s="613"/>
      <c r="AC20" s="613"/>
      <c r="AD20" s="614">
        <v>82888</v>
      </c>
      <c r="AE20" s="614"/>
      <c r="AF20" s="614"/>
      <c r="AG20" s="614"/>
      <c r="AH20" s="614"/>
      <c r="AI20" s="614"/>
      <c r="AJ20" s="614"/>
      <c r="AK20" s="614"/>
      <c r="AL20" s="615">
        <v>0.1</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2224158</v>
      </c>
      <c r="BH20" s="611"/>
      <c r="BI20" s="611"/>
      <c r="BJ20" s="611"/>
      <c r="BK20" s="611"/>
      <c r="BL20" s="611"/>
      <c r="BM20" s="611"/>
      <c r="BN20" s="612"/>
      <c r="BO20" s="613">
        <v>3.1</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228583457</v>
      </c>
      <c r="CS20" s="611"/>
      <c r="CT20" s="611"/>
      <c r="CU20" s="611"/>
      <c r="CV20" s="611"/>
      <c r="CW20" s="611"/>
      <c r="CX20" s="611"/>
      <c r="CY20" s="612"/>
      <c r="CZ20" s="613">
        <v>100</v>
      </c>
      <c r="DA20" s="613"/>
      <c r="DB20" s="613"/>
      <c r="DC20" s="613"/>
      <c r="DD20" s="619">
        <v>21959940</v>
      </c>
      <c r="DE20" s="611"/>
      <c r="DF20" s="611"/>
      <c r="DG20" s="611"/>
      <c r="DH20" s="611"/>
      <c r="DI20" s="611"/>
      <c r="DJ20" s="611"/>
      <c r="DK20" s="611"/>
      <c r="DL20" s="611"/>
      <c r="DM20" s="611"/>
      <c r="DN20" s="611"/>
      <c r="DO20" s="611"/>
      <c r="DP20" s="612"/>
      <c r="DQ20" s="619">
        <v>135618838</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28720233</v>
      </c>
      <c r="S21" s="611"/>
      <c r="T21" s="611"/>
      <c r="U21" s="611"/>
      <c r="V21" s="611"/>
      <c r="W21" s="611"/>
      <c r="X21" s="611"/>
      <c r="Y21" s="612"/>
      <c r="Z21" s="613">
        <v>12.3</v>
      </c>
      <c r="AA21" s="613"/>
      <c r="AB21" s="613"/>
      <c r="AC21" s="613"/>
      <c r="AD21" s="614">
        <v>26664377</v>
      </c>
      <c r="AE21" s="614"/>
      <c r="AF21" s="614"/>
      <c r="AG21" s="614"/>
      <c r="AH21" s="614"/>
      <c r="AI21" s="614"/>
      <c r="AJ21" s="614"/>
      <c r="AK21" s="614"/>
      <c r="AL21" s="615">
        <v>22.5</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177848</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26664377</v>
      </c>
      <c r="S22" s="611"/>
      <c r="T22" s="611"/>
      <c r="U22" s="611"/>
      <c r="V22" s="611"/>
      <c r="W22" s="611"/>
      <c r="X22" s="611"/>
      <c r="Y22" s="612"/>
      <c r="Z22" s="613">
        <v>11.4</v>
      </c>
      <c r="AA22" s="613"/>
      <c r="AB22" s="613"/>
      <c r="AC22" s="613"/>
      <c r="AD22" s="614">
        <v>26664377</v>
      </c>
      <c r="AE22" s="614"/>
      <c r="AF22" s="614"/>
      <c r="AG22" s="614"/>
      <c r="AH22" s="614"/>
      <c r="AI22" s="614"/>
      <c r="AJ22" s="614"/>
      <c r="AK22" s="614"/>
      <c r="AL22" s="615">
        <v>22.5</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v>2046310</v>
      </c>
      <c r="BH22" s="611"/>
      <c r="BI22" s="611"/>
      <c r="BJ22" s="611"/>
      <c r="BK22" s="611"/>
      <c r="BL22" s="611"/>
      <c r="BM22" s="611"/>
      <c r="BN22" s="612"/>
      <c r="BO22" s="613">
        <v>2.9</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2055856</v>
      </c>
      <c r="S23" s="611"/>
      <c r="T23" s="611"/>
      <c r="U23" s="611"/>
      <c r="V23" s="611"/>
      <c r="W23" s="611"/>
      <c r="X23" s="611"/>
      <c r="Y23" s="612"/>
      <c r="Z23" s="613">
        <v>0.9</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125698189</v>
      </c>
      <c r="CS24" s="600"/>
      <c r="CT24" s="600"/>
      <c r="CU24" s="600"/>
      <c r="CV24" s="600"/>
      <c r="CW24" s="600"/>
      <c r="CX24" s="600"/>
      <c r="CY24" s="601"/>
      <c r="CZ24" s="604">
        <v>55</v>
      </c>
      <c r="DA24" s="605"/>
      <c r="DB24" s="605"/>
      <c r="DC24" s="621"/>
      <c r="DD24" s="640">
        <v>72704480</v>
      </c>
      <c r="DE24" s="600"/>
      <c r="DF24" s="600"/>
      <c r="DG24" s="600"/>
      <c r="DH24" s="600"/>
      <c r="DI24" s="600"/>
      <c r="DJ24" s="600"/>
      <c r="DK24" s="601"/>
      <c r="DL24" s="640">
        <v>65211893</v>
      </c>
      <c r="DM24" s="600"/>
      <c r="DN24" s="600"/>
      <c r="DO24" s="600"/>
      <c r="DP24" s="600"/>
      <c r="DQ24" s="600"/>
      <c r="DR24" s="600"/>
      <c r="DS24" s="600"/>
      <c r="DT24" s="600"/>
      <c r="DU24" s="600"/>
      <c r="DV24" s="601"/>
      <c r="DW24" s="604">
        <v>54.4</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120578488</v>
      </c>
      <c r="S25" s="611"/>
      <c r="T25" s="611"/>
      <c r="U25" s="611"/>
      <c r="V25" s="611"/>
      <c r="W25" s="611"/>
      <c r="X25" s="611"/>
      <c r="Y25" s="612"/>
      <c r="Z25" s="613">
        <v>51.7</v>
      </c>
      <c r="AA25" s="613"/>
      <c r="AB25" s="613"/>
      <c r="AC25" s="613"/>
      <c r="AD25" s="614">
        <v>118522632</v>
      </c>
      <c r="AE25" s="614"/>
      <c r="AF25" s="614"/>
      <c r="AG25" s="614"/>
      <c r="AH25" s="614"/>
      <c r="AI25" s="614"/>
      <c r="AJ25" s="614"/>
      <c r="AK25" s="614"/>
      <c r="AL25" s="615">
        <v>99.9</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30103421</v>
      </c>
      <c r="CS25" s="643"/>
      <c r="CT25" s="643"/>
      <c r="CU25" s="643"/>
      <c r="CV25" s="643"/>
      <c r="CW25" s="643"/>
      <c r="CX25" s="643"/>
      <c r="CY25" s="644"/>
      <c r="CZ25" s="615">
        <v>13.2</v>
      </c>
      <c r="DA25" s="641"/>
      <c r="DB25" s="641"/>
      <c r="DC25" s="645"/>
      <c r="DD25" s="619">
        <v>27608979</v>
      </c>
      <c r="DE25" s="643"/>
      <c r="DF25" s="643"/>
      <c r="DG25" s="643"/>
      <c r="DH25" s="643"/>
      <c r="DI25" s="643"/>
      <c r="DJ25" s="643"/>
      <c r="DK25" s="644"/>
      <c r="DL25" s="619">
        <v>27133143</v>
      </c>
      <c r="DM25" s="643"/>
      <c r="DN25" s="643"/>
      <c r="DO25" s="643"/>
      <c r="DP25" s="643"/>
      <c r="DQ25" s="643"/>
      <c r="DR25" s="643"/>
      <c r="DS25" s="643"/>
      <c r="DT25" s="643"/>
      <c r="DU25" s="643"/>
      <c r="DV25" s="644"/>
      <c r="DW25" s="615">
        <v>22.6</v>
      </c>
      <c r="DX25" s="641"/>
      <c r="DY25" s="641"/>
      <c r="DZ25" s="641"/>
      <c r="EA25" s="641"/>
      <c r="EB25" s="641"/>
      <c r="EC25" s="642"/>
    </row>
    <row r="26" spans="2:133" ht="11.25" customHeight="1" x14ac:dyDescent="0.15">
      <c r="B26" s="607" t="s">
        <v>282</v>
      </c>
      <c r="C26" s="608"/>
      <c r="D26" s="608"/>
      <c r="E26" s="608"/>
      <c r="F26" s="608"/>
      <c r="G26" s="608"/>
      <c r="H26" s="608"/>
      <c r="I26" s="608"/>
      <c r="J26" s="608"/>
      <c r="K26" s="608"/>
      <c r="L26" s="608"/>
      <c r="M26" s="608"/>
      <c r="N26" s="608"/>
      <c r="O26" s="608"/>
      <c r="P26" s="608"/>
      <c r="Q26" s="609"/>
      <c r="R26" s="610">
        <v>49137</v>
      </c>
      <c r="S26" s="611"/>
      <c r="T26" s="611"/>
      <c r="U26" s="611"/>
      <c r="V26" s="611"/>
      <c r="W26" s="611"/>
      <c r="X26" s="611"/>
      <c r="Y26" s="612"/>
      <c r="Z26" s="613">
        <v>0</v>
      </c>
      <c r="AA26" s="613"/>
      <c r="AB26" s="613"/>
      <c r="AC26" s="613"/>
      <c r="AD26" s="614">
        <v>49137</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21570215</v>
      </c>
      <c r="CS26" s="611"/>
      <c r="CT26" s="611"/>
      <c r="CU26" s="611"/>
      <c r="CV26" s="611"/>
      <c r="CW26" s="611"/>
      <c r="CX26" s="611"/>
      <c r="CY26" s="612"/>
      <c r="CZ26" s="615">
        <v>9.4</v>
      </c>
      <c r="DA26" s="641"/>
      <c r="DB26" s="641"/>
      <c r="DC26" s="645"/>
      <c r="DD26" s="619">
        <v>19585520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285</v>
      </c>
      <c r="C27" s="608"/>
      <c r="D27" s="608"/>
      <c r="E27" s="608"/>
      <c r="F27" s="608"/>
      <c r="G27" s="608"/>
      <c r="H27" s="608"/>
      <c r="I27" s="608"/>
      <c r="J27" s="608"/>
      <c r="K27" s="608"/>
      <c r="L27" s="608"/>
      <c r="M27" s="608"/>
      <c r="N27" s="608"/>
      <c r="O27" s="608"/>
      <c r="P27" s="608"/>
      <c r="Q27" s="609"/>
      <c r="R27" s="610">
        <v>1149477</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70709498</v>
      </c>
      <c r="BH27" s="611"/>
      <c r="BI27" s="611"/>
      <c r="BJ27" s="611"/>
      <c r="BK27" s="611"/>
      <c r="BL27" s="611"/>
      <c r="BM27" s="611"/>
      <c r="BN27" s="612"/>
      <c r="BO27" s="613">
        <v>100</v>
      </c>
      <c r="BP27" s="613"/>
      <c r="BQ27" s="613"/>
      <c r="BR27" s="613"/>
      <c r="BS27" s="614">
        <v>1680440</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79188586</v>
      </c>
      <c r="CS27" s="643"/>
      <c r="CT27" s="643"/>
      <c r="CU27" s="643"/>
      <c r="CV27" s="643"/>
      <c r="CW27" s="643"/>
      <c r="CX27" s="643"/>
      <c r="CY27" s="644"/>
      <c r="CZ27" s="615">
        <v>34.6</v>
      </c>
      <c r="DA27" s="641"/>
      <c r="DB27" s="641"/>
      <c r="DC27" s="645"/>
      <c r="DD27" s="619">
        <v>28925313</v>
      </c>
      <c r="DE27" s="643"/>
      <c r="DF27" s="643"/>
      <c r="DG27" s="643"/>
      <c r="DH27" s="643"/>
      <c r="DI27" s="643"/>
      <c r="DJ27" s="643"/>
      <c r="DK27" s="644"/>
      <c r="DL27" s="619">
        <v>21911562</v>
      </c>
      <c r="DM27" s="643"/>
      <c r="DN27" s="643"/>
      <c r="DO27" s="643"/>
      <c r="DP27" s="643"/>
      <c r="DQ27" s="643"/>
      <c r="DR27" s="643"/>
      <c r="DS27" s="643"/>
      <c r="DT27" s="643"/>
      <c r="DU27" s="643"/>
      <c r="DV27" s="644"/>
      <c r="DW27" s="615">
        <v>18.3</v>
      </c>
      <c r="DX27" s="641"/>
      <c r="DY27" s="641"/>
      <c r="DZ27" s="641"/>
      <c r="EA27" s="641"/>
      <c r="EB27" s="641"/>
      <c r="EC27" s="642"/>
    </row>
    <row r="28" spans="2:133" ht="11.25" customHeight="1" x14ac:dyDescent="0.15">
      <c r="B28" s="607" t="s">
        <v>288</v>
      </c>
      <c r="C28" s="608"/>
      <c r="D28" s="608"/>
      <c r="E28" s="608"/>
      <c r="F28" s="608"/>
      <c r="G28" s="608"/>
      <c r="H28" s="608"/>
      <c r="I28" s="608"/>
      <c r="J28" s="608"/>
      <c r="K28" s="608"/>
      <c r="L28" s="608"/>
      <c r="M28" s="608"/>
      <c r="N28" s="608"/>
      <c r="O28" s="608"/>
      <c r="P28" s="608"/>
      <c r="Q28" s="609"/>
      <c r="R28" s="610">
        <v>2104836</v>
      </c>
      <c r="S28" s="611"/>
      <c r="T28" s="611"/>
      <c r="U28" s="611"/>
      <c r="V28" s="611"/>
      <c r="W28" s="611"/>
      <c r="X28" s="611"/>
      <c r="Y28" s="612"/>
      <c r="Z28" s="613">
        <v>0.9</v>
      </c>
      <c r="AA28" s="613"/>
      <c r="AB28" s="613"/>
      <c r="AC28" s="613"/>
      <c r="AD28" s="614">
        <v>10231</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16406182</v>
      </c>
      <c r="CS28" s="611"/>
      <c r="CT28" s="611"/>
      <c r="CU28" s="611"/>
      <c r="CV28" s="611"/>
      <c r="CW28" s="611"/>
      <c r="CX28" s="611"/>
      <c r="CY28" s="612"/>
      <c r="CZ28" s="615">
        <v>7.2</v>
      </c>
      <c r="DA28" s="641"/>
      <c r="DB28" s="641"/>
      <c r="DC28" s="645"/>
      <c r="DD28" s="619">
        <v>16170188</v>
      </c>
      <c r="DE28" s="611"/>
      <c r="DF28" s="611"/>
      <c r="DG28" s="611"/>
      <c r="DH28" s="611"/>
      <c r="DI28" s="611"/>
      <c r="DJ28" s="611"/>
      <c r="DK28" s="612"/>
      <c r="DL28" s="619">
        <v>16167188</v>
      </c>
      <c r="DM28" s="611"/>
      <c r="DN28" s="611"/>
      <c r="DO28" s="611"/>
      <c r="DP28" s="611"/>
      <c r="DQ28" s="611"/>
      <c r="DR28" s="611"/>
      <c r="DS28" s="611"/>
      <c r="DT28" s="611"/>
      <c r="DU28" s="611"/>
      <c r="DV28" s="612"/>
      <c r="DW28" s="615">
        <v>13.5</v>
      </c>
      <c r="DX28" s="641"/>
      <c r="DY28" s="641"/>
      <c r="DZ28" s="641"/>
      <c r="EA28" s="641"/>
      <c r="EB28" s="641"/>
      <c r="EC28" s="642"/>
    </row>
    <row r="29" spans="2:133" ht="11.25" customHeight="1" x14ac:dyDescent="0.15">
      <c r="B29" s="607" t="s">
        <v>290</v>
      </c>
      <c r="C29" s="608"/>
      <c r="D29" s="608"/>
      <c r="E29" s="608"/>
      <c r="F29" s="608"/>
      <c r="G29" s="608"/>
      <c r="H29" s="608"/>
      <c r="I29" s="608"/>
      <c r="J29" s="608"/>
      <c r="K29" s="608"/>
      <c r="L29" s="608"/>
      <c r="M29" s="608"/>
      <c r="N29" s="608"/>
      <c r="O29" s="608"/>
      <c r="P29" s="608"/>
      <c r="Q29" s="609"/>
      <c r="R29" s="610">
        <v>1012303</v>
      </c>
      <c r="S29" s="611"/>
      <c r="T29" s="611"/>
      <c r="U29" s="611"/>
      <c r="V29" s="611"/>
      <c r="W29" s="611"/>
      <c r="X29" s="611"/>
      <c r="Y29" s="612"/>
      <c r="Z29" s="613">
        <v>0.4</v>
      </c>
      <c r="AA29" s="613"/>
      <c r="AB29" s="613"/>
      <c r="AC29" s="613"/>
      <c r="AD29" s="614">
        <v>191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16406182</v>
      </c>
      <c r="CS29" s="643"/>
      <c r="CT29" s="643"/>
      <c r="CU29" s="643"/>
      <c r="CV29" s="643"/>
      <c r="CW29" s="643"/>
      <c r="CX29" s="643"/>
      <c r="CY29" s="644"/>
      <c r="CZ29" s="615">
        <v>7.2</v>
      </c>
      <c r="DA29" s="641"/>
      <c r="DB29" s="641"/>
      <c r="DC29" s="645"/>
      <c r="DD29" s="619">
        <v>16170188</v>
      </c>
      <c r="DE29" s="643"/>
      <c r="DF29" s="643"/>
      <c r="DG29" s="643"/>
      <c r="DH29" s="643"/>
      <c r="DI29" s="643"/>
      <c r="DJ29" s="643"/>
      <c r="DK29" s="644"/>
      <c r="DL29" s="619">
        <v>16167188</v>
      </c>
      <c r="DM29" s="643"/>
      <c r="DN29" s="643"/>
      <c r="DO29" s="643"/>
      <c r="DP29" s="643"/>
      <c r="DQ29" s="643"/>
      <c r="DR29" s="643"/>
      <c r="DS29" s="643"/>
      <c r="DT29" s="643"/>
      <c r="DU29" s="643"/>
      <c r="DV29" s="644"/>
      <c r="DW29" s="615">
        <v>13.5</v>
      </c>
      <c r="DX29" s="641"/>
      <c r="DY29" s="641"/>
      <c r="DZ29" s="641"/>
      <c r="EA29" s="641"/>
      <c r="EB29" s="641"/>
      <c r="EC29" s="642"/>
    </row>
    <row r="30" spans="2:133" ht="11.25" customHeight="1" x14ac:dyDescent="0.15">
      <c r="B30" s="607" t="s">
        <v>292</v>
      </c>
      <c r="C30" s="608"/>
      <c r="D30" s="608"/>
      <c r="E30" s="608"/>
      <c r="F30" s="608"/>
      <c r="G30" s="608"/>
      <c r="H30" s="608"/>
      <c r="I30" s="608"/>
      <c r="J30" s="608"/>
      <c r="K30" s="608"/>
      <c r="L30" s="608"/>
      <c r="M30" s="608"/>
      <c r="N30" s="608"/>
      <c r="O30" s="608"/>
      <c r="P30" s="608"/>
      <c r="Q30" s="609"/>
      <c r="R30" s="610">
        <v>54955843</v>
      </c>
      <c r="S30" s="611"/>
      <c r="T30" s="611"/>
      <c r="U30" s="611"/>
      <c r="V30" s="611"/>
      <c r="W30" s="611"/>
      <c r="X30" s="611"/>
      <c r="Y30" s="612"/>
      <c r="Z30" s="613">
        <v>23.6</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15752999</v>
      </c>
      <c r="CS30" s="611"/>
      <c r="CT30" s="611"/>
      <c r="CU30" s="611"/>
      <c r="CV30" s="611"/>
      <c r="CW30" s="611"/>
      <c r="CX30" s="611"/>
      <c r="CY30" s="612"/>
      <c r="CZ30" s="615">
        <v>6.9</v>
      </c>
      <c r="DA30" s="641"/>
      <c r="DB30" s="641"/>
      <c r="DC30" s="645"/>
      <c r="DD30" s="619">
        <v>15536272</v>
      </c>
      <c r="DE30" s="611"/>
      <c r="DF30" s="611"/>
      <c r="DG30" s="611"/>
      <c r="DH30" s="611"/>
      <c r="DI30" s="611"/>
      <c r="DJ30" s="611"/>
      <c r="DK30" s="612"/>
      <c r="DL30" s="619">
        <v>15533272</v>
      </c>
      <c r="DM30" s="611"/>
      <c r="DN30" s="611"/>
      <c r="DO30" s="611"/>
      <c r="DP30" s="611"/>
      <c r="DQ30" s="611"/>
      <c r="DR30" s="611"/>
      <c r="DS30" s="611"/>
      <c r="DT30" s="611"/>
      <c r="DU30" s="611"/>
      <c r="DV30" s="612"/>
      <c r="DW30" s="615">
        <v>13</v>
      </c>
      <c r="DX30" s="641"/>
      <c r="DY30" s="641"/>
      <c r="DZ30" s="641"/>
      <c r="EA30" s="641"/>
      <c r="EB30" s="641"/>
      <c r="EC30" s="642"/>
    </row>
    <row r="31" spans="2:133" ht="11.25" customHeight="1" x14ac:dyDescent="0.15">
      <c r="B31" s="623" t="s">
        <v>296</v>
      </c>
      <c r="C31" s="624"/>
      <c r="D31" s="624"/>
      <c r="E31" s="624"/>
      <c r="F31" s="624"/>
      <c r="G31" s="624"/>
      <c r="H31" s="624"/>
      <c r="I31" s="624"/>
      <c r="J31" s="624"/>
      <c r="K31" s="624"/>
      <c r="L31" s="624"/>
      <c r="M31" s="624"/>
      <c r="N31" s="624"/>
      <c r="O31" s="624"/>
      <c r="P31" s="624"/>
      <c r="Q31" s="625"/>
      <c r="R31" s="610">
        <v>2555</v>
      </c>
      <c r="S31" s="611"/>
      <c r="T31" s="611"/>
      <c r="U31" s="611"/>
      <c r="V31" s="611"/>
      <c r="W31" s="611"/>
      <c r="X31" s="611"/>
      <c r="Y31" s="612"/>
      <c r="Z31" s="613">
        <v>0</v>
      </c>
      <c r="AA31" s="613"/>
      <c r="AB31" s="613"/>
      <c r="AC31" s="613"/>
      <c r="AD31" s="614">
        <v>2555</v>
      </c>
      <c r="AE31" s="614"/>
      <c r="AF31" s="614"/>
      <c r="AG31" s="614"/>
      <c r="AH31" s="614"/>
      <c r="AI31" s="614"/>
      <c r="AJ31" s="614"/>
      <c r="AK31" s="614"/>
      <c r="AL31" s="615">
        <v>0</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99.5</v>
      </c>
      <c r="BH31" s="654"/>
      <c r="BI31" s="654"/>
      <c r="BJ31" s="654"/>
      <c r="BK31" s="654"/>
      <c r="BL31" s="654"/>
      <c r="BM31" s="605">
        <v>98.8</v>
      </c>
      <c r="BN31" s="654"/>
      <c r="BO31" s="654"/>
      <c r="BP31" s="654"/>
      <c r="BQ31" s="655"/>
      <c r="BR31" s="666">
        <v>99.6</v>
      </c>
      <c r="BS31" s="654"/>
      <c r="BT31" s="654"/>
      <c r="BU31" s="654"/>
      <c r="BV31" s="654"/>
      <c r="BW31" s="654"/>
      <c r="BX31" s="605">
        <v>98.8</v>
      </c>
      <c r="BY31" s="654"/>
      <c r="BZ31" s="654"/>
      <c r="CA31" s="654"/>
      <c r="CB31" s="655"/>
      <c r="CD31" s="648"/>
      <c r="CE31" s="649"/>
      <c r="CF31" s="607" t="s">
        <v>299</v>
      </c>
      <c r="CG31" s="608"/>
      <c r="CH31" s="608"/>
      <c r="CI31" s="608"/>
      <c r="CJ31" s="608"/>
      <c r="CK31" s="608"/>
      <c r="CL31" s="608"/>
      <c r="CM31" s="608"/>
      <c r="CN31" s="608"/>
      <c r="CO31" s="608"/>
      <c r="CP31" s="608"/>
      <c r="CQ31" s="609"/>
      <c r="CR31" s="610">
        <v>653183</v>
      </c>
      <c r="CS31" s="643"/>
      <c r="CT31" s="643"/>
      <c r="CU31" s="643"/>
      <c r="CV31" s="643"/>
      <c r="CW31" s="643"/>
      <c r="CX31" s="643"/>
      <c r="CY31" s="644"/>
      <c r="CZ31" s="615">
        <v>0.3</v>
      </c>
      <c r="DA31" s="641"/>
      <c r="DB31" s="641"/>
      <c r="DC31" s="645"/>
      <c r="DD31" s="619">
        <v>633916</v>
      </c>
      <c r="DE31" s="643"/>
      <c r="DF31" s="643"/>
      <c r="DG31" s="643"/>
      <c r="DH31" s="643"/>
      <c r="DI31" s="643"/>
      <c r="DJ31" s="643"/>
      <c r="DK31" s="644"/>
      <c r="DL31" s="619">
        <v>633916</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15">
      <c r="B32" s="607" t="s">
        <v>300</v>
      </c>
      <c r="C32" s="608"/>
      <c r="D32" s="608"/>
      <c r="E32" s="608"/>
      <c r="F32" s="608"/>
      <c r="G32" s="608"/>
      <c r="H32" s="608"/>
      <c r="I32" s="608"/>
      <c r="J32" s="608"/>
      <c r="K32" s="608"/>
      <c r="L32" s="608"/>
      <c r="M32" s="608"/>
      <c r="N32" s="608"/>
      <c r="O32" s="608"/>
      <c r="P32" s="608"/>
      <c r="Q32" s="609"/>
      <c r="R32" s="610">
        <v>17026646</v>
      </c>
      <c r="S32" s="611"/>
      <c r="T32" s="611"/>
      <c r="U32" s="611"/>
      <c r="V32" s="611"/>
      <c r="W32" s="611"/>
      <c r="X32" s="611"/>
      <c r="Y32" s="612"/>
      <c r="Z32" s="613">
        <v>7.3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301</v>
      </c>
      <c r="AX32" s="607" t="s">
        <v>302</v>
      </c>
      <c r="AY32" s="608"/>
      <c r="AZ32" s="608"/>
      <c r="BA32" s="608"/>
      <c r="BB32" s="608"/>
      <c r="BC32" s="608"/>
      <c r="BD32" s="608"/>
      <c r="BE32" s="608"/>
      <c r="BF32" s="609"/>
      <c r="BG32" s="667">
        <v>99.4</v>
      </c>
      <c r="BH32" s="643"/>
      <c r="BI32" s="643"/>
      <c r="BJ32" s="643"/>
      <c r="BK32" s="643"/>
      <c r="BL32" s="643"/>
      <c r="BM32" s="616">
        <v>98.6</v>
      </c>
      <c r="BN32" s="643"/>
      <c r="BO32" s="643"/>
      <c r="BP32" s="643"/>
      <c r="BQ32" s="665"/>
      <c r="BR32" s="667">
        <v>99.4</v>
      </c>
      <c r="BS32" s="643"/>
      <c r="BT32" s="643"/>
      <c r="BU32" s="643"/>
      <c r="BV32" s="643"/>
      <c r="BW32" s="643"/>
      <c r="BX32" s="616">
        <v>98.7</v>
      </c>
      <c r="BY32" s="643"/>
      <c r="BZ32" s="643"/>
      <c r="CA32" s="643"/>
      <c r="CB32" s="665"/>
      <c r="CD32" s="650"/>
      <c r="CE32" s="651"/>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15">
      <c r="B33" s="607" t="s">
        <v>304</v>
      </c>
      <c r="C33" s="608"/>
      <c r="D33" s="608"/>
      <c r="E33" s="608"/>
      <c r="F33" s="608"/>
      <c r="G33" s="608"/>
      <c r="H33" s="608"/>
      <c r="I33" s="608"/>
      <c r="J33" s="608"/>
      <c r="K33" s="608"/>
      <c r="L33" s="608"/>
      <c r="M33" s="608"/>
      <c r="N33" s="608"/>
      <c r="O33" s="608"/>
      <c r="P33" s="608"/>
      <c r="Q33" s="609"/>
      <c r="R33" s="610">
        <v>193908</v>
      </c>
      <c r="S33" s="611"/>
      <c r="T33" s="611"/>
      <c r="U33" s="611"/>
      <c r="V33" s="611"/>
      <c r="W33" s="611"/>
      <c r="X33" s="611"/>
      <c r="Y33" s="612"/>
      <c r="Z33" s="613">
        <v>0.1</v>
      </c>
      <c r="AA33" s="613"/>
      <c r="AB33" s="613"/>
      <c r="AC33" s="613"/>
      <c r="AD33" s="614">
        <v>27500</v>
      </c>
      <c r="AE33" s="614"/>
      <c r="AF33" s="614"/>
      <c r="AG33" s="614"/>
      <c r="AH33" s="614"/>
      <c r="AI33" s="614"/>
      <c r="AJ33" s="614"/>
      <c r="AK33" s="614"/>
      <c r="AL33" s="615">
        <v>0</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99.6</v>
      </c>
      <c r="BH33" s="669"/>
      <c r="BI33" s="669"/>
      <c r="BJ33" s="669"/>
      <c r="BK33" s="669"/>
      <c r="BL33" s="669"/>
      <c r="BM33" s="670">
        <v>99</v>
      </c>
      <c r="BN33" s="669"/>
      <c r="BO33" s="669"/>
      <c r="BP33" s="669"/>
      <c r="BQ33" s="671"/>
      <c r="BR33" s="668">
        <v>99.6</v>
      </c>
      <c r="BS33" s="669"/>
      <c r="BT33" s="669"/>
      <c r="BU33" s="669"/>
      <c r="BV33" s="669"/>
      <c r="BW33" s="669"/>
      <c r="BX33" s="670">
        <v>98.9</v>
      </c>
      <c r="BY33" s="669"/>
      <c r="BZ33" s="669"/>
      <c r="CA33" s="669"/>
      <c r="CB33" s="671"/>
      <c r="CD33" s="607" t="s">
        <v>306</v>
      </c>
      <c r="CE33" s="608"/>
      <c r="CF33" s="608"/>
      <c r="CG33" s="608"/>
      <c r="CH33" s="608"/>
      <c r="CI33" s="608"/>
      <c r="CJ33" s="608"/>
      <c r="CK33" s="608"/>
      <c r="CL33" s="608"/>
      <c r="CM33" s="608"/>
      <c r="CN33" s="608"/>
      <c r="CO33" s="608"/>
      <c r="CP33" s="608"/>
      <c r="CQ33" s="609"/>
      <c r="CR33" s="610">
        <v>79416946</v>
      </c>
      <c r="CS33" s="643"/>
      <c r="CT33" s="643"/>
      <c r="CU33" s="643"/>
      <c r="CV33" s="643"/>
      <c r="CW33" s="643"/>
      <c r="CX33" s="643"/>
      <c r="CY33" s="644"/>
      <c r="CZ33" s="615">
        <v>34.700000000000003</v>
      </c>
      <c r="DA33" s="641"/>
      <c r="DB33" s="641"/>
      <c r="DC33" s="645"/>
      <c r="DD33" s="619">
        <v>59669378</v>
      </c>
      <c r="DE33" s="643"/>
      <c r="DF33" s="643"/>
      <c r="DG33" s="643"/>
      <c r="DH33" s="643"/>
      <c r="DI33" s="643"/>
      <c r="DJ33" s="643"/>
      <c r="DK33" s="644"/>
      <c r="DL33" s="619">
        <v>44324686</v>
      </c>
      <c r="DM33" s="643"/>
      <c r="DN33" s="643"/>
      <c r="DO33" s="643"/>
      <c r="DP33" s="643"/>
      <c r="DQ33" s="643"/>
      <c r="DR33" s="643"/>
      <c r="DS33" s="643"/>
      <c r="DT33" s="643"/>
      <c r="DU33" s="643"/>
      <c r="DV33" s="644"/>
      <c r="DW33" s="615">
        <v>37</v>
      </c>
      <c r="DX33" s="641"/>
      <c r="DY33" s="641"/>
      <c r="DZ33" s="641"/>
      <c r="EA33" s="641"/>
      <c r="EB33" s="641"/>
      <c r="EC33" s="642"/>
    </row>
    <row r="34" spans="2:133" ht="11.25" customHeight="1" x14ac:dyDescent="0.15">
      <c r="B34" s="607" t="s">
        <v>307</v>
      </c>
      <c r="C34" s="608"/>
      <c r="D34" s="608"/>
      <c r="E34" s="608"/>
      <c r="F34" s="608"/>
      <c r="G34" s="608"/>
      <c r="H34" s="608"/>
      <c r="I34" s="608"/>
      <c r="J34" s="608"/>
      <c r="K34" s="608"/>
      <c r="L34" s="608"/>
      <c r="M34" s="608"/>
      <c r="N34" s="608"/>
      <c r="O34" s="608"/>
      <c r="P34" s="608"/>
      <c r="Q34" s="609"/>
      <c r="R34" s="610">
        <v>2538736</v>
      </c>
      <c r="S34" s="611"/>
      <c r="T34" s="611"/>
      <c r="U34" s="611"/>
      <c r="V34" s="611"/>
      <c r="W34" s="611"/>
      <c r="X34" s="611"/>
      <c r="Y34" s="612"/>
      <c r="Z34" s="613">
        <v>1.1000000000000001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30010983</v>
      </c>
      <c r="CS34" s="611"/>
      <c r="CT34" s="611"/>
      <c r="CU34" s="611"/>
      <c r="CV34" s="611"/>
      <c r="CW34" s="611"/>
      <c r="CX34" s="611"/>
      <c r="CY34" s="612"/>
      <c r="CZ34" s="615">
        <v>13.1</v>
      </c>
      <c r="DA34" s="641"/>
      <c r="DB34" s="641"/>
      <c r="DC34" s="645"/>
      <c r="DD34" s="619">
        <v>22268430</v>
      </c>
      <c r="DE34" s="611"/>
      <c r="DF34" s="611"/>
      <c r="DG34" s="611"/>
      <c r="DH34" s="611"/>
      <c r="DI34" s="611"/>
      <c r="DJ34" s="611"/>
      <c r="DK34" s="612"/>
      <c r="DL34" s="619">
        <v>19268329</v>
      </c>
      <c r="DM34" s="611"/>
      <c r="DN34" s="611"/>
      <c r="DO34" s="611"/>
      <c r="DP34" s="611"/>
      <c r="DQ34" s="611"/>
      <c r="DR34" s="611"/>
      <c r="DS34" s="611"/>
      <c r="DT34" s="611"/>
      <c r="DU34" s="611"/>
      <c r="DV34" s="612"/>
      <c r="DW34" s="615">
        <v>16.100000000000001</v>
      </c>
      <c r="DX34" s="641"/>
      <c r="DY34" s="641"/>
      <c r="DZ34" s="641"/>
      <c r="EA34" s="641"/>
      <c r="EB34" s="641"/>
      <c r="EC34" s="642"/>
    </row>
    <row r="35" spans="2:133" ht="11.25" customHeight="1" x14ac:dyDescent="0.15">
      <c r="B35" s="607" t="s">
        <v>309</v>
      </c>
      <c r="C35" s="608"/>
      <c r="D35" s="608"/>
      <c r="E35" s="608"/>
      <c r="F35" s="608"/>
      <c r="G35" s="608"/>
      <c r="H35" s="608"/>
      <c r="I35" s="608"/>
      <c r="J35" s="608"/>
      <c r="K35" s="608"/>
      <c r="L35" s="608"/>
      <c r="M35" s="608"/>
      <c r="N35" s="608"/>
      <c r="O35" s="608"/>
      <c r="P35" s="608"/>
      <c r="Q35" s="609"/>
      <c r="R35" s="610">
        <v>6902056</v>
      </c>
      <c r="S35" s="611"/>
      <c r="T35" s="611"/>
      <c r="U35" s="611"/>
      <c r="V35" s="611"/>
      <c r="W35" s="611"/>
      <c r="X35" s="611"/>
      <c r="Y35" s="612"/>
      <c r="Z35" s="613">
        <v>3</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1594823</v>
      </c>
      <c r="CS35" s="643"/>
      <c r="CT35" s="643"/>
      <c r="CU35" s="643"/>
      <c r="CV35" s="643"/>
      <c r="CW35" s="643"/>
      <c r="CX35" s="643"/>
      <c r="CY35" s="644"/>
      <c r="CZ35" s="615">
        <v>0.7</v>
      </c>
      <c r="DA35" s="641"/>
      <c r="DB35" s="641"/>
      <c r="DC35" s="645"/>
      <c r="DD35" s="619">
        <v>1205315</v>
      </c>
      <c r="DE35" s="643"/>
      <c r="DF35" s="643"/>
      <c r="DG35" s="643"/>
      <c r="DH35" s="643"/>
      <c r="DI35" s="643"/>
      <c r="DJ35" s="643"/>
      <c r="DK35" s="644"/>
      <c r="DL35" s="619">
        <v>1205187</v>
      </c>
      <c r="DM35" s="643"/>
      <c r="DN35" s="643"/>
      <c r="DO35" s="643"/>
      <c r="DP35" s="643"/>
      <c r="DQ35" s="643"/>
      <c r="DR35" s="643"/>
      <c r="DS35" s="643"/>
      <c r="DT35" s="643"/>
      <c r="DU35" s="643"/>
      <c r="DV35" s="644"/>
      <c r="DW35" s="615">
        <v>1</v>
      </c>
      <c r="DX35" s="641"/>
      <c r="DY35" s="641"/>
      <c r="DZ35" s="641"/>
      <c r="EA35" s="641"/>
      <c r="EB35" s="641"/>
      <c r="EC35" s="642"/>
    </row>
    <row r="36" spans="2:133" ht="11.25" customHeight="1" x14ac:dyDescent="0.15">
      <c r="B36" s="607" t="s">
        <v>313</v>
      </c>
      <c r="C36" s="608"/>
      <c r="D36" s="608"/>
      <c r="E36" s="608"/>
      <c r="F36" s="608"/>
      <c r="G36" s="608"/>
      <c r="H36" s="608"/>
      <c r="I36" s="608"/>
      <c r="J36" s="608"/>
      <c r="K36" s="608"/>
      <c r="L36" s="608"/>
      <c r="M36" s="608"/>
      <c r="N36" s="608"/>
      <c r="O36" s="608"/>
      <c r="P36" s="608"/>
      <c r="Q36" s="609"/>
      <c r="R36" s="610">
        <v>3834944</v>
      </c>
      <c r="S36" s="611"/>
      <c r="T36" s="611"/>
      <c r="U36" s="611"/>
      <c r="V36" s="611"/>
      <c r="W36" s="611"/>
      <c r="X36" s="611"/>
      <c r="Y36" s="612"/>
      <c r="Z36" s="613">
        <v>1.6</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28444872</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2042305</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17618866</v>
      </c>
      <c r="CS36" s="611"/>
      <c r="CT36" s="611"/>
      <c r="CU36" s="611"/>
      <c r="CV36" s="611"/>
      <c r="CW36" s="611"/>
      <c r="CX36" s="611"/>
      <c r="CY36" s="612"/>
      <c r="CZ36" s="615">
        <v>7.7</v>
      </c>
      <c r="DA36" s="641"/>
      <c r="DB36" s="641"/>
      <c r="DC36" s="645"/>
      <c r="DD36" s="619">
        <v>14125164</v>
      </c>
      <c r="DE36" s="611"/>
      <c r="DF36" s="611"/>
      <c r="DG36" s="611"/>
      <c r="DH36" s="611"/>
      <c r="DI36" s="611"/>
      <c r="DJ36" s="611"/>
      <c r="DK36" s="612"/>
      <c r="DL36" s="619">
        <v>8044018</v>
      </c>
      <c r="DM36" s="611"/>
      <c r="DN36" s="611"/>
      <c r="DO36" s="611"/>
      <c r="DP36" s="611"/>
      <c r="DQ36" s="611"/>
      <c r="DR36" s="611"/>
      <c r="DS36" s="611"/>
      <c r="DT36" s="611"/>
      <c r="DU36" s="611"/>
      <c r="DV36" s="612"/>
      <c r="DW36" s="615">
        <v>6.7</v>
      </c>
      <c r="DX36" s="641"/>
      <c r="DY36" s="641"/>
      <c r="DZ36" s="641"/>
      <c r="EA36" s="641"/>
      <c r="EB36" s="641"/>
      <c r="EC36" s="642"/>
    </row>
    <row r="37" spans="2:133" ht="11.25" customHeight="1" x14ac:dyDescent="0.15">
      <c r="B37" s="607" t="s">
        <v>317</v>
      </c>
      <c r="C37" s="608"/>
      <c r="D37" s="608"/>
      <c r="E37" s="608"/>
      <c r="F37" s="608"/>
      <c r="G37" s="608"/>
      <c r="H37" s="608"/>
      <c r="I37" s="608"/>
      <c r="J37" s="608"/>
      <c r="K37" s="608"/>
      <c r="L37" s="608"/>
      <c r="M37" s="608"/>
      <c r="N37" s="608"/>
      <c r="O37" s="608"/>
      <c r="P37" s="608"/>
      <c r="Q37" s="609"/>
      <c r="R37" s="610">
        <v>9571758</v>
      </c>
      <c r="S37" s="611"/>
      <c r="T37" s="611"/>
      <c r="U37" s="611"/>
      <c r="V37" s="611"/>
      <c r="W37" s="611"/>
      <c r="X37" s="611"/>
      <c r="Y37" s="612"/>
      <c r="Z37" s="613">
        <v>4.0999999999999996</v>
      </c>
      <c r="AA37" s="613"/>
      <c r="AB37" s="613"/>
      <c r="AC37" s="613"/>
      <c r="AD37" s="614">
        <v>26863</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6573721</v>
      </c>
      <c r="BA37" s="611"/>
      <c r="BB37" s="611"/>
      <c r="BC37" s="611"/>
      <c r="BD37" s="643"/>
      <c r="BE37" s="643"/>
      <c r="BF37" s="665"/>
      <c r="BG37" s="607" t="s">
        <v>319</v>
      </c>
      <c r="BH37" s="608"/>
      <c r="BI37" s="608"/>
      <c r="BJ37" s="608"/>
      <c r="BK37" s="608"/>
      <c r="BL37" s="608"/>
      <c r="BM37" s="608"/>
      <c r="BN37" s="608"/>
      <c r="BO37" s="608"/>
      <c r="BP37" s="608"/>
      <c r="BQ37" s="608"/>
      <c r="BR37" s="608"/>
      <c r="BS37" s="608"/>
      <c r="BT37" s="608"/>
      <c r="BU37" s="609"/>
      <c r="BV37" s="610">
        <v>855018</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949770</v>
      </c>
      <c r="CS37" s="643"/>
      <c r="CT37" s="643"/>
      <c r="CU37" s="643"/>
      <c r="CV37" s="643"/>
      <c r="CW37" s="643"/>
      <c r="CX37" s="643"/>
      <c r="CY37" s="644"/>
      <c r="CZ37" s="615">
        <v>0.4</v>
      </c>
      <c r="DA37" s="641"/>
      <c r="DB37" s="641"/>
      <c r="DC37" s="645"/>
      <c r="DD37" s="619">
        <v>904461</v>
      </c>
      <c r="DE37" s="643"/>
      <c r="DF37" s="643"/>
      <c r="DG37" s="643"/>
      <c r="DH37" s="643"/>
      <c r="DI37" s="643"/>
      <c r="DJ37" s="643"/>
      <c r="DK37" s="644"/>
      <c r="DL37" s="619">
        <v>904461</v>
      </c>
      <c r="DM37" s="643"/>
      <c r="DN37" s="643"/>
      <c r="DO37" s="643"/>
      <c r="DP37" s="643"/>
      <c r="DQ37" s="643"/>
      <c r="DR37" s="643"/>
      <c r="DS37" s="643"/>
      <c r="DT37" s="643"/>
      <c r="DU37" s="643"/>
      <c r="DV37" s="644"/>
      <c r="DW37" s="615">
        <v>0.8</v>
      </c>
      <c r="DX37" s="641"/>
      <c r="DY37" s="641"/>
      <c r="DZ37" s="641"/>
      <c r="EA37" s="641"/>
      <c r="EB37" s="641"/>
      <c r="EC37" s="642"/>
    </row>
    <row r="38" spans="2:133" ht="11.25" customHeight="1" x14ac:dyDescent="0.15">
      <c r="B38" s="607" t="s">
        <v>321</v>
      </c>
      <c r="C38" s="608"/>
      <c r="D38" s="608"/>
      <c r="E38" s="608"/>
      <c r="F38" s="608"/>
      <c r="G38" s="608"/>
      <c r="H38" s="608"/>
      <c r="I38" s="608"/>
      <c r="J38" s="608"/>
      <c r="K38" s="608"/>
      <c r="L38" s="608"/>
      <c r="M38" s="608"/>
      <c r="N38" s="608"/>
      <c r="O38" s="608"/>
      <c r="P38" s="608"/>
      <c r="Q38" s="609"/>
      <c r="R38" s="610">
        <v>13258500</v>
      </c>
      <c r="S38" s="611"/>
      <c r="T38" s="611"/>
      <c r="U38" s="611"/>
      <c r="V38" s="611"/>
      <c r="W38" s="611"/>
      <c r="X38" s="611"/>
      <c r="Y38" s="612"/>
      <c r="Z38" s="613">
        <v>5.7</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315332</v>
      </c>
      <c r="BA38" s="611"/>
      <c r="BB38" s="611"/>
      <c r="BC38" s="611"/>
      <c r="BD38" s="643"/>
      <c r="BE38" s="643"/>
      <c r="BF38" s="665"/>
      <c r="BG38" s="607" t="s">
        <v>323</v>
      </c>
      <c r="BH38" s="608"/>
      <c r="BI38" s="608"/>
      <c r="BJ38" s="608"/>
      <c r="BK38" s="608"/>
      <c r="BL38" s="608"/>
      <c r="BM38" s="608"/>
      <c r="BN38" s="608"/>
      <c r="BO38" s="608"/>
      <c r="BP38" s="608"/>
      <c r="BQ38" s="608"/>
      <c r="BR38" s="608"/>
      <c r="BS38" s="608"/>
      <c r="BT38" s="608"/>
      <c r="BU38" s="609"/>
      <c r="BV38" s="610">
        <v>61520</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21275673</v>
      </c>
      <c r="CS38" s="611"/>
      <c r="CT38" s="611"/>
      <c r="CU38" s="611"/>
      <c r="CV38" s="611"/>
      <c r="CW38" s="611"/>
      <c r="CX38" s="611"/>
      <c r="CY38" s="612"/>
      <c r="CZ38" s="615">
        <v>9.3000000000000007</v>
      </c>
      <c r="DA38" s="641"/>
      <c r="DB38" s="641"/>
      <c r="DC38" s="645"/>
      <c r="DD38" s="619">
        <v>17070590</v>
      </c>
      <c r="DE38" s="611"/>
      <c r="DF38" s="611"/>
      <c r="DG38" s="611"/>
      <c r="DH38" s="611"/>
      <c r="DI38" s="611"/>
      <c r="DJ38" s="611"/>
      <c r="DK38" s="612"/>
      <c r="DL38" s="619">
        <v>15756199</v>
      </c>
      <c r="DM38" s="611"/>
      <c r="DN38" s="611"/>
      <c r="DO38" s="611"/>
      <c r="DP38" s="611"/>
      <c r="DQ38" s="611"/>
      <c r="DR38" s="611"/>
      <c r="DS38" s="611"/>
      <c r="DT38" s="611"/>
      <c r="DU38" s="611"/>
      <c r="DV38" s="612"/>
      <c r="DW38" s="615">
        <v>13.1</v>
      </c>
      <c r="DX38" s="641"/>
      <c r="DY38" s="641"/>
      <c r="DZ38" s="641"/>
      <c r="EA38" s="641"/>
      <c r="EB38" s="641"/>
      <c r="EC38" s="642"/>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v>279041</v>
      </c>
      <c r="BA39" s="611"/>
      <c r="BB39" s="611"/>
      <c r="BC39" s="611"/>
      <c r="BD39" s="643"/>
      <c r="BE39" s="643"/>
      <c r="BF39" s="665"/>
      <c r="BG39" s="607" t="s">
        <v>327</v>
      </c>
      <c r="BH39" s="608"/>
      <c r="BI39" s="608"/>
      <c r="BJ39" s="608"/>
      <c r="BK39" s="608"/>
      <c r="BL39" s="608"/>
      <c r="BM39" s="608"/>
      <c r="BN39" s="608"/>
      <c r="BO39" s="608"/>
      <c r="BP39" s="608"/>
      <c r="BQ39" s="608"/>
      <c r="BR39" s="608"/>
      <c r="BS39" s="608"/>
      <c r="BT39" s="608"/>
      <c r="BU39" s="609"/>
      <c r="BV39" s="610">
        <v>87940</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2836392</v>
      </c>
      <c r="CS39" s="643"/>
      <c r="CT39" s="643"/>
      <c r="CU39" s="643"/>
      <c r="CV39" s="643"/>
      <c r="CW39" s="643"/>
      <c r="CX39" s="643"/>
      <c r="CY39" s="644"/>
      <c r="CZ39" s="615">
        <v>1.2</v>
      </c>
      <c r="DA39" s="641"/>
      <c r="DB39" s="641"/>
      <c r="DC39" s="645"/>
      <c r="DD39" s="619">
        <v>2794004</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329</v>
      </c>
      <c r="C40" s="608"/>
      <c r="D40" s="608"/>
      <c r="E40" s="608"/>
      <c r="F40" s="608"/>
      <c r="G40" s="608"/>
      <c r="H40" s="608"/>
      <c r="I40" s="608"/>
      <c r="J40" s="608"/>
      <c r="K40" s="608"/>
      <c r="L40" s="608"/>
      <c r="M40" s="608"/>
      <c r="N40" s="608"/>
      <c r="O40" s="608"/>
      <c r="P40" s="608"/>
      <c r="Q40" s="609"/>
      <c r="R40" s="610">
        <v>1286000</v>
      </c>
      <c r="S40" s="611"/>
      <c r="T40" s="611"/>
      <c r="U40" s="611"/>
      <c r="V40" s="611"/>
      <c r="W40" s="611"/>
      <c r="X40" s="611"/>
      <c r="Y40" s="612"/>
      <c r="Z40" s="613">
        <v>0.6</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v>253796</v>
      </c>
      <c r="BA40" s="611"/>
      <c r="BB40" s="611"/>
      <c r="BC40" s="611"/>
      <c r="BD40" s="643"/>
      <c r="BE40" s="643"/>
      <c r="BF40" s="665"/>
      <c r="BG40" s="658" t="s">
        <v>331</v>
      </c>
      <c r="BH40" s="659"/>
      <c r="BI40" s="659"/>
      <c r="BJ40" s="659"/>
      <c r="BK40" s="659"/>
      <c r="BL40" s="202"/>
      <c r="BM40" s="608" t="s">
        <v>332</v>
      </c>
      <c r="BN40" s="608"/>
      <c r="BO40" s="608"/>
      <c r="BP40" s="608"/>
      <c r="BQ40" s="608"/>
      <c r="BR40" s="608"/>
      <c r="BS40" s="608"/>
      <c r="BT40" s="608"/>
      <c r="BU40" s="609"/>
      <c r="BV40" s="610">
        <v>90</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6080209</v>
      </c>
      <c r="CS40" s="611"/>
      <c r="CT40" s="611"/>
      <c r="CU40" s="611"/>
      <c r="CV40" s="611"/>
      <c r="CW40" s="611"/>
      <c r="CX40" s="611"/>
      <c r="CY40" s="612"/>
      <c r="CZ40" s="615">
        <v>2.7</v>
      </c>
      <c r="DA40" s="641"/>
      <c r="DB40" s="641"/>
      <c r="DC40" s="645"/>
      <c r="DD40" s="619">
        <v>2205875</v>
      </c>
      <c r="DE40" s="611"/>
      <c r="DF40" s="611"/>
      <c r="DG40" s="611"/>
      <c r="DH40" s="611"/>
      <c r="DI40" s="611"/>
      <c r="DJ40" s="611"/>
      <c r="DK40" s="612"/>
      <c r="DL40" s="619">
        <v>50953</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15">
      <c r="B41" s="631" t="s">
        <v>334</v>
      </c>
      <c r="C41" s="632"/>
      <c r="D41" s="632"/>
      <c r="E41" s="632"/>
      <c r="F41" s="632"/>
      <c r="G41" s="632"/>
      <c r="H41" s="632"/>
      <c r="I41" s="632"/>
      <c r="J41" s="632"/>
      <c r="K41" s="632"/>
      <c r="L41" s="632"/>
      <c r="M41" s="632"/>
      <c r="N41" s="632"/>
      <c r="O41" s="632"/>
      <c r="P41" s="632"/>
      <c r="Q41" s="633"/>
      <c r="R41" s="682">
        <v>233179187</v>
      </c>
      <c r="S41" s="683"/>
      <c r="T41" s="683"/>
      <c r="U41" s="683"/>
      <c r="V41" s="683"/>
      <c r="W41" s="683"/>
      <c r="X41" s="683"/>
      <c r="Y41" s="687"/>
      <c r="Z41" s="688">
        <v>100</v>
      </c>
      <c r="AA41" s="688"/>
      <c r="AB41" s="688"/>
      <c r="AC41" s="688"/>
      <c r="AD41" s="689">
        <v>118639109</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4922568</v>
      </c>
      <c r="BA41" s="611"/>
      <c r="BB41" s="611"/>
      <c r="BC41" s="611"/>
      <c r="BD41" s="643"/>
      <c r="BE41" s="643"/>
      <c r="BF41" s="665"/>
      <c r="BG41" s="658"/>
      <c r="BH41" s="659"/>
      <c r="BI41" s="659"/>
      <c r="BJ41" s="659"/>
      <c r="BK41" s="659"/>
      <c r="BL41" s="202"/>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16100414</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402</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23468322</v>
      </c>
      <c r="CS42" s="643"/>
      <c r="CT42" s="643"/>
      <c r="CU42" s="643"/>
      <c r="CV42" s="643"/>
      <c r="CW42" s="643"/>
      <c r="CX42" s="643"/>
      <c r="CY42" s="644"/>
      <c r="CZ42" s="615">
        <v>10.3</v>
      </c>
      <c r="DA42" s="641"/>
      <c r="DB42" s="641"/>
      <c r="DC42" s="645"/>
      <c r="DD42" s="619">
        <v>3244980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230061</v>
      </c>
      <c r="CS43" s="643"/>
      <c r="CT43" s="643"/>
      <c r="CU43" s="643"/>
      <c r="CV43" s="643"/>
      <c r="CW43" s="643"/>
      <c r="CX43" s="643"/>
      <c r="CY43" s="644"/>
      <c r="CZ43" s="615">
        <v>0.1</v>
      </c>
      <c r="DA43" s="641"/>
      <c r="DB43" s="641"/>
      <c r="DC43" s="645"/>
      <c r="DD43" s="619">
        <v>230061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21959940</v>
      </c>
      <c r="CS44" s="611"/>
      <c r="CT44" s="611"/>
      <c r="CU44" s="611"/>
      <c r="CV44" s="611"/>
      <c r="CW44" s="611"/>
      <c r="CX44" s="611"/>
      <c r="CY44" s="612"/>
      <c r="CZ44" s="615">
        <v>9.6</v>
      </c>
      <c r="DA44" s="616"/>
      <c r="DB44" s="616"/>
      <c r="DC44" s="622"/>
      <c r="DD44" s="619">
        <v>3020704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9417936</v>
      </c>
      <c r="CS45" s="643"/>
      <c r="CT45" s="643"/>
      <c r="CU45" s="643"/>
      <c r="CV45" s="643"/>
      <c r="CW45" s="643"/>
      <c r="CX45" s="643"/>
      <c r="CY45" s="644"/>
      <c r="CZ45" s="615">
        <v>4.0999999999999996</v>
      </c>
      <c r="DA45" s="641"/>
      <c r="DB45" s="641"/>
      <c r="DC45" s="645"/>
      <c r="DD45" s="619">
        <v>187340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347</v>
      </c>
      <c r="CG46" s="608"/>
      <c r="CH46" s="608"/>
      <c r="CI46" s="608"/>
      <c r="CJ46" s="608"/>
      <c r="CK46" s="608"/>
      <c r="CL46" s="608"/>
      <c r="CM46" s="608"/>
      <c r="CN46" s="608"/>
      <c r="CO46" s="608"/>
      <c r="CP46" s="608"/>
      <c r="CQ46" s="609"/>
      <c r="CR46" s="610">
        <v>11789353</v>
      </c>
      <c r="CS46" s="611"/>
      <c r="CT46" s="611"/>
      <c r="CU46" s="611"/>
      <c r="CV46" s="611"/>
      <c r="CW46" s="611"/>
      <c r="CX46" s="611"/>
      <c r="CY46" s="612"/>
      <c r="CZ46" s="615">
        <v>5.2</v>
      </c>
      <c r="DA46" s="616"/>
      <c r="DB46" s="616"/>
      <c r="DC46" s="622"/>
      <c r="DD46" s="619">
        <v>2556445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348</v>
      </c>
      <c r="CG47" s="608"/>
      <c r="CH47" s="608"/>
      <c r="CI47" s="608"/>
      <c r="CJ47" s="608"/>
      <c r="CK47" s="608"/>
      <c r="CL47" s="608"/>
      <c r="CM47" s="608"/>
      <c r="CN47" s="608"/>
      <c r="CO47" s="608"/>
      <c r="CP47" s="608"/>
      <c r="CQ47" s="609"/>
      <c r="CR47" s="610">
        <v>1508382</v>
      </c>
      <c r="CS47" s="643"/>
      <c r="CT47" s="643"/>
      <c r="CU47" s="643"/>
      <c r="CV47" s="643"/>
      <c r="CW47" s="643"/>
      <c r="CX47" s="643"/>
      <c r="CY47" s="644"/>
      <c r="CZ47" s="615">
        <v>0.7</v>
      </c>
      <c r="DA47" s="641"/>
      <c r="DB47" s="641"/>
      <c r="DC47" s="645"/>
      <c r="DD47" s="619">
        <v>224276</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350</v>
      </c>
      <c r="CE49" s="632"/>
      <c r="CF49" s="632"/>
      <c r="CG49" s="632"/>
      <c r="CH49" s="632"/>
      <c r="CI49" s="632"/>
      <c r="CJ49" s="632"/>
      <c r="CK49" s="632"/>
      <c r="CL49" s="632"/>
      <c r="CM49" s="632"/>
      <c r="CN49" s="632"/>
      <c r="CO49" s="632"/>
      <c r="CP49" s="632"/>
      <c r="CQ49" s="633"/>
      <c r="CR49" s="682">
        <v>228583457</v>
      </c>
      <c r="CS49" s="669"/>
      <c r="CT49" s="669"/>
      <c r="CU49" s="669"/>
      <c r="CV49" s="669"/>
      <c r="CW49" s="669"/>
      <c r="CX49" s="669"/>
      <c r="CY49" s="698"/>
      <c r="CZ49" s="690">
        <v>100</v>
      </c>
      <c r="DA49" s="699"/>
      <c r="DB49" s="699"/>
      <c r="DC49" s="700"/>
      <c r="DD49" s="701">
        <v>135618838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VApXwiO16S2iWsQkaQ855udQYYRAphQkfINENHpPT3c9EtG/lnyr4C0zleciUt8yJjrUBxOXg0WDyj3rgFnaQ==" saltValue="5+80pSJJ7HPM8vy3TMOR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v>232638</v>
      </c>
      <c r="R7" s="740"/>
      <c r="S7" s="740"/>
      <c r="T7" s="740"/>
      <c r="U7" s="740"/>
      <c r="V7" s="740">
        <v>228347</v>
      </c>
      <c r="W7" s="740"/>
      <c r="X7" s="740"/>
      <c r="Y7" s="740"/>
      <c r="Z7" s="740"/>
      <c r="AA7" s="740">
        <v>4291</v>
      </c>
      <c r="AB7" s="740"/>
      <c r="AC7" s="740"/>
      <c r="AD7" s="740"/>
      <c r="AE7" s="741"/>
      <c r="AF7" s="742">
        <v>1180</v>
      </c>
      <c r="AG7" s="743"/>
      <c r="AH7" s="743"/>
      <c r="AI7" s="743"/>
      <c r="AJ7" s="744"/>
      <c r="AK7" s="745">
        <v>6716</v>
      </c>
      <c r="AL7" s="746"/>
      <c r="AM7" s="746"/>
      <c r="AN7" s="746"/>
      <c r="AO7" s="746"/>
      <c r="AP7" s="746">
        <v>158097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570</v>
      </c>
      <c r="BT7" s="734"/>
      <c r="BU7" s="734"/>
      <c r="BV7" s="734"/>
      <c r="BW7" s="734"/>
      <c r="BX7" s="734"/>
      <c r="BY7" s="734"/>
      <c r="BZ7" s="734"/>
      <c r="CA7" s="734"/>
      <c r="CB7" s="734"/>
      <c r="CC7" s="734"/>
      <c r="CD7" s="734"/>
      <c r="CE7" s="734"/>
      <c r="CF7" s="734"/>
      <c r="CG7" s="749"/>
      <c r="CH7" s="730" t="s">
        <v>560</v>
      </c>
      <c r="CI7" s="731"/>
      <c r="CJ7" s="731"/>
      <c r="CK7" s="731"/>
      <c r="CL7" s="732"/>
      <c r="CM7" s="730">
        <v>1000</v>
      </c>
      <c r="CN7" s="731"/>
      <c r="CO7" s="731"/>
      <c r="CP7" s="731"/>
      <c r="CQ7" s="732"/>
      <c r="CR7" s="730">
        <v>1000</v>
      </c>
      <c r="CS7" s="731"/>
      <c r="CT7" s="731"/>
      <c r="CU7" s="731"/>
      <c r="CV7" s="732"/>
      <c r="CW7" s="730">
        <v>79</v>
      </c>
      <c r="CX7" s="731"/>
      <c r="CY7" s="731"/>
      <c r="CZ7" s="731"/>
      <c r="DA7" s="732"/>
      <c r="DB7" s="730" t="s">
        <v>560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17"/>
    </row>
    <row r="8" spans="1:131" s="218" customFormat="1" ht="26.25" customHeight="1" x14ac:dyDescent="0.15">
      <c r="A8" s="221">
        <v>2</v>
      </c>
      <c r="B8" s="767" t="s">
        <v>374</v>
      </c>
      <c r="C8" s="768"/>
      <c r="D8" s="768"/>
      <c r="E8" s="768"/>
      <c r="F8" s="768"/>
      <c r="G8" s="768"/>
      <c r="H8" s="768"/>
      <c r="I8" s="768"/>
      <c r="J8" s="768"/>
      <c r="K8" s="768"/>
      <c r="L8" s="768"/>
      <c r="M8" s="768"/>
      <c r="N8" s="768"/>
      <c r="O8" s="768"/>
      <c r="P8" s="769"/>
      <c r="Q8" s="770">
        <v>551</v>
      </c>
      <c r="R8" s="771"/>
      <c r="S8" s="771"/>
      <c r="T8" s="771"/>
      <c r="U8" s="771"/>
      <c r="V8" s="771">
        <v>262</v>
      </c>
      <c r="W8" s="771"/>
      <c r="X8" s="771"/>
      <c r="Y8" s="771"/>
      <c r="Z8" s="771"/>
      <c r="AA8" s="771">
        <v>289</v>
      </c>
      <c r="AB8" s="771"/>
      <c r="AC8" s="771"/>
      <c r="AD8" s="771"/>
      <c r="AE8" s="772"/>
      <c r="AF8" s="773" t="s">
        <v>122</v>
      </c>
      <c r="AG8" s="774"/>
      <c r="AH8" s="774"/>
      <c r="AI8" s="774"/>
      <c r="AJ8" s="775"/>
      <c r="AK8" s="756">
        <v>17</v>
      </c>
      <c r="AL8" s="757"/>
      <c r="AM8" s="757"/>
      <c r="AN8" s="757"/>
      <c r="AO8" s="757"/>
      <c r="AP8" s="757">
        <v>1046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571</v>
      </c>
      <c r="BT8" s="761"/>
      <c r="BU8" s="761"/>
      <c r="BV8" s="761"/>
      <c r="BW8" s="761"/>
      <c r="BX8" s="761"/>
      <c r="BY8" s="761"/>
      <c r="BZ8" s="761"/>
      <c r="CA8" s="761"/>
      <c r="CB8" s="761"/>
      <c r="CC8" s="761"/>
      <c r="CD8" s="761"/>
      <c r="CE8" s="761"/>
      <c r="CF8" s="761"/>
      <c r="CG8" s="762"/>
      <c r="CH8" s="763">
        <v>1</v>
      </c>
      <c r="CI8" s="764"/>
      <c r="CJ8" s="764"/>
      <c r="CK8" s="764"/>
      <c r="CL8" s="765"/>
      <c r="CM8" s="763">
        <v>488</v>
      </c>
      <c r="CN8" s="764"/>
      <c r="CO8" s="764"/>
      <c r="CP8" s="764"/>
      <c r="CQ8" s="765"/>
      <c r="CR8" s="763">
        <v>500</v>
      </c>
      <c r="CS8" s="764"/>
      <c r="CT8" s="764"/>
      <c r="CU8" s="764"/>
      <c r="CV8" s="765"/>
      <c r="CW8" s="763">
        <v>1</v>
      </c>
      <c r="CX8" s="764"/>
      <c r="CY8" s="764"/>
      <c r="CZ8" s="764"/>
      <c r="DA8" s="765"/>
      <c r="DB8" s="763" t="s">
        <v>560</v>
      </c>
      <c r="DC8" s="764"/>
      <c r="DD8" s="764"/>
      <c r="DE8" s="764"/>
      <c r="DF8" s="765"/>
      <c r="DG8" s="763" t="s">
        <v>560</v>
      </c>
      <c r="DH8" s="764"/>
      <c r="DI8" s="764"/>
      <c r="DJ8" s="764"/>
      <c r="DK8" s="765"/>
      <c r="DL8" s="763" t="s">
        <v>560</v>
      </c>
      <c r="DM8" s="764"/>
      <c r="DN8" s="764"/>
      <c r="DO8" s="764"/>
      <c r="DP8" s="765"/>
      <c r="DQ8" s="763" t="s">
        <v>560</v>
      </c>
      <c r="DR8" s="764"/>
      <c r="DS8" s="764"/>
      <c r="DT8" s="764"/>
      <c r="DU8" s="765"/>
      <c r="DV8" s="760"/>
      <c r="DW8" s="761"/>
      <c r="DX8" s="761"/>
      <c r="DY8" s="761"/>
      <c r="DZ8" s="766"/>
      <c r="EA8" s="217"/>
    </row>
    <row r="9" spans="1:131" s="218" customFormat="1" ht="26.25" customHeight="1" x14ac:dyDescent="0.15">
      <c r="A9" s="221">
        <v>3</v>
      </c>
      <c r="B9" s="767" t="s">
        <v>375</v>
      </c>
      <c r="C9" s="768"/>
      <c r="D9" s="768"/>
      <c r="E9" s="768"/>
      <c r="F9" s="768"/>
      <c r="G9" s="768"/>
      <c r="H9" s="768"/>
      <c r="I9" s="768"/>
      <c r="J9" s="768"/>
      <c r="K9" s="768"/>
      <c r="L9" s="768"/>
      <c r="M9" s="768"/>
      <c r="N9" s="768"/>
      <c r="O9" s="768"/>
      <c r="P9" s="769"/>
      <c r="Q9" s="770">
        <v>93</v>
      </c>
      <c r="R9" s="771"/>
      <c r="S9" s="771"/>
      <c r="T9" s="771"/>
      <c r="U9" s="771"/>
      <c r="V9" s="771">
        <v>77</v>
      </c>
      <c r="W9" s="771"/>
      <c r="X9" s="771"/>
      <c r="Y9" s="771"/>
      <c r="Z9" s="771"/>
      <c r="AA9" s="771">
        <v>16</v>
      </c>
      <c r="AB9" s="771"/>
      <c r="AC9" s="771"/>
      <c r="AD9" s="771"/>
      <c r="AE9" s="772"/>
      <c r="AF9" s="773">
        <v>16</v>
      </c>
      <c r="AG9" s="774"/>
      <c r="AH9" s="774"/>
      <c r="AI9" s="774"/>
      <c r="AJ9" s="775"/>
      <c r="AK9" s="756">
        <v>7</v>
      </c>
      <c r="AL9" s="757"/>
      <c r="AM9" s="757"/>
      <c r="AN9" s="757"/>
      <c r="AO9" s="757"/>
      <c r="AP9" s="757" t="s">
        <v>560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572</v>
      </c>
      <c r="BT9" s="761"/>
      <c r="BU9" s="761"/>
      <c r="BV9" s="761"/>
      <c r="BW9" s="761"/>
      <c r="BX9" s="761"/>
      <c r="BY9" s="761"/>
      <c r="BZ9" s="761"/>
      <c r="CA9" s="761"/>
      <c r="CB9" s="761"/>
      <c r="CC9" s="761"/>
      <c r="CD9" s="761"/>
      <c r="CE9" s="761"/>
      <c r="CF9" s="761"/>
      <c r="CG9" s="762"/>
      <c r="CH9" s="763">
        <v>-7</v>
      </c>
      <c r="CI9" s="764"/>
      <c r="CJ9" s="764"/>
      <c r="CK9" s="764"/>
      <c r="CL9" s="765"/>
      <c r="CM9" s="763">
        <v>505</v>
      </c>
      <c r="CN9" s="764"/>
      <c r="CO9" s="764"/>
      <c r="CP9" s="764"/>
      <c r="CQ9" s="765"/>
      <c r="CR9" s="763">
        <v>250</v>
      </c>
      <c r="CS9" s="764"/>
      <c r="CT9" s="764"/>
      <c r="CU9" s="764"/>
      <c r="CV9" s="765"/>
      <c r="CW9" s="763">
        <v>175</v>
      </c>
      <c r="CX9" s="764"/>
      <c r="CY9" s="764"/>
      <c r="CZ9" s="764"/>
      <c r="DA9" s="765"/>
      <c r="DB9" s="763" t="s">
        <v>560</v>
      </c>
      <c r="DC9" s="764"/>
      <c r="DD9" s="764"/>
      <c r="DE9" s="764"/>
      <c r="DF9" s="765"/>
      <c r="DG9" s="763" t="s">
        <v>560</v>
      </c>
      <c r="DH9" s="764"/>
      <c r="DI9" s="764"/>
      <c r="DJ9" s="764"/>
      <c r="DK9" s="765"/>
      <c r="DL9" s="763" t="s">
        <v>560</v>
      </c>
      <c r="DM9" s="764"/>
      <c r="DN9" s="764"/>
      <c r="DO9" s="764"/>
      <c r="DP9" s="765"/>
      <c r="DQ9" s="763" t="s">
        <v>560</v>
      </c>
      <c r="DR9" s="764"/>
      <c r="DS9" s="764"/>
      <c r="DT9" s="764"/>
      <c r="DU9" s="765"/>
      <c r="DV9" s="760"/>
      <c r="DW9" s="761"/>
      <c r="DX9" s="761"/>
      <c r="DY9" s="761"/>
      <c r="DZ9" s="766"/>
      <c r="EA9" s="217"/>
    </row>
    <row r="10" spans="1:131" s="218" customFormat="1" ht="26.25" customHeight="1" x14ac:dyDescent="0.15">
      <c r="A10" s="221">
        <v>4</v>
      </c>
      <c r="B10" s="767" t="s">
        <v>376</v>
      </c>
      <c r="C10" s="768"/>
      <c r="D10" s="768"/>
      <c r="E10" s="768"/>
      <c r="F10" s="768"/>
      <c r="G10" s="768"/>
      <c r="H10" s="768"/>
      <c r="I10" s="768"/>
      <c r="J10" s="768"/>
      <c r="K10" s="768"/>
      <c r="L10" s="768"/>
      <c r="M10" s="768"/>
      <c r="N10" s="768"/>
      <c r="O10" s="768"/>
      <c r="P10" s="769"/>
      <c r="Q10" s="770">
        <v>17587</v>
      </c>
      <c r="R10" s="771"/>
      <c r="S10" s="771"/>
      <c r="T10" s="771"/>
      <c r="U10" s="771"/>
      <c r="V10" s="771">
        <v>17587</v>
      </c>
      <c r="W10" s="771"/>
      <c r="X10" s="771"/>
      <c r="Y10" s="771"/>
      <c r="Z10" s="771"/>
      <c r="AA10" s="771" t="s">
        <v>560</v>
      </c>
      <c r="AB10" s="771"/>
      <c r="AC10" s="771"/>
      <c r="AD10" s="771"/>
      <c r="AE10" s="772"/>
      <c r="AF10" s="773" t="s">
        <v>122</v>
      </c>
      <c r="AG10" s="774"/>
      <c r="AH10" s="774"/>
      <c r="AI10" s="774"/>
      <c r="AJ10" s="775"/>
      <c r="AK10" s="756">
        <v>16406</v>
      </c>
      <c r="AL10" s="757"/>
      <c r="AM10" s="757"/>
      <c r="AN10" s="757"/>
      <c r="AO10" s="757"/>
      <c r="AP10" s="757" t="s">
        <v>560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573</v>
      </c>
      <c r="BT10" s="761"/>
      <c r="BU10" s="761"/>
      <c r="BV10" s="761"/>
      <c r="BW10" s="761"/>
      <c r="BX10" s="761"/>
      <c r="BY10" s="761"/>
      <c r="BZ10" s="761"/>
      <c r="CA10" s="761"/>
      <c r="CB10" s="761"/>
      <c r="CC10" s="761"/>
      <c r="CD10" s="761"/>
      <c r="CE10" s="761"/>
      <c r="CF10" s="761"/>
      <c r="CG10" s="762"/>
      <c r="CH10" s="763">
        <v>-8</v>
      </c>
      <c r="CI10" s="764"/>
      <c r="CJ10" s="764"/>
      <c r="CK10" s="764"/>
      <c r="CL10" s="765"/>
      <c r="CM10" s="763">
        <v>1398</v>
      </c>
      <c r="CN10" s="764"/>
      <c r="CO10" s="764"/>
      <c r="CP10" s="764"/>
      <c r="CQ10" s="765"/>
      <c r="CR10" s="763">
        <v>1685</v>
      </c>
      <c r="CS10" s="764"/>
      <c r="CT10" s="764"/>
      <c r="CU10" s="764"/>
      <c r="CV10" s="765"/>
      <c r="CW10" s="763">
        <v>114</v>
      </c>
      <c r="CX10" s="764"/>
      <c r="CY10" s="764"/>
      <c r="CZ10" s="764"/>
      <c r="DA10" s="765"/>
      <c r="DB10" s="763" t="s">
        <v>560</v>
      </c>
      <c r="DC10" s="764"/>
      <c r="DD10" s="764"/>
      <c r="DE10" s="764"/>
      <c r="DF10" s="765"/>
      <c r="DG10" s="763" t="s">
        <v>560</v>
      </c>
      <c r="DH10" s="764"/>
      <c r="DI10" s="764"/>
      <c r="DJ10" s="764"/>
      <c r="DK10" s="765"/>
      <c r="DL10" s="763" t="s">
        <v>560</v>
      </c>
      <c r="DM10" s="764"/>
      <c r="DN10" s="764"/>
      <c r="DO10" s="764"/>
      <c r="DP10" s="765"/>
      <c r="DQ10" s="763" t="s">
        <v>560</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574</v>
      </c>
      <c r="BT11" s="761"/>
      <c r="BU11" s="761"/>
      <c r="BV11" s="761"/>
      <c r="BW11" s="761"/>
      <c r="BX11" s="761"/>
      <c r="BY11" s="761"/>
      <c r="BZ11" s="761"/>
      <c r="CA11" s="761"/>
      <c r="CB11" s="761"/>
      <c r="CC11" s="761"/>
      <c r="CD11" s="761"/>
      <c r="CE11" s="761"/>
      <c r="CF11" s="761"/>
      <c r="CG11" s="762"/>
      <c r="CH11" s="763">
        <v>0</v>
      </c>
      <c r="CI11" s="764"/>
      <c r="CJ11" s="764"/>
      <c r="CK11" s="764"/>
      <c r="CL11" s="765"/>
      <c r="CM11" s="763">
        <v>6</v>
      </c>
      <c r="CN11" s="764"/>
      <c r="CO11" s="764"/>
      <c r="CP11" s="764"/>
      <c r="CQ11" s="765"/>
      <c r="CR11" s="763">
        <v>3</v>
      </c>
      <c r="CS11" s="764"/>
      <c r="CT11" s="764"/>
      <c r="CU11" s="764"/>
      <c r="CV11" s="765"/>
      <c r="CW11" s="763">
        <v>26</v>
      </c>
      <c r="CX11" s="764"/>
      <c r="CY11" s="764"/>
      <c r="CZ11" s="764"/>
      <c r="DA11" s="765"/>
      <c r="DB11" s="763" t="s">
        <v>560</v>
      </c>
      <c r="DC11" s="764"/>
      <c r="DD11" s="764"/>
      <c r="DE11" s="764"/>
      <c r="DF11" s="765"/>
      <c r="DG11" s="763" t="s">
        <v>560</v>
      </c>
      <c r="DH11" s="764"/>
      <c r="DI11" s="764"/>
      <c r="DJ11" s="764"/>
      <c r="DK11" s="765"/>
      <c r="DL11" s="763" t="s">
        <v>560</v>
      </c>
      <c r="DM11" s="764"/>
      <c r="DN11" s="764"/>
      <c r="DO11" s="764"/>
      <c r="DP11" s="765"/>
      <c r="DQ11" s="763" t="s">
        <v>560</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234391</v>
      </c>
      <c r="R23" s="780"/>
      <c r="S23" s="780"/>
      <c r="T23" s="780"/>
      <c r="U23" s="780"/>
      <c r="V23" s="780">
        <v>229795</v>
      </c>
      <c r="W23" s="780"/>
      <c r="X23" s="780"/>
      <c r="Y23" s="780"/>
      <c r="Z23" s="780"/>
      <c r="AA23" s="780">
        <v>4596</v>
      </c>
      <c r="AB23" s="780"/>
      <c r="AC23" s="780"/>
      <c r="AD23" s="780"/>
      <c r="AE23" s="781"/>
      <c r="AF23" s="782">
        <v>1196</v>
      </c>
      <c r="AG23" s="780"/>
      <c r="AH23" s="780"/>
      <c r="AI23" s="780"/>
      <c r="AJ23" s="783"/>
      <c r="AK23" s="784"/>
      <c r="AL23" s="785"/>
      <c r="AM23" s="785"/>
      <c r="AN23" s="785"/>
      <c r="AO23" s="785"/>
      <c r="AP23" s="780">
        <v>159143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51708</v>
      </c>
      <c r="R28" s="810"/>
      <c r="S28" s="810"/>
      <c r="T28" s="810"/>
      <c r="U28" s="810"/>
      <c r="V28" s="810">
        <v>49666</v>
      </c>
      <c r="W28" s="810"/>
      <c r="X28" s="810"/>
      <c r="Y28" s="810"/>
      <c r="Z28" s="810"/>
      <c r="AA28" s="810">
        <v>2042</v>
      </c>
      <c r="AB28" s="810"/>
      <c r="AC28" s="810"/>
      <c r="AD28" s="810"/>
      <c r="AE28" s="811"/>
      <c r="AF28" s="812">
        <v>2042</v>
      </c>
      <c r="AG28" s="810"/>
      <c r="AH28" s="810"/>
      <c r="AI28" s="810"/>
      <c r="AJ28" s="813"/>
      <c r="AK28" s="814">
        <v>4923</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52488</v>
      </c>
      <c r="R29" s="771"/>
      <c r="S29" s="771"/>
      <c r="T29" s="771"/>
      <c r="U29" s="771"/>
      <c r="V29" s="771">
        <v>52307</v>
      </c>
      <c r="W29" s="771"/>
      <c r="X29" s="771"/>
      <c r="Y29" s="771"/>
      <c r="Z29" s="771"/>
      <c r="AA29" s="771">
        <v>181</v>
      </c>
      <c r="AB29" s="771"/>
      <c r="AC29" s="771"/>
      <c r="AD29" s="771"/>
      <c r="AE29" s="772"/>
      <c r="AF29" s="773">
        <v>181</v>
      </c>
      <c r="AG29" s="774"/>
      <c r="AH29" s="774"/>
      <c r="AI29" s="774"/>
      <c r="AJ29" s="775"/>
      <c r="AK29" s="821">
        <v>8073</v>
      </c>
      <c r="AL29" s="817"/>
      <c r="AM29" s="817"/>
      <c r="AN29" s="817"/>
      <c r="AO29" s="817"/>
      <c r="AP29" s="817" t="s">
        <v>560</v>
      </c>
      <c r="AQ29" s="817"/>
      <c r="AR29" s="817"/>
      <c r="AS29" s="817"/>
      <c r="AT29" s="817"/>
      <c r="AU29" s="817" t="s">
        <v>560</v>
      </c>
      <c r="AV29" s="817"/>
      <c r="AW29" s="817"/>
      <c r="AX29" s="817"/>
      <c r="AY29" s="817"/>
      <c r="AZ29" s="818" t="s">
        <v>560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8717</v>
      </c>
      <c r="R30" s="771"/>
      <c r="S30" s="771"/>
      <c r="T30" s="771"/>
      <c r="U30" s="771"/>
      <c r="V30" s="771">
        <v>8024</v>
      </c>
      <c r="W30" s="771"/>
      <c r="X30" s="771"/>
      <c r="Y30" s="771"/>
      <c r="Z30" s="771"/>
      <c r="AA30" s="771">
        <v>694</v>
      </c>
      <c r="AB30" s="771"/>
      <c r="AC30" s="771"/>
      <c r="AD30" s="771"/>
      <c r="AE30" s="772"/>
      <c r="AF30" s="773">
        <v>694</v>
      </c>
      <c r="AG30" s="774"/>
      <c r="AH30" s="774"/>
      <c r="AI30" s="774"/>
      <c r="AJ30" s="775"/>
      <c r="AK30" s="821">
        <v>1891</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123</v>
      </c>
      <c r="R31" s="771"/>
      <c r="S31" s="771"/>
      <c r="T31" s="771"/>
      <c r="U31" s="771"/>
      <c r="V31" s="771">
        <v>46</v>
      </c>
      <c r="W31" s="771"/>
      <c r="X31" s="771"/>
      <c r="Y31" s="771"/>
      <c r="Z31" s="771"/>
      <c r="AA31" s="771">
        <v>77</v>
      </c>
      <c r="AB31" s="771"/>
      <c r="AC31" s="771"/>
      <c r="AD31" s="771"/>
      <c r="AE31" s="772"/>
      <c r="AF31" s="773">
        <v>77</v>
      </c>
      <c r="AG31" s="774"/>
      <c r="AH31" s="774"/>
      <c r="AI31" s="774"/>
      <c r="AJ31" s="775"/>
      <c r="AK31" s="821" t="s">
        <v>560</v>
      </c>
      <c r="AL31" s="817"/>
      <c r="AM31" s="817"/>
      <c r="AN31" s="817"/>
      <c r="AO31" s="817"/>
      <c r="AP31" s="817">
        <v>118</v>
      </c>
      <c r="AQ31" s="817"/>
      <c r="AR31" s="817"/>
      <c r="AS31" s="817"/>
      <c r="AT31" s="817"/>
      <c r="AU31" s="817" t="s">
        <v>560</v>
      </c>
      <c r="AV31" s="817"/>
      <c r="AW31" s="817"/>
      <c r="AX31" s="817"/>
      <c r="AY31" s="817"/>
      <c r="AZ31" s="818" t="s">
        <v>560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37405</v>
      </c>
      <c r="R32" s="771"/>
      <c r="S32" s="771"/>
      <c r="T32" s="771"/>
      <c r="U32" s="771"/>
      <c r="V32" s="771">
        <v>36375</v>
      </c>
      <c r="W32" s="771"/>
      <c r="X32" s="771"/>
      <c r="Y32" s="771"/>
      <c r="Z32" s="771"/>
      <c r="AA32" s="771">
        <v>1030</v>
      </c>
      <c r="AB32" s="771"/>
      <c r="AC32" s="771"/>
      <c r="AD32" s="771"/>
      <c r="AE32" s="772"/>
      <c r="AF32" s="773">
        <v>796</v>
      </c>
      <c r="AG32" s="774"/>
      <c r="AH32" s="774"/>
      <c r="AI32" s="774"/>
      <c r="AJ32" s="775"/>
      <c r="AK32" s="821" t="s">
        <v>560</v>
      </c>
      <c r="AL32" s="817"/>
      <c r="AM32" s="817"/>
      <c r="AN32" s="817"/>
      <c r="AO32" s="817"/>
      <c r="AP32" s="817" t="s">
        <v>560</v>
      </c>
      <c r="AQ32" s="817"/>
      <c r="AR32" s="817"/>
      <c r="AS32" s="817"/>
      <c r="AT32" s="817"/>
      <c r="AU32" s="817" t="s">
        <v>560</v>
      </c>
      <c r="AV32" s="817"/>
      <c r="AW32" s="817"/>
      <c r="AX32" s="817"/>
      <c r="AY32" s="817"/>
      <c r="AZ32" s="818" t="s">
        <v>560</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9046</v>
      </c>
      <c r="R33" s="771"/>
      <c r="S33" s="771"/>
      <c r="T33" s="771"/>
      <c r="U33" s="771"/>
      <c r="V33" s="771">
        <v>6811</v>
      </c>
      <c r="W33" s="771"/>
      <c r="X33" s="771"/>
      <c r="Y33" s="771"/>
      <c r="Z33" s="771"/>
      <c r="AA33" s="771">
        <v>2235</v>
      </c>
      <c r="AB33" s="771"/>
      <c r="AC33" s="771"/>
      <c r="AD33" s="771"/>
      <c r="AE33" s="772"/>
      <c r="AF33" s="773">
        <v>13828</v>
      </c>
      <c r="AG33" s="774"/>
      <c r="AH33" s="774"/>
      <c r="AI33" s="774"/>
      <c r="AJ33" s="775"/>
      <c r="AK33" s="821">
        <v>279</v>
      </c>
      <c r="AL33" s="817"/>
      <c r="AM33" s="817"/>
      <c r="AN33" s="817"/>
      <c r="AO33" s="817"/>
      <c r="AP33" s="817">
        <v>15902</v>
      </c>
      <c r="AQ33" s="817"/>
      <c r="AR33" s="817"/>
      <c r="AS33" s="817"/>
      <c r="AT33" s="817"/>
      <c r="AU33" s="817">
        <v>557</v>
      </c>
      <c r="AV33" s="817"/>
      <c r="AW33" s="817"/>
      <c r="AX33" s="817"/>
      <c r="AY33" s="817"/>
      <c r="AZ33" s="818" t="s">
        <v>560</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350</v>
      </c>
      <c r="R34" s="771"/>
      <c r="S34" s="771"/>
      <c r="T34" s="771"/>
      <c r="U34" s="771"/>
      <c r="V34" s="771">
        <v>328</v>
      </c>
      <c r="W34" s="771"/>
      <c r="X34" s="771"/>
      <c r="Y34" s="771"/>
      <c r="Z34" s="771"/>
      <c r="AA34" s="771">
        <v>22</v>
      </c>
      <c r="AB34" s="771"/>
      <c r="AC34" s="771"/>
      <c r="AD34" s="771"/>
      <c r="AE34" s="772"/>
      <c r="AF34" s="773">
        <v>622</v>
      </c>
      <c r="AG34" s="774"/>
      <c r="AH34" s="774"/>
      <c r="AI34" s="774"/>
      <c r="AJ34" s="775"/>
      <c r="AK34" s="821">
        <v>315</v>
      </c>
      <c r="AL34" s="817"/>
      <c r="AM34" s="817"/>
      <c r="AN34" s="817"/>
      <c r="AO34" s="817"/>
      <c r="AP34" s="817">
        <v>405</v>
      </c>
      <c r="AQ34" s="817"/>
      <c r="AR34" s="817"/>
      <c r="AS34" s="817"/>
      <c r="AT34" s="817"/>
      <c r="AU34" s="817">
        <v>405</v>
      </c>
      <c r="AV34" s="817"/>
      <c r="AW34" s="817"/>
      <c r="AX34" s="817"/>
      <c r="AY34" s="817"/>
      <c r="AZ34" s="818" t="s">
        <v>560</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398</v>
      </c>
      <c r="C35" s="768"/>
      <c r="D35" s="768"/>
      <c r="E35" s="768"/>
      <c r="F35" s="768"/>
      <c r="G35" s="768"/>
      <c r="H35" s="768"/>
      <c r="I35" s="768"/>
      <c r="J35" s="768"/>
      <c r="K35" s="768"/>
      <c r="L35" s="768"/>
      <c r="M35" s="768"/>
      <c r="N35" s="768"/>
      <c r="O35" s="768"/>
      <c r="P35" s="769"/>
      <c r="Q35" s="770">
        <v>584</v>
      </c>
      <c r="R35" s="771"/>
      <c r="S35" s="771"/>
      <c r="T35" s="771"/>
      <c r="U35" s="771"/>
      <c r="V35" s="771">
        <v>372</v>
      </c>
      <c r="W35" s="771"/>
      <c r="X35" s="771"/>
      <c r="Y35" s="771"/>
      <c r="Z35" s="771"/>
      <c r="AA35" s="771">
        <v>212</v>
      </c>
      <c r="AB35" s="771"/>
      <c r="AC35" s="771"/>
      <c r="AD35" s="771"/>
      <c r="AE35" s="772"/>
      <c r="AF35" s="773">
        <v>2898</v>
      </c>
      <c r="AG35" s="774"/>
      <c r="AH35" s="774"/>
      <c r="AI35" s="774"/>
      <c r="AJ35" s="775"/>
      <c r="AK35" s="821">
        <v>1</v>
      </c>
      <c r="AL35" s="817"/>
      <c r="AM35" s="817"/>
      <c r="AN35" s="817"/>
      <c r="AO35" s="817"/>
      <c r="AP35" s="817">
        <v>1323</v>
      </c>
      <c r="AQ35" s="817"/>
      <c r="AR35" s="817"/>
      <c r="AS35" s="817"/>
      <c r="AT35" s="817"/>
      <c r="AU35" s="817" t="s">
        <v>560</v>
      </c>
      <c r="AV35" s="817"/>
      <c r="AW35" s="817"/>
      <c r="AX35" s="817"/>
      <c r="AY35" s="817"/>
      <c r="AZ35" s="818" t="s">
        <v>560</v>
      </c>
      <c r="BA35" s="818"/>
      <c r="BB35" s="818"/>
      <c r="BC35" s="818"/>
      <c r="BD35" s="818"/>
      <c r="BE35" s="819" t="s">
        <v>396</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399</v>
      </c>
      <c r="C36" s="768"/>
      <c r="D36" s="768"/>
      <c r="E36" s="768"/>
      <c r="F36" s="768"/>
      <c r="G36" s="768"/>
      <c r="H36" s="768"/>
      <c r="I36" s="768"/>
      <c r="J36" s="768"/>
      <c r="K36" s="768"/>
      <c r="L36" s="768"/>
      <c r="M36" s="768"/>
      <c r="N36" s="768"/>
      <c r="O36" s="768"/>
      <c r="P36" s="769"/>
      <c r="Q36" s="770">
        <v>14431</v>
      </c>
      <c r="R36" s="771"/>
      <c r="S36" s="771"/>
      <c r="T36" s="771"/>
      <c r="U36" s="771"/>
      <c r="V36" s="771">
        <v>13126</v>
      </c>
      <c r="W36" s="771"/>
      <c r="X36" s="771"/>
      <c r="Y36" s="771"/>
      <c r="Z36" s="771"/>
      <c r="AA36" s="771">
        <v>1304</v>
      </c>
      <c r="AB36" s="771"/>
      <c r="AC36" s="771"/>
      <c r="AD36" s="771"/>
      <c r="AE36" s="772"/>
      <c r="AF36" s="773">
        <v>9680</v>
      </c>
      <c r="AG36" s="774"/>
      <c r="AH36" s="774"/>
      <c r="AI36" s="774"/>
      <c r="AJ36" s="775"/>
      <c r="AK36" s="821">
        <v>6574</v>
      </c>
      <c r="AL36" s="817"/>
      <c r="AM36" s="817"/>
      <c r="AN36" s="817"/>
      <c r="AO36" s="817"/>
      <c r="AP36" s="817">
        <v>103230</v>
      </c>
      <c r="AQ36" s="817"/>
      <c r="AR36" s="817"/>
      <c r="AS36" s="817"/>
      <c r="AT36" s="817"/>
      <c r="AU36" s="817">
        <v>65861</v>
      </c>
      <c r="AV36" s="817"/>
      <c r="AW36" s="817"/>
      <c r="AX36" s="817"/>
      <c r="AY36" s="817"/>
      <c r="AZ36" s="818" t="s">
        <v>560</v>
      </c>
      <c r="BA36" s="818"/>
      <c r="BB36" s="818"/>
      <c r="BC36" s="818"/>
      <c r="BD36" s="818"/>
      <c r="BE36" s="819" t="s">
        <v>396</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400</v>
      </c>
      <c r="C37" s="768"/>
      <c r="D37" s="768"/>
      <c r="E37" s="768"/>
      <c r="F37" s="768"/>
      <c r="G37" s="768"/>
      <c r="H37" s="768"/>
      <c r="I37" s="768"/>
      <c r="J37" s="768"/>
      <c r="K37" s="768"/>
      <c r="L37" s="768"/>
      <c r="M37" s="768"/>
      <c r="N37" s="768"/>
      <c r="O37" s="768"/>
      <c r="P37" s="769"/>
      <c r="Q37" s="770">
        <v>33</v>
      </c>
      <c r="R37" s="771"/>
      <c r="S37" s="771"/>
      <c r="T37" s="771"/>
      <c r="U37" s="771"/>
      <c r="V37" s="771">
        <v>33</v>
      </c>
      <c r="W37" s="771"/>
      <c r="X37" s="771"/>
      <c r="Y37" s="771"/>
      <c r="Z37" s="771"/>
      <c r="AA37" s="771" t="s">
        <v>560</v>
      </c>
      <c r="AB37" s="771"/>
      <c r="AC37" s="771"/>
      <c r="AD37" s="771"/>
      <c r="AE37" s="772"/>
      <c r="AF37" s="773" t="s">
        <v>122</v>
      </c>
      <c r="AG37" s="774"/>
      <c r="AH37" s="774"/>
      <c r="AI37" s="774"/>
      <c r="AJ37" s="775"/>
      <c r="AK37" s="821">
        <v>24</v>
      </c>
      <c r="AL37" s="817"/>
      <c r="AM37" s="817"/>
      <c r="AN37" s="817"/>
      <c r="AO37" s="817"/>
      <c r="AP37" s="817" t="s">
        <v>560</v>
      </c>
      <c r="AQ37" s="817"/>
      <c r="AR37" s="817"/>
      <c r="AS37" s="817"/>
      <c r="AT37" s="817"/>
      <c r="AU37" s="817" t="s">
        <v>560</v>
      </c>
      <c r="AV37" s="817"/>
      <c r="AW37" s="817"/>
      <c r="AX37" s="817"/>
      <c r="AY37" s="817"/>
      <c r="AZ37" s="818" t="s">
        <v>560</v>
      </c>
      <c r="BA37" s="818"/>
      <c r="BB37" s="818"/>
      <c r="BC37" s="818"/>
      <c r="BD37" s="818"/>
      <c r="BE37" s="819" t="s">
        <v>401</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402</v>
      </c>
      <c r="C38" s="768"/>
      <c r="D38" s="768"/>
      <c r="E38" s="768"/>
      <c r="F38" s="768"/>
      <c r="G38" s="768"/>
      <c r="H38" s="768"/>
      <c r="I38" s="768"/>
      <c r="J38" s="768"/>
      <c r="K38" s="768"/>
      <c r="L38" s="768"/>
      <c r="M38" s="768"/>
      <c r="N38" s="768"/>
      <c r="O38" s="768"/>
      <c r="P38" s="769"/>
      <c r="Q38" s="770">
        <v>876</v>
      </c>
      <c r="R38" s="771"/>
      <c r="S38" s="771"/>
      <c r="T38" s="771"/>
      <c r="U38" s="771"/>
      <c r="V38" s="771">
        <v>849</v>
      </c>
      <c r="W38" s="771"/>
      <c r="X38" s="771"/>
      <c r="Y38" s="771"/>
      <c r="Z38" s="771"/>
      <c r="AA38" s="771">
        <v>27</v>
      </c>
      <c r="AB38" s="771"/>
      <c r="AC38" s="771"/>
      <c r="AD38" s="771"/>
      <c r="AE38" s="772"/>
      <c r="AF38" s="773">
        <v>25</v>
      </c>
      <c r="AG38" s="774"/>
      <c r="AH38" s="774"/>
      <c r="AI38" s="774"/>
      <c r="AJ38" s="775"/>
      <c r="AK38" s="821">
        <v>254</v>
      </c>
      <c r="AL38" s="817"/>
      <c r="AM38" s="817"/>
      <c r="AN38" s="817"/>
      <c r="AO38" s="817"/>
      <c r="AP38" s="817">
        <v>455</v>
      </c>
      <c r="AQ38" s="817"/>
      <c r="AR38" s="817"/>
      <c r="AS38" s="817"/>
      <c r="AT38" s="817"/>
      <c r="AU38" s="817">
        <v>303</v>
      </c>
      <c r="AV38" s="817"/>
      <c r="AW38" s="817"/>
      <c r="AX38" s="817"/>
      <c r="AY38" s="817"/>
      <c r="AZ38" s="818" t="s">
        <v>560</v>
      </c>
      <c r="BA38" s="818"/>
      <c r="BB38" s="818"/>
      <c r="BC38" s="818"/>
      <c r="BD38" s="818"/>
      <c r="BE38" s="819" t="s">
        <v>401</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t="s">
        <v>403</v>
      </c>
      <c r="C39" s="768"/>
      <c r="D39" s="768"/>
      <c r="E39" s="768"/>
      <c r="F39" s="768"/>
      <c r="G39" s="768"/>
      <c r="H39" s="768"/>
      <c r="I39" s="768"/>
      <c r="J39" s="768"/>
      <c r="K39" s="768"/>
      <c r="L39" s="768"/>
      <c r="M39" s="768"/>
      <c r="N39" s="768"/>
      <c r="O39" s="768"/>
      <c r="P39" s="769"/>
      <c r="Q39" s="770">
        <v>1808</v>
      </c>
      <c r="R39" s="771"/>
      <c r="S39" s="771"/>
      <c r="T39" s="771"/>
      <c r="U39" s="771"/>
      <c r="V39" s="771">
        <v>470</v>
      </c>
      <c r="W39" s="771"/>
      <c r="X39" s="771"/>
      <c r="Y39" s="771"/>
      <c r="Z39" s="771"/>
      <c r="AA39" s="771">
        <v>1338</v>
      </c>
      <c r="AB39" s="771"/>
      <c r="AC39" s="771"/>
      <c r="AD39" s="771"/>
      <c r="AE39" s="772"/>
      <c r="AF39" s="773">
        <v>1338</v>
      </c>
      <c r="AG39" s="774"/>
      <c r="AH39" s="774"/>
      <c r="AI39" s="774"/>
      <c r="AJ39" s="775"/>
      <c r="AK39" s="821" t="s">
        <v>560</v>
      </c>
      <c r="AL39" s="817"/>
      <c r="AM39" s="817"/>
      <c r="AN39" s="817"/>
      <c r="AO39" s="817"/>
      <c r="AP39" s="817" t="s">
        <v>560</v>
      </c>
      <c r="AQ39" s="817"/>
      <c r="AR39" s="817"/>
      <c r="AS39" s="817"/>
      <c r="AT39" s="817"/>
      <c r="AU39" s="817" t="s">
        <v>560</v>
      </c>
      <c r="AV39" s="817"/>
      <c r="AW39" s="817"/>
      <c r="AX39" s="817"/>
      <c r="AY39" s="817"/>
      <c r="AZ39" s="818" t="s">
        <v>560</v>
      </c>
      <c r="BA39" s="818"/>
      <c r="BB39" s="818"/>
      <c r="BC39" s="818"/>
      <c r="BD39" s="818"/>
      <c r="BE39" s="819" t="s">
        <v>401</v>
      </c>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t="s">
        <v>404</v>
      </c>
      <c r="C40" s="768"/>
      <c r="D40" s="768"/>
      <c r="E40" s="768"/>
      <c r="F40" s="768"/>
      <c r="G40" s="768"/>
      <c r="H40" s="768"/>
      <c r="I40" s="768"/>
      <c r="J40" s="768"/>
      <c r="K40" s="768"/>
      <c r="L40" s="768"/>
      <c r="M40" s="768"/>
      <c r="N40" s="768"/>
      <c r="O40" s="768"/>
      <c r="P40" s="769"/>
      <c r="Q40" s="770">
        <v>1514</v>
      </c>
      <c r="R40" s="771"/>
      <c r="S40" s="771"/>
      <c r="T40" s="771"/>
      <c r="U40" s="771"/>
      <c r="V40" s="771">
        <v>1475</v>
      </c>
      <c r="W40" s="771"/>
      <c r="X40" s="771"/>
      <c r="Y40" s="771"/>
      <c r="Z40" s="771"/>
      <c r="AA40" s="771">
        <v>39</v>
      </c>
      <c r="AB40" s="771"/>
      <c r="AC40" s="771"/>
      <c r="AD40" s="771"/>
      <c r="AE40" s="772"/>
      <c r="AF40" s="773">
        <v>39</v>
      </c>
      <c r="AG40" s="774"/>
      <c r="AH40" s="774"/>
      <c r="AI40" s="774"/>
      <c r="AJ40" s="775"/>
      <c r="AK40" s="821">
        <v>311</v>
      </c>
      <c r="AL40" s="817"/>
      <c r="AM40" s="817"/>
      <c r="AN40" s="817"/>
      <c r="AO40" s="817"/>
      <c r="AP40" s="817">
        <v>1007</v>
      </c>
      <c r="AQ40" s="817"/>
      <c r="AR40" s="817"/>
      <c r="AS40" s="817"/>
      <c r="AT40" s="817"/>
      <c r="AU40" s="817">
        <v>509</v>
      </c>
      <c r="AV40" s="817"/>
      <c r="AW40" s="817"/>
      <c r="AX40" s="817"/>
      <c r="AY40" s="817"/>
      <c r="AZ40" s="818" t="s">
        <v>560</v>
      </c>
      <c r="BA40" s="818"/>
      <c r="BB40" s="818"/>
      <c r="BC40" s="818"/>
      <c r="BD40" s="818"/>
      <c r="BE40" s="819" t="s">
        <v>401</v>
      </c>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406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32220</v>
      </c>
      <c r="AG63" s="831"/>
      <c r="AH63" s="831"/>
      <c r="AI63" s="831"/>
      <c r="AJ63" s="832"/>
      <c r="AK63" s="833"/>
      <c r="AL63" s="828"/>
      <c r="AM63" s="828"/>
      <c r="AN63" s="828"/>
      <c r="AO63" s="828"/>
      <c r="AP63" s="831">
        <v>122440</v>
      </c>
      <c r="AQ63" s="831"/>
      <c r="AR63" s="831"/>
      <c r="AS63" s="831"/>
      <c r="AT63" s="831"/>
      <c r="AU63" s="831">
        <v>67635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408</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409</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561</v>
      </c>
      <c r="C68" s="857"/>
      <c r="D68" s="857"/>
      <c r="E68" s="857"/>
      <c r="F68" s="857"/>
      <c r="G68" s="857"/>
      <c r="H68" s="857"/>
      <c r="I68" s="857"/>
      <c r="J68" s="857"/>
      <c r="K68" s="857"/>
      <c r="L68" s="857"/>
      <c r="M68" s="857"/>
      <c r="N68" s="857"/>
      <c r="O68" s="857"/>
      <c r="P68" s="858"/>
      <c r="Q68" s="859">
        <v>462</v>
      </c>
      <c r="R68" s="853"/>
      <c r="S68" s="853"/>
      <c r="T68" s="853"/>
      <c r="U68" s="853"/>
      <c r="V68" s="853">
        <v>394</v>
      </c>
      <c r="W68" s="853"/>
      <c r="X68" s="853"/>
      <c r="Y68" s="853"/>
      <c r="Z68" s="853"/>
      <c r="AA68" s="853">
        <v>68</v>
      </c>
      <c r="AB68" s="853"/>
      <c r="AC68" s="853"/>
      <c r="AD68" s="853"/>
      <c r="AE68" s="853"/>
      <c r="AF68" s="853">
        <v>68</v>
      </c>
      <c r="AG68" s="853"/>
      <c r="AH68" s="853"/>
      <c r="AI68" s="853"/>
      <c r="AJ68" s="853"/>
      <c r="AK68" s="853" t="s">
        <v>560</v>
      </c>
      <c r="AL68" s="853"/>
      <c r="AM68" s="853"/>
      <c r="AN68" s="853"/>
      <c r="AO68" s="853"/>
      <c r="AP68" s="853" t="s">
        <v>560</v>
      </c>
      <c r="AQ68" s="853"/>
      <c r="AR68" s="853"/>
      <c r="AS68" s="853"/>
      <c r="AT68" s="853"/>
      <c r="AU68" s="853" t="s">
        <v>560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562</v>
      </c>
      <c r="C69" s="861"/>
      <c r="D69" s="861"/>
      <c r="E69" s="861"/>
      <c r="F69" s="861"/>
      <c r="G69" s="861"/>
      <c r="H69" s="861"/>
      <c r="I69" s="861"/>
      <c r="J69" s="861"/>
      <c r="K69" s="861"/>
      <c r="L69" s="861"/>
      <c r="M69" s="861"/>
      <c r="N69" s="861"/>
      <c r="O69" s="861"/>
      <c r="P69" s="862"/>
      <c r="Q69" s="863">
        <v>37</v>
      </c>
      <c r="R69" s="817"/>
      <c r="S69" s="817"/>
      <c r="T69" s="817"/>
      <c r="U69" s="817"/>
      <c r="V69" s="817">
        <v>25</v>
      </c>
      <c r="W69" s="817"/>
      <c r="X69" s="817"/>
      <c r="Y69" s="817"/>
      <c r="Z69" s="817"/>
      <c r="AA69" s="817">
        <v>12</v>
      </c>
      <c r="AB69" s="817"/>
      <c r="AC69" s="817"/>
      <c r="AD69" s="817"/>
      <c r="AE69" s="817"/>
      <c r="AF69" s="817">
        <v>12</v>
      </c>
      <c r="AG69" s="817"/>
      <c r="AH69" s="817"/>
      <c r="AI69" s="817"/>
      <c r="AJ69" s="817"/>
      <c r="AK69" s="817" t="s">
        <v>560</v>
      </c>
      <c r="AL69" s="817"/>
      <c r="AM69" s="817"/>
      <c r="AN69" s="817"/>
      <c r="AO69" s="817"/>
      <c r="AP69" s="817" t="s">
        <v>560</v>
      </c>
      <c r="AQ69" s="817"/>
      <c r="AR69" s="817"/>
      <c r="AS69" s="817"/>
      <c r="AT69" s="817"/>
      <c r="AU69" s="817" t="s">
        <v>560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563</v>
      </c>
      <c r="C70" s="861"/>
      <c r="D70" s="861"/>
      <c r="E70" s="861"/>
      <c r="F70" s="861"/>
      <c r="G70" s="861"/>
      <c r="H70" s="861"/>
      <c r="I70" s="861"/>
      <c r="J70" s="861"/>
      <c r="K70" s="861"/>
      <c r="L70" s="861"/>
      <c r="M70" s="861"/>
      <c r="N70" s="861"/>
      <c r="O70" s="861"/>
      <c r="P70" s="862"/>
      <c r="Q70" s="863">
        <v>445</v>
      </c>
      <c r="R70" s="817"/>
      <c r="S70" s="817"/>
      <c r="T70" s="817"/>
      <c r="U70" s="817"/>
      <c r="V70" s="817">
        <v>319</v>
      </c>
      <c r="W70" s="817"/>
      <c r="X70" s="817"/>
      <c r="Y70" s="817"/>
      <c r="Z70" s="817"/>
      <c r="AA70" s="817">
        <v>126</v>
      </c>
      <c r="AB70" s="817"/>
      <c r="AC70" s="817"/>
      <c r="AD70" s="817"/>
      <c r="AE70" s="817"/>
      <c r="AF70" s="817">
        <v>126</v>
      </c>
      <c r="AG70" s="817"/>
      <c r="AH70" s="817"/>
      <c r="AI70" s="817"/>
      <c r="AJ70" s="817"/>
      <c r="AK70" s="817">
        <v>46</v>
      </c>
      <c r="AL70" s="817"/>
      <c r="AM70" s="817"/>
      <c r="AN70" s="817"/>
      <c r="AO70" s="817"/>
      <c r="AP70" s="817" t="s">
        <v>560</v>
      </c>
      <c r="AQ70" s="817"/>
      <c r="AR70" s="817"/>
      <c r="AS70" s="817"/>
      <c r="AT70" s="817"/>
      <c r="AU70" s="817" t="s">
        <v>560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564</v>
      </c>
      <c r="C71" s="861"/>
      <c r="D71" s="861"/>
      <c r="E71" s="861"/>
      <c r="F71" s="861"/>
      <c r="G71" s="861"/>
      <c r="H71" s="861"/>
      <c r="I71" s="861"/>
      <c r="J71" s="861"/>
      <c r="K71" s="861"/>
      <c r="L71" s="861"/>
      <c r="M71" s="861"/>
      <c r="N71" s="861"/>
      <c r="O71" s="861"/>
      <c r="P71" s="862"/>
      <c r="Q71" s="863">
        <v>650</v>
      </c>
      <c r="R71" s="817"/>
      <c r="S71" s="817"/>
      <c r="T71" s="817"/>
      <c r="U71" s="817"/>
      <c r="V71" s="817">
        <v>625</v>
      </c>
      <c r="W71" s="817"/>
      <c r="X71" s="817"/>
      <c r="Y71" s="817"/>
      <c r="Z71" s="817"/>
      <c r="AA71" s="817">
        <v>25</v>
      </c>
      <c r="AB71" s="817"/>
      <c r="AC71" s="817"/>
      <c r="AD71" s="817"/>
      <c r="AE71" s="817"/>
      <c r="AF71" s="817">
        <v>25</v>
      </c>
      <c r="AG71" s="817"/>
      <c r="AH71" s="817"/>
      <c r="AI71" s="817"/>
      <c r="AJ71" s="817"/>
      <c r="AK71" s="817">
        <v>4</v>
      </c>
      <c r="AL71" s="817"/>
      <c r="AM71" s="817"/>
      <c r="AN71" s="817"/>
      <c r="AO71" s="817"/>
      <c r="AP71" s="817" t="s">
        <v>560</v>
      </c>
      <c r="AQ71" s="817"/>
      <c r="AR71" s="817"/>
      <c r="AS71" s="817"/>
      <c r="AT71" s="817"/>
      <c r="AU71" s="817" t="s">
        <v>560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565</v>
      </c>
      <c r="C72" s="861"/>
      <c r="D72" s="861"/>
      <c r="E72" s="861"/>
      <c r="F72" s="861"/>
      <c r="G72" s="861"/>
      <c r="H72" s="861"/>
      <c r="I72" s="861"/>
      <c r="J72" s="861"/>
      <c r="K72" s="861"/>
      <c r="L72" s="861"/>
      <c r="M72" s="861"/>
      <c r="N72" s="861"/>
      <c r="O72" s="861"/>
      <c r="P72" s="862"/>
      <c r="Q72" s="863">
        <v>845</v>
      </c>
      <c r="R72" s="817"/>
      <c r="S72" s="817"/>
      <c r="T72" s="817"/>
      <c r="U72" s="817"/>
      <c r="V72" s="817">
        <v>738</v>
      </c>
      <c r="W72" s="817"/>
      <c r="X72" s="817"/>
      <c r="Y72" s="817"/>
      <c r="Z72" s="817"/>
      <c r="AA72" s="817">
        <v>106</v>
      </c>
      <c r="AB72" s="817"/>
      <c r="AC72" s="817"/>
      <c r="AD72" s="817"/>
      <c r="AE72" s="817"/>
      <c r="AF72" s="817">
        <v>106</v>
      </c>
      <c r="AG72" s="817"/>
      <c r="AH72" s="817"/>
      <c r="AI72" s="817"/>
      <c r="AJ72" s="817"/>
      <c r="AK72" s="817">
        <v>120</v>
      </c>
      <c r="AL72" s="817"/>
      <c r="AM72" s="817"/>
      <c r="AN72" s="817"/>
      <c r="AO72" s="817"/>
      <c r="AP72" s="817">
        <v>1742</v>
      </c>
      <c r="AQ72" s="817"/>
      <c r="AR72" s="817"/>
      <c r="AS72" s="817"/>
      <c r="AT72" s="817"/>
      <c r="AU72" s="817">
        <v>1399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566</v>
      </c>
      <c r="C73" s="861"/>
      <c r="D73" s="861"/>
      <c r="E73" s="861"/>
      <c r="F73" s="861"/>
      <c r="G73" s="861"/>
      <c r="H73" s="861"/>
      <c r="I73" s="861"/>
      <c r="J73" s="861"/>
      <c r="K73" s="861"/>
      <c r="L73" s="861"/>
      <c r="M73" s="861"/>
      <c r="N73" s="861"/>
      <c r="O73" s="861"/>
      <c r="P73" s="862"/>
      <c r="Q73" s="863">
        <v>79</v>
      </c>
      <c r="R73" s="817"/>
      <c r="S73" s="817"/>
      <c r="T73" s="817"/>
      <c r="U73" s="817"/>
      <c r="V73" s="817">
        <v>10</v>
      </c>
      <c r="W73" s="817"/>
      <c r="X73" s="817"/>
      <c r="Y73" s="817"/>
      <c r="Z73" s="817"/>
      <c r="AA73" s="817">
        <v>70</v>
      </c>
      <c r="AB73" s="817"/>
      <c r="AC73" s="817"/>
      <c r="AD73" s="817"/>
      <c r="AE73" s="817"/>
      <c r="AF73" s="817">
        <v>70</v>
      </c>
      <c r="AG73" s="817"/>
      <c r="AH73" s="817"/>
      <c r="AI73" s="817"/>
      <c r="AJ73" s="817"/>
      <c r="AK73" s="817" t="s">
        <v>560</v>
      </c>
      <c r="AL73" s="817"/>
      <c r="AM73" s="817"/>
      <c r="AN73" s="817"/>
      <c r="AO73" s="817"/>
      <c r="AP73" s="817" t="s">
        <v>560</v>
      </c>
      <c r="AQ73" s="817"/>
      <c r="AR73" s="817"/>
      <c r="AS73" s="817"/>
      <c r="AT73" s="817"/>
      <c r="AU73" s="817" t="s">
        <v>560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567</v>
      </c>
      <c r="C74" s="861"/>
      <c r="D74" s="861"/>
      <c r="E74" s="861"/>
      <c r="F74" s="861"/>
      <c r="G74" s="861"/>
      <c r="H74" s="861"/>
      <c r="I74" s="861"/>
      <c r="J74" s="861"/>
      <c r="K74" s="861"/>
      <c r="L74" s="861"/>
      <c r="M74" s="861"/>
      <c r="N74" s="861"/>
      <c r="O74" s="861"/>
      <c r="P74" s="862"/>
      <c r="Q74" s="863">
        <v>146</v>
      </c>
      <c r="R74" s="817"/>
      <c r="S74" s="817"/>
      <c r="T74" s="817"/>
      <c r="U74" s="817"/>
      <c r="V74" s="817">
        <v>105</v>
      </c>
      <c r="W74" s="817"/>
      <c r="X74" s="817"/>
      <c r="Y74" s="817"/>
      <c r="Z74" s="817"/>
      <c r="AA74" s="817">
        <v>41</v>
      </c>
      <c r="AB74" s="817"/>
      <c r="AC74" s="817"/>
      <c r="AD74" s="817"/>
      <c r="AE74" s="817"/>
      <c r="AF74" s="817">
        <v>41</v>
      </c>
      <c r="AG74" s="817"/>
      <c r="AH74" s="817"/>
      <c r="AI74" s="817"/>
      <c r="AJ74" s="817"/>
      <c r="AK74" s="817" t="s">
        <v>560</v>
      </c>
      <c r="AL74" s="817"/>
      <c r="AM74" s="817"/>
      <c r="AN74" s="817"/>
      <c r="AO74" s="817"/>
      <c r="AP74" s="817" t="s">
        <v>560</v>
      </c>
      <c r="AQ74" s="817"/>
      <c r="AR74" s="817"/>
      <c r="AS74" s="817"/>
      <c r="AT74" s="817"/>
      <c r="AU74" s="817" t="s">
        <v>560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568</v>
      </c>
      <c r="C75" s="861"/>
      <c r="D75" s="861"/>
      <c r="E75" s="861"/>
      <c r="F75" s="861"/>
      <c r="G75" s="861"/>
      <c r="H75" s="861"/>
      <c r="I75" s="861"/>
      <c r="J75" s="861"/>
      <c r="K75" s="861"/>
      <c r="L75" s="861"/>
      <c r="M75" s="861"/>
      <c r="N75" s="861"/>
      <c r="O75" s="861"/>
      <c r="P75" s="862"/>
      <c r="Q75" s="864">
        <v>75</v>
      </c>
      <c r="R75" s="865"/>
      <c r="S75" s="865"/>
      <c r="T75" s="865"/>
      <c r="U75" s="821"/>
      <c r="V75" s="866">
        <v>59</v>
      </c>
      <c r="W75" s="865"/>
      <c r="X75" s="865"/>
      <c r="Y75" s="865"/>
      <c r="Z75" s="821"/>
      <c r="AA75" s="866">
        <v>15</v>
      </c>
      <c r="AB75" s="865"/>
      <c r="AC75" s="865"/>
      <c r="AD75" s="865"/>
      <c r="AE75" s="821"/>
      <c r="AF75" s="866">
        <v>15</v>
      </c>
      <c r="AG75" s="865"/>
      <c r="AH75" s="865"/>
      <c r="AI75" s="865"/>
      <c r="AJ75" s="821"/>
      <c r="AK75" s="866" t="s">
        <v>560</v>
      </c>
      <c r="AL75" s="865"/>
      <c r="AM75" s="865"/>
      <c r="AN75" s="865"/>
      <c r="AO75" s="821"/>
      <c r="AP75" s="866" t="s">
        <v>560</v>
      </c>
      <c r="AQ75" s="865"/>
      <c r="AR75" s="865"/>
      <c r="AS75" s="865"/>
      <c r="AT75" s="821"/>
      <c r="AU75" s="866" t="s">
        <v>560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569</v>
      </c>
      <c r="C76" s="861"/>
      <c r="D76" s="861"/>
      <c r="E76" s="861"/>
      <c r="F76" s="861"/>
      <c r="G76" s="861"/>
      <c r="H76" s="861"/>
      <c r="I76" s="861"/>
      <c r="J76" s="861"/>
      <c r="K76" s="861"/>
      <c r="L76" s="861"/>
      <c r="M76" s="861"/>
      <c r="N76" s="861"/>
      <c r="O76" s="861"/>
      <c r="P76" s="862"/>
      <c r="Q76" s="864">
        <v>234605</v>
      </c>
      <c r="R76" s="865"/>
      <c r="S76" s="865"/>
      <c r="T76" s="865"/>
      <c r="U76" s="821"/>
      <c r="V76" s="866">
        <v>227058</v>
      </c>
      <c r="W76" s="865"/>
      <c r="X76" s="865"/>
      <c r="Y76" s="865"/>
      <c r="Z76" s="821"/>
      <c r="AA76" s="866">
        <v>7546</v>
      </c>
      <c r="AB76" s="865"/>
      <c r="AC76" s="865"/>
      <c r="AD76" s="865"/>
      <c r="AE76" s="821"/>
      <c r="AF76" s="866">
        <v>7546</v>
      </c>
      <c r="AG76" s="865"/>
      <c r="AH76" s="865"/>
      <c r="AI76" s="865"/>
      <c r="AJ76" s="821"/>
      <c r="AK76" s="866" t="s">
        <v>560</v>
      </c>
      <c r="AL76" s="865"/>
      <c r="AM76" s="865"/>
      <c r="AN76" s="865"/>
      <c r="AO76" s="821"/>
      <c r="AP76" s="866" t="s">
        <v>560</v>
      </c>
      <c r="AQ76" s="865"/>
      <c r="AR76" s="865"/>
      <c r="AS76" s="865"/>
      <c r="AT76" s="821"/>
      <c r="AU76" s="866" t="s">
        <v>560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410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8009</v>
      </c>
      <c r="AG88" s="831"/>
      <c r="AH88" s="831"/>
      <c r="AI88" s="831"/>
      <c r="AJ88" s="831"/>
      <c r="AK88" s="828"/>
      <c r="AL88" s="828"/>
      <c r="AM88" s="828"/>
      <c r="AN88" s="828"/>
      <c r="AO88" s="828"/>
      <c r="AP88" s="831">
        <v>1742</v>
      </c>
      <c r="AQ88" s="831"/>
      <c r="AR88" s="831"/>
      <c r="AS88" s="831"/>
      <c r="AT88" s="831"/>
      <c r="AU88" s="831">
        <v>1399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411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3438</v>
      </c>
      <c r="CS102" s="839"/>
      <c r="CT102" s="839"/>
      <c r="CU102" s="839"/>
      <c r="CV102" s="878"/>
      <c r="CW102" s="877">
        <v>395</v>
      </c>
      <c r="CX102" s="839"/>
      <c r="CY102" s="839"/>
      <c r="CZ102" s="839"/>
      <c r="DA102" s="878"/>
      <c r="DB102" s="877" t="s">
        <v>560</v>
      </c>
      <c r="DC102" s="839"/>
      <c r="DD102" s="839"/>
      <c r="DE102" s="839"/>
      <c r="DF102" s="878"/>
      <c r="DG102" s="877" t="s">
        <v>560</v>
      </c>
      <c r="DH102" s="839"/>
      <c r="DI102" s="839"/>
      <c r="DJ102" s="839"/>
      <c r="DK102" s="878"/>
      <c r="DL102" s="877" t="s">
        <v>560</v>
      </c>
      <c r="DM102" s="839"/>
      <c r="DN102" s="839"/>
      <c r="DO102" s="839"/>
      <c r="DP102" s="878"/>
      <c r="DQ102" s="877" t="s">
        <v>560</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419</v>
      </c>
      <c r="AB109" s="880"/>
      <c r="AC109" s="880"/>
      <c r="AD109" s="880"/>
      <c r="AE109" s="881"/>
      <c r="AF109" s="879" t="s">
        <v>420</v>
      </c>
      <c r="AG109" s="880"/>
      <c r="AH109" s="880"/>
      <c r="AI109" s="880"/>
      <c r="AJ109" s="881"/>
      <c r="AK109" s="879" t="s">
        <v>293</v>
      </c>
      <c r="AL109" s="880"/>
      <c r="AM109" s="880"/>
      <c r="AN109" s="880"/>
      <c r="AO109" s="881"/>
      <c r="AP109" s="879" t="s">
        <v>421</v>
      </c>
      <c r="AQ109" s="880"/>
      <c r="AR109" s="880"/>
      <c r="AS109" s="880"/>
      <c r="AT109" s="882"/>
      <c r="AU109" s="899" t="s">
        <v>418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419</v>
      </c>
      <c r="BR109" s="880"/>
      <c r="BS109" s="880"/>
      <c r="BT109" s="880"/>
      <c r="BU109" s="881"/>
      <c r="BV109" s="879" t="s">
        <v>420</v>
      </c>
      <c r="BW109" s="880"/>
      <c r="BX109" s="880"/>
      <c r="BY109" s="880"/>
      <c r="BZ109" s="881"/>
      <c r="CA109" s="879" t="s">
        <v>293</v>
      </c>
      <c r="CB109" s="880"/>
      <c r="CC109" s="880"/>
      <c r="CD109" s="880"/>
      <c r="CE109" s="881"/>
      <c r="CF109" s="900" t="s">
        <v>421</v>
      </c>
      <c r="CG109" s="900"/>
      <c r="CH109" s="900"/>
      <c r="CI109" s="900"/>
      <c r="CJ109" s="900"/>
      <c r="CK109" s="879" t="s">
        <v>422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419</v>
      </c>
      <c r="DH109" s="880"/>
      <c r="DI109" s="880"/>
      <c r="DJ109" s="880"/>
      <c r="DK109" s="881"/>
      <c r="DL109" s="879" t="s">
        <v>420</v>
      </c>
      <c r="DM109" s="880"/>
      <c r="DN109" s="880"/>
      <c r="DO109" s="880"/>
      <c r="DP109" s="881"/>
      <c r="DQ109" s="879" t="s">
        <v>293</v>
      </c>
      <c r="DR109" s="880"/>
      <c r="DS109" s="880"/>
      <c r="DT109" s="880"/>
      <c r="DU109" s="881"/>
      <c r="DV109" s="879" t="s">
        <v>421</v>
      </c>
      <c r="DW109" s="880"/>
      <c r="DX109" s="880"/>
      <c r="DY109" s="880"/>
      <c r="DZ109" s="882"/>
    </row>
    <row r="110" spans="1:131" s="212" customFormat="1" ht="26.25" customHeight="1" x14ac:dyDescent="0.15">
      <c r="A110" s="883" t="s">
        <v>423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16369923</v>
      </c>
      <c r="AB110" s="887"/>
      <c r="AC110" s="887"/>
      <c r="AD110" s="887"/>
      <c r="AE110" s="888"/>
      <c r="AF110" s="889">
        <v>16262493</v>
      </c>
      <c r="AG110" s="887"/>
      <c r="AH110" s="887"/>
      <c r="AI110" s="887"/>
      <c r="AJ110" s="888"/>
      <c r="AK110" s="889">
        <v>16242899</v>
      </c>
      <c r="AL110" s="887"/>
      <c r="AM110" s="887"/>
      <c r="AN110" s="887"/>
      <c r="AO110" s="888"/>
      <c r="AP110" s="890">
        <v>15.9</v>
      </c>
      <c r="AQ110" s="891"/>
      <c r="AR110" s="891"/>
      <c r="AS110" s="891"/>
      <c r="AT110" s="892"/>
      <c r="AU110" s="893" t="s">
        <v>69</v>
      </c>
      <c r="AV110" s="894"/>
      <c r="AW110" s="894"/>
      <c r="AX110" s="894"/>
      <c r="AY110" s="894"/>
      <c r="AZ110" s="916" t="s">
        <v>424</v>
      </c>
      <c r="BA110" s="884"/>
      <c r="BB110" s="884"/>
      <c r="BC110" s="884"/>
      <c r="BD110" s="884"/>
      <c r="BE110" s="884"/>
      <c r="BF110" s="884"/>
      <c r="BG110" s="884"/>
      <c r="BH110" s="884"/>
      <c r="BI110" s="884"/>
      <c r="BJ110" s="884"/>
      <c r="BK110" s="884"/>
      <c r="BL110" s="884"/>
      <c r="BM110" s="884"/>
      <c r="BN110" s="884"/>
      <c r="BO110" s="884"/>
      <c r="BP110" s="885"/>
      <c r="BQ110" s="917">
        <v>166528550</v>
      </c>
      <c r="BR110" s="918"/>
      <c r="BS110" s="918"/>
      <c r="BT110" s="918"/>
      <c r="BU110" s="918"/>
      <c r="BV110" s="918">
        <v>161625643</v>
      </c>
      <c r="BW110" s="918"/>
      <c r="BX110" s="918"/>
      <c r="BY110" s="918"/>
      <c r="BZ110" s="918"/>
      <c r="CA110" s="918">
        <v>159142610</v>
      </c>
      <c r="CB110" s="918"/>
      <c r="CC110" s="918"/>
      <c r="CD110" s="918"/>
      <c r="CE110" s="918"/>
      <c r="CF110" s="931">
        <v>155.6</v>
      </c>
      <c r="CG110" s="932"/>
      <c r="CH110" s="932"/>
      <c r="CI110" s="932"/>
      <c r="CJ110" s="932"/>
      <c r="CK110" s="933" t="s">
        <v>425</v>
      </c>
      <c r="CL110" s="934"/>
      <c r="CM110" s="916" t="s">
        <v>426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430</v>
      </c>
      <c r="B112" s="940"/>
      <c r="C112" s="910" t="s">
        <v>431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160000</v>
      </c>
      <c r="AB112" s="946"/>
      <c r="AC112" s="946"/>
      <c r="AD112" s="946"/>
      <c r="AE112" s="947"/>
      <c r="AF112" s="948">
        <v>160000</v>
      </c>
      <c r="AG112" s="946"/>
      <c r="AH112" s="946"/>
      <c r="AI112" s="946"/>
      <c r="AJ112" s="947"/>
      <c r="AK112" s="948">
        <v>160000</v>
      </c>
      <c r="AL112" s="946"/>
      <c r="AM112" s="946"/>
      <c r="AN112" s="946"/>
      <c r="AO112" s="947"/>
      <c r="AP112" s="949">
        <v>0.2</v>
      </c>
      <c r="AQ112" s="950"/>
      <c r="AR112" s="950"/>
      <c r="AS112" s="950"/>
      <c r="AT112" s="951"/>
      <c r="AU112" s="895"/>
      <c r="AV112" s="896"/>
      <c r="AW112" s="896"/>
      <c r="AX112" s="896"/>
      <c r="AY112" s="896"/>
      <c r="AZ112" s="909" t="s">
        <v>432</v>
      </c>
      <c r="BA112" s="910"/>
      <c r="BB112" s="910"/>
      <c r="BC112" s="910"/>
      <c r="BD112" s="910"/>
      <c r="BE112" s="910"/>
      <c r="BF112" s="910"/>
      <c r="BG112" s="910"/>
      <c r="BH112" s="910"/>
      <c r="BI112" s="910"/>
      <c r="BJ112" s="910"/>
      <c r="BK112" s="910"/>
      <c r="BL112" s="910"/>
      <c r="BM112" s="910"/>
      <c r="BN112" s="910"/>
      <c r="BO112" s="910"/>
      <c r="BP112" s="911"/>
      <c r="BQ112" s="912">
        <v>71846261</v>
      </c>
      <c r="BR112" s="913"/>
      <c r="BS112" s="913"/>
      <c r="BT112" s="913"/>
      <c r="BU112" s="913"/>
      <c r="BV112" s="913">
        <v>69173918</v>
      </c>
      <c r="BW112" s="913"/>
      <c r="BX112" s="913"/>
      <c r="BY112" s="913"/>
      <c r="BZ112" s="913"/>
      <c r="CA112" s="913">
        <v>67634604</v>
      </c>
      <c r="CB112" s="913"/>
      <c r="CC112" s="913"/>
      <c r="CD112" s="913"/>
      <c r="CE112" s="913"/>
      <c r="CF112" s="907">
        <v>66.099999999999994</v>
      </c>
      <c r="CG112" s="908"/>
      <c r="CH112" s="908"/>
      <c r="CI112" s="908"/>
      <c r="CJ112" s="908"/>
      <c r="CK112" s="935"/>
      <c r="CL112" s="936"/>
      <c r="CM112" s="909" t="s">
        <v>433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5285396</v>
      </c>
      <c r="AB113" s="925"/>
      <c r="AC113" s="925"/>
      <c r="AD113" s="925"/>
      <c r="AE113" s="926"/>
      <c r="AF113" s="927">
        <v>5296625</v>
      </c>
      <c r="AG113" s="925"/>
      <c r="AH113" s="925"/>
      <c r="AI113" s="925"/>
      <c r="AJ113" s="926"/>
      <c r="AK113" s="927">
        <v>5340354</v>
      </c>
      <c r="AL113" s="925"/>
      <c r="AM113" s="925"/>
      <c r="AN113" s="925"/>
      <c r="AO113" s="926"/>
      <c r="AP113" s="928">
        <v>5.2</v>
      </c>
      <c r="AQ113" s="929"/>
      <c r="AR113" s="929"/>
      <c r="AS113" s="929"/>
      <c r="AT113" s="930"/>
      <c r="AU113" s="895"/>
      <c r="AV113" s="896"/>
      <c r="AW113" s="896"/>
      <c r="AX113" s="896"/>
      <c r="AY113" s="896"/>
      <c r="AZ113" s="909" t="s">
        <v>435</v>
      </c>
      <c r="BA113" s="910"/>
      <c r="BB113" s="910"/>
      <c r="BC113" s="910"/>
      <c r="BD113" s="910"/>
      <c r="BE113" s="910"/>
      <c r="BF113" s="910"/>
      <c r="BG113" s="910"/>
      <c r="BH113" s="910"/>
      <c r="BI113" s="910"/>
      <c r="BJ113" s="910"/>
      <c r="BK113" s="910"/>
      <c r="BL113" s="910"/>
      <c r="BM113" s="910"/>
      <c r="BN113" s="910"/>
      <c r="BO113" s="910"/>
      <c r="BP113" s="911"/>
      <c r="BQ113" s="912">
        <v>1746278</v>
      </c>
      <c r="BR113" s="913"/>
      <c r="BS113" s="913"/>
      <c r="BT113" s="913"/>
      <c r="BU113" s="913"/>
      <c r="BV113" s="913">
        <v>1571947</v>
      </c>
      <c r="BW113" s="913"/>
      <c r="BX113" s="913"/>
      <c r="BY113" s="913"/>
      <c r="BZ113" s="913"/>
      <c r="CA113" s="913">
        <v>1399124</v>
      </c>
      <c r="CB113" s="913"/>
      <c r="CC113" s="913"/>
      <c r="CD113" s="913"/>
      <c r="CE113" s="913"/>
      <c r="CF113" s="907">
        <v>1.4</v>
      </c>
      <c r="CG113" s="908"/>
      <c r="CH113" s="908"/>
      <c r="CI113" s="908"/>
      <c r="CJ113" s="908"/>
      <c r="CK113" s="935"/>
      <c r="CL113" s="936"/>
      <c r="CM113" s="909" t="s">
        <v>436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168276</v>
      </c>
      <c r="AB114" s="946"/>
      <c r="AC114" s="946"/>
      <c r="AD114" s="946"/>
      <c r="AE114" s="947"/>
      <c r="AF114" s="948">
        <v>167405</v>
      </c>
      <c r="AG114" s="946"/>
      <c r="AH114" s="946"/>
      <c r="AI114" s="946"/>
      <c r="AJ114" s="947"/>
      <c r="AK114" s="948">
        <v>70139</v>
      </c>
      <c r="AL114" s="946"/>
      <c r="AM114" s="946"/>
      <c r="AN114" s="946"/>
      <c r="AO114" s="947"/>
      <c r="AP114" s="949">
        <v>0.1</v>
      </c>
      <c r="AQ114" s="950"/>
      <c r="AR114" s="950"/>
      <c r="AS114" s="950"/>
      <c r="AT114" s="951"/>
      <c r="AU114" s="895"/>
      <c r="AV114" s="896"/>
      <c r="AW114" s="896"/>
      <c r="AX114" s="896"/>
      <c r="AY114" s="896"/>
      <c r="AZ114" s="909" t="s">
        <v>438</v>
      </c>
      <c r="BA114" s="910"/>
      <c r="BB114" s="910"/>
      <c r="BC114" s="910"/>
      <c r="BD114" s="910"/>
      <c r="BE114" s="910"/>
      <c r="BF114" s="910"/>
      <c r="BG114" s="910"/>
      <c r="BH114" s="910"/>
      <c r="BI114" s="910"/>
      <c r="BJ114" s="910"/>
      <c r="BK114" s="910"/>
      <c r="BL114" s="910"/>
      <c r="BM114" s="910"/>
      <c r="BN114" s="910"/>
      <c r="BO114" s="910"/>
      <c r="BP114" s="911"/>
      <c r="BQ114" s="912">
        <v>22268266</v>
      </c>
      <c r="BR114" s="913"/>
      <c r="BS114" s="913"/>
      <c r="BT114" s="913"/>
      <c r="BU114" s="913"/>
      <c r="BV114" s="913">
        <v>22755159</v>
      </c>
      <c r="BW114" s="913"/>
      <c r="BX114" s="913"/>
      <c r="BY114" s="913"/>
      <c r="BZ114" s="913"/>
      <c r="CA114" s="913">
        <v>22847471</v>
      </c>
      <c r="CB114" s="913"/>
      <c r="CC114" s="913"/>
      <c r="CD114" s="913"/>
      <c r="CE114" s="913"/>
      <c r="CF114" s="907">
        <v>22.3</v>
      </c>
      <c r="CG114" s="908"/>
      <c r="CH114" s="908"/>
      <c r="CI114" s="908"/>
      <c r="CJ114" s="908"/>
      <c r="CK114" s="935"/>
      <c r="CL114" s="936"/>
      <c r="CM114" s="909" t="s">
        <v>439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440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441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442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443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5325</v>
      </c>
      <c r="AB116" s="946"/>
      <c r="AC116" s="946"/>
      <c r="AD116" s="946"/>
      <c r="AE116" s="947"/>
      <c r="AF116" s="948">
        <v>11716</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446</v>
      </c>
      <c r="Z117" s="881"/>
      <c r="AA117" s="965">
        <v>21988920</v>
      </c>
      <c r="AB117" s="966"/>
      <c r="AC117" s="966"/>
      <c r="AD117" s="966"/>
      <c r="AE117" s="967"/>
      <c r="AF117" s="968">
        <v>21898239</v>
      </c>
      <c r="AG117" s="966"/>
      <c r="AH117" s="966"/>
      <c r="AI117" s="966"/>
      <c r="AJ117" s="967"/>
      <c r="AK117" s="968">
        <v>21813392</v>
      </c>
      <c r="AL117" s="966"/>
      <c r="AM117" s="966"/>
      <c r="AN117" s="966"/>
      <c r="AO117" s="967"/>
      <c r="AP117" s="969"/>
      <c r="AQ117" s="970"/>
      <c r="AR117" s="970"/>
      <c r="AS117" s="970"/>
      <c r="AT117" s="971"/>
      <c r="AU117" s="895"/>
      <c r="AV117" s="896"/>
      <c r="AW117" s="896"/>
      <c r="AX117" s="896"/>
      <c r="AY117" s="896"/>
      <c r="AZ117" s="961" t="s">
        <v>447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422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419</v>
      </c>
      <c r="AB118" s="880"/>
      <c r="AC118" s="880"/>
      <c r="AD118" s="880"/>
      <c r="AE118" s="881"/>
      <c r="AF118" s="879" t="s">
        <v>420</v>
      </c>
      <c r="AG118" s="880"/>
      <c r="AH118" s="880"/>
      <c r="AI118" s="880"/>
      <c r="AJ118" s="881"/>
      <c r="AK118" s="879" t="s">
        <v>293</v>
      </c>
      <c r="AL118" s="880"/>
      <c r="AM118" s="880"/>
      <c r="AN118" s="880"/>
      <c r="AO118" s="881"/>
      <c r="AP118" s="957" t="s">
        <v>421</v>
      </c>
      <c r="AQ118" s="958"/>
      <c r="AR118" s="958"/>
      <c r="AS118" s="958"/>
      <c r="AT118" s="959"/>
      <c r="AU118" s="895"/>
      <c r="AV118" s="896"/>
      <c r="AW118" s="896"/>
      <c r="AX118" s="896"/>
      <c r="AY118" s="896"/>
      <c r="AZ118" s="960" t="s">
        <v>449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425</v>
      </c>
      <c r="B119" s="934"/>
      <c r="C119" s="916" t="s">
        <v>426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451</v>
      </c>
      <c r="BP119" s="992"/>
      <c r="BQ119" s="986">
        <v>262389355</v>
      </c>
      <c r="BR119" s="987"/>
      <c r="BS119" s="987"/>
      <c r="BT119" s="987"/>
      <c r="BU119" s="987"/>
      <c r="BV119" s="987">
        <v>255126667</v>
      </c>
      <c r="BW119" s="987"/>
      <c r="BX119" s="987"/>
      <c r="BY119" s="987"/>
      <c r="BZ119" s="987"/>
      <c r="CA119" s="987">
        <v>251023809</v>
      </c>
      <c r="CB119" s="987"/>
      <c r="CC119" s="987"/>
      <c r="CD119" s="987"/>
      <c r="CE119" s="987"/>
      <c r="CF119" s="988"/>
      <c r="CG119" s="989"/>
      <c r="CH119" s="989"/>
      <c r="CI119" s="989"/>
      <c r="CJ119" s="990"/>
      <c r="CK119" s="937"/>
      <c r="CL119" s="938"/>
      <c r="CM119" s="960" t="s">
        <v>452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453</v>
      </c>
      <c r="AV120" s="979"/>
      <c r="AW120" s="979"/>
      <c r="AX120" s="979"/>
      <c r="AY120" s="980"/>
      <c r="AZ120" s="916" t="s">
        <v>454</v>
      </c>
      <c r="BA120" s="884"/>
      <c r="BB120" s="884"/>
      <c r="BC120" s="884"/>
      <c r="BD120" s="884"/>
      <c r="BE120" s="884"/>
      <c r="BF120" s="884"/>
      <c r="BG120" s="884"/>
      <c r="BH120" s="884"/>
      <c r="BI120" s="884"/>
      <c r="BJ120" s="884"/>
      <c r="BK120" s="884"/>
      <c r="BL120" s="884"/>
      <c r="BM120" s="884"/>
      <c r="BN120" s="884"/>
      <c r="BO120" s="884"/>
      <c r="BP120" s="885"/>
      <c r="BQ120" s="917">
        <v>60197041</v>
      </c>
      <c r="BR120" s="918"/>
      <c r="BS120" s="918"/>
      <c r="BT120" s="918"/>
      <c r="BU120" s="918"/>
      <c r="BV120" s="918">
        <v>63070758</v>
      </c>
      <c r="BW120" s="918"/>
      <c r="BX120" s="918"/>
      <c r="BY120" s="918"/>
      <c r="BZ120" s="918"/>
      <c r="CA120" s="918">
        <v>62874778</v>
      </c>
      <c r="CB120" s="918"/>
      <c r="CC120" s="918"/>
      <c r="CD120" s="918"/>
      <c r="CE120" s="918"/>
      <c r="CF120" s="931">
        <v>61.5</v>
      </c>
      <c r="CG120" s="932"/>
      <c r="CH120" s="932"/>
      <c r="CI120" s="932"/>
      <c r="CJ120" s="932"/>
      <c r="CK120" s="993" t="s">
        <v>455</v>
      </c>
      <c r="CL120" s="994"/>
      <c r="CM120" s="994"/>
      <c r="CN120" s="994"/>
      <c r="CO120" s="995"/>
      <c r="CP120" s="1001" t="s">
        <v>399</v>
      </c>
      <c r="CQ120" s="1002"/>
      <c r="CR120" s="1002"/>
      <c r="CS120" s="1002"/>
      <c r="CT120" s="1002"/>
      <c r="CU120" s="1002"/>
      <c r="CV120" s="1002"/>
      <c r="CW120" s="1002"/>
      <c r="CX120" s="1002"/>
      <c r="CY120" s="1002"/>
      <c r="CZ120" s="1002"/>
      <c r="DA120" s="1002"/>
      <c r="DB120" s="1002"/>
      <c r="DC120" s="1002"/>
      <c r="DD120" s="1002"/>
      <c r="DE120" s="1002"/>
      <c r="DF120" s="1003"/>
      <c r="DG120" s="917">
        <v>69890573</v>
      </c>
      <c r="DH120" s="918"/>
      <c r="DI120" s="918"/>
      <c r="DJ120" s="918"/>
      <c r="DK120" s="918"/>
      <c r="DL120" s="918">
        <v>67290625</v>
      </c>
      <c r="DM120" s="918"/>
      <c r="DN120" s="918"/>
      <c r="DO120" s="918"/>
      <c r="DP120" s="918"/>
      <c r="DQ120" s="918">
        <v>65860858</v>
      </c>
      <c r="DR120" s="918"/>
      <c r="DS120" s="918"/>
      <c r="DT120" s="918"/>
      <c r="DU120" s="918"/>
      <c r="DV120" s="919">
        <v>64.400000000000006</v>
      </c>
      <c r="DW120" s="919"/>
      <c r="DX120" s="919"/>
      <c r="DY120" s="919"/>
      <c r="DZ120" s="920"/>
    </row>
    <row r="121" spans="1:130" s="212" customFormat="1" ht="26.25" customHeight="1" x14ac:dyDescent="0.15">
      <c r="A121" s="1044"/>
      <c r="B121" s="936"/>
      <c r="C121" s="961" t="s">
        <v>456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457</v>
      </c>
      <c r="BA121" s="910"/>
      <c r="BB121" s="910"/>
      <c r="BC121" s="910"/>
      <c r="BD121" s="910"/>
      <c r="BE121" s="910"/>
      <c r="BF121" s="910"/>
      <c r="BG121" s="910"/>
      <c r="BH121" s="910"/>
      <c r="BI121" s="910"/>
      <c r="BJ121" s="910"/>
      <c r="BK121" s="910"/>
      <c r="BL121" s="910"/>
      <c r="BM121" s="910"/>
      <c r="BN121" s="910"/>
      <c r="BO121" s="910"/>
      <c r="BP121" s="911"/>
      <c r="BQ121" s="912">
        <v>2904881</v>
      </c>
      <c r="BR121" s="913"/>
      <c r="BS121" s="913"/>
      <c r="BT121" s="913"/>
      <c r="BU121" s="913"/>
      <c r="BV121" s="913">
        <v>3215896</v>
      </c>
      <c r="BW121" s="913"/>
      <c r="BX121" s="913"/>
      <c r="BY121" s="913"/>
      <c r="BZ121" s="913"/>
      <c r="CA121" s="913">
        <v>3950466</v>
      </c>
      <c r="CB121" s="913"/>
      <c r="CC121" s="913"/>
      <c r="CD121" s="913"/>
      <c r="CE121" s="913"/>
      <c r="CF121" s="907">
        <v>3.9</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542972</v>
      </c>
      <c r="DH121" s="913"/>
      <c r="DI121" s="913"/>
      <c r="DJ121" s="913"/>
      <c r="DK121" s="913"/>
      <c r="DL121" s="913">
        <v>554343</v>
      </c>
      <c r="DM121" s="913"/>
      <c r="DN121" s="913"/>
      <c r="DO121" s="913"/>
      <c r="DP121" s="913"/>
      <c r="DQ121" s="913">
        <v>556577</v>
      </c>
      <c r="DR121" s="913"/>
      <c r="DS121" s="913"/>
      <c r="DT121" s="913"/>
      <c r="DU121" s="913"/>
      <c r="DV121" s="914">
        <v>0.5</v>
      </c>
      <c r="DW121" s="914"/>
      <c r="DX121" s="914"/>
      <c r="DY121" s="914"/>
      <c r="DZ121" s="915"/>
    </row>
    <row r="122" spans="1:130" s="212" customFormat="1" ht="26.25" customHeight="1" x14ac:dyDescent="0.15">
      <c r="A122" s="1044"/>
      <c r="B122" s="936"/>
      <c r="C122" s="909" t="s">
        <v>439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458</v>
      </c>
      <c r="BA122" s="952"/>
      <c r="BB122" s="952"/>
      <c r="BC122" s="952"/>
      <c r="BD122" s="952"/>
      <c r="BE122" s="952"/>
      <c r="BF122" s="952"/>
      <c r="BG122" s="952"/>
      <c r="BH122" s="952"/>
      <c r="BI122" s="952"/>
      <c r="BJ122" s="952"/>
      <c r="BK122" s="952"/>
      <c r="BL122" s="952"/>
      <c r="BM122" s="952"/>
      <c r="BN122" s="952"/>
      <c r="BO122" s="952"/>
      <c r="BP122" s="953"/>
      <c r="BQ122" s="986">
        <v>175566229</v>
      </c>
      <c r="BR122" s="987"/>
      <c r="BS122" s="987"/>
      <c r="BT122" s="987"/>
      <c r="BU122" s="987"/>
      <c r="BV122" s="987">
        <v>168638281</v>
      </c>
      <c r="BW122" s="987"/>
      <c r="BX122" s="987"/>
      <c r="BY122" s="987"/>
      <c r="BZ122" s="987"/>
      <c r="CA122" s="987">
        <v>161539155</v>
      </c>
      <c r="CB122" s="987"/>
      <c r="CC122" s="987"/>
      <c r="CD122" s="987"/>
      <c r="CE122" s="987"/>
      <c r="CF122" s="1004">
        <v>158</v>
      </c>
      <c r="CG122" s="1005"/>
      <c r="CH122" s="1005"/>
      <c r="CI122" s="1005"/>
      <c r="CJ122" s="1005"/>
      <c r="CK122" s="996"/>
      <c r="CL122" s="997"/>
      <c r="CM122" s="997"/>
      <c r="CN122" s="997"/>
      <c r="CO122" s="998"/>
      <c r="CP122" s="1006" t="s">
        <v>404</v>
      </c>
      <c r="CQ122" s="1007"/>
      <c r="CR122" s="1007"/>
      <c r="CS122" s="1007"/>
      <c r="CT122" s="1007"/>
      <c r="CU122" s="1007"/>
      <c r="CV122" s="1007"/>
      <c r="CW122" s="1007"/>
      <c r="CX122" s="1007"/>
      <c r="CY122" s="1007"/>
      <c r="CZ122" s="1007"/>
      <c r="DA122" s="1007"/>
      <c r="DB122" s="1007"/>
      <c r="DC122" s="1007"/>
      <c r="DD122" s="1007"/>
      <c r="DE122" s="1007"/>
      <c r="DF122" s="1008"/>
      <c r="DG122" s="912">
        <v>738524</v>
      </c>
      <c r="DH122" s="913"/>
      <c r="DI122" s="913"/>
      <c r="DJ122" s="913"/>
      <c r="DK122" s="913"/>
      <c r="DL122" s="913">
        <v>674435</v>
      </c>
      <c r="DM122" s="913"/>
      <c r="DN122" s="913"/>
      <c r="DO122" s="913"/>
      <c r="DP122" s="913"/>
      <c r="DQ122" s="913">
        <v>509133</v>
      </c>
      <c r="DR122" s="913"/>
      <c r="DS122" s="913"/>
      <c r="DT122" s="913"/>
      <c r="DU122" s="913"/>
      <c r="DV122" s="914">
        <v>0.5</v>
      </c>
      <c r="DW122" s="914"/>
      <c r="DX122" s="914"/>
      <c r="DY122" s="914"/>
      <c r="DZ122" s="915"/>
    </row>
    <row r="123" spans="1:130" s="212" customFormat="1" ht="26.25" customHeight="1" x14ac:dyDescent="0.15">
      <c r="A123" s="1044"/>
      <c r="B123" s="936"/>
      <c r="C123" s="909" t="s">
        <v>445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459</v>
      </c>
      <c r="BP123" s="992"/>
      <c r="BQ123" s="1050">
        <v>238668151</v>
      </c>
      <c r="BR123" s="1051"/>
      <c r="BS123" s="1051"/>
      <c r="BT123" s="1051"/>
      <c r="BU123" s="1051"/>
      <c r="BV123" s="1051">
        <v>234924935</v>
      </c>
      <c r="BW123" s="1051"/>
      <c r="BX123" s="1051"/>
      <c r="BY123" s="1051"/>
      <c r="BZ123" s="1051"/>
      <c r="CA123" s="1051">
        <v>228364399</v>
      </c>
      <c r="CB123" s="1051"/>
      <c r="CC123" s="1051"/>
      <c r="CD123" s="1051"/>
      <c r="CE123" s="1051"/>
      <c r="CF123" s="988"/>
      <c r="CG123" s="989"/>
      <c r="CH123" s="989"/>
      <c r="CI123" s="989"/>
      <c r="CJ123" s="990"/>
      <c r="CK123" s="996"/>
      <c r="CL123" s="997"/>
      <c r="CM123" s="997"/>
      <c r="CN123" s="997"/>
      <c r="CO123" s="998"/>
      <c r="CP123" s="1006" t="s">
        <v>397</v>
      </c>
      <c r="CQ123" s="1007"/>
      <c r="CR123" s="1007"/>
      <c r="CS123" s="1007"/>
      <c r="CT123" s="1007"/>
      <c r="CU123" s="1007"/>
      <c r="CV123" s="1007"/>
      <c r="CW123" s="1007"/>
      <c r="CX123" s="1007"/>
      <c r="CY123" s="1007"/>
      <c r="CZ123" s="1007"/>
      <c r="DA123" s="1007"/>
      <c r="DB123" s="1007"/>
      <c r="DC123" s="1007"/>
      <c r="DD123" s="1007"/>
      <c r="DE123" s="1007"/>
      <c r="DF123" s="1008"/>
      <c r="DG123" s="945">
        <v>457079</v>
      </c>
      <c r="DH123" s="946"/>
      <c r="DI123" s="946"/>
      <c r="DJ123" s="946"/>
      <c r="DK123" s="947"/>
      <c r="DL123" s="948">
        <v>429111</v>
      </c>
      <c r="DM123" s="946"/>
      <c r="DN123" s="946"/>
      <c r="DO123" s="946"/>
      <c r="DP123" s="947"/>
      <c r="DQ123" s="948">
        <v>404736</v>
      </c>
      <c r="DR123" s="946"/>
      <c r="DS123" s="946"/>
      <c r="DT123" s="946"/>
      <c r="DU123" s="947"/>
      <c r="DV123" s="949">
        <v>0.4</v>
      </c>
      <c r="DW123" s="950"/>
      <c r="DX123" s="950"/>
      <c r="DY123" s="950"/>
      <c r="DZ123" s="951"/>
    </row>
    <row r="124" spans="1:130" s="212" customFormat="1" ht="26.25" customHeight="1" thickBot="1" x14ac:dyDescent="0.2">
      <c r="A124" s="1044"/>
      <c r="B124" s="936"/>
      <c r="C124" s="909" t="s">
        <v>448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24.3</v>
      </c>
      <c r="BR124" s="1014"/>
      <c r="BS124" s="1014"/>
      <c r="BT124" s="1014"/>
      <c r="BU124" s="1014"/>
      <c r="BV124" s="1014">
        <v>20.3</v>
      </c>
      <c r="BW124" s="1014"/>
      <c r="BX124" s="1014"/>
      <c r="BY124" s="1014"/>
      <c r="BZ124" s="1014"/>
      <c r="CA124" s="1014">
        <v>22.1</v>
      </c>
      <c r="CB124" s="1014"/>
      <c r="CC124" s="1014"/>
      <c r="CD124" s="1014"/>
      <c r="CE124" s="1014"/>
      <c r="CF124" s="1015"/>
      <c r="CG124" s="1016"/>
      <c r="CH124" s="1016"/>
      <c r="CI124" s="1016"/>
      <c r="CJ124" s="1017"/>
      <c r="CK124" s="999"/>
      <c r="CL124" s="999"/>
      <c r="CM124" s="999"/>
      <c r="CN124" s="999"/>
      <c r="CO124" s="1000"/>
      <c r="CP124" s="1006" t="s">
        <v>461</v>
      </c>
      <c r="CQ124" s="1007"/>
      <c r="CR124" s="1007"/>
      <c r="CS124" s="1007"/>
      <c r="CT124" s="1007"/>
      <c r="CU124" s="1007"/>
      <c r="CV124" s="1007"/>
      <c r="CW124" s="1007"/>
      <c r="CX124" s="1007"/>
      <c r="CY124" s="1007"/>
      <c r="CZ124" s="1007"/>
      <c r="DA124" s="1007"/>
      <c r="DB124" s="1007"/>
      <c r="DC124" s="1007"/>
      <c r="DD124" s="1007"/>
      <c r="DE124" s="1007"/>
      <c r="DF124" s="1008"/>
      <c r="DG124" s="991">
        <v>217113</v>
      </c>
      <c r="DH124" s="973"/>
      <c r="DI124" s="973"/>
      <c r="DJ124" s="973"/>
      <c r="DK124" s="974"/>
      <c r="DL124" s="972">
        <v>225404</v>
      </c>
      <c r="DM124" s="973"/>
      <c r="DN124" s="973"/>
      <c r="DO124" s="973"/>
      <c r="DP124" s="974"/>
      <c r="DQ124" s="972">
        <v>303300</v>
      </c>
      <c r="DR124" s="973"/>
      <c r="DS124" s="973"/>
      <c r="DT124" s="973"/>
      <c r="DU124" s="974"/>
      <c r="DV124" s="975">
        <v>0.3</v>
      </c>
      <c r="DW124" s="976"/>
      <c r="DX124" s="976"/>
      <c r="DY124" s="976"/>
      <c r="DZ124" s="977"/>
    </row>
    <row r="125" spans="1:130" s="212" customFormat="1" ht="26.25" customHeight="1" x14ac:dyDescent="0.15">
      <c r="A125" s="1044"/>
      <c r="B125" s="936"/>
      <c r="C125" s="909" t="s">
        <v>450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462</v>
      </c>
      <c r="CL125" s="994"/>
      <c r="CM125" s="994"/>
      <c r="CN125" s="994"/>
      <c r="CO125" s="995"/>
      <c r="CP125" s="916" t="s">
        <v>463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452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466</v>
      </c>
      <c r="AY127" s="1019"/>
      <c r="AZ127" s="1019"/>
      <c r="BA127" s="1019"/>
      <c r="BB127" s="1019"/>
      <c r="BC127" s="1019"/>
      <c r="BD127" s="1019"/>
      <c r="BE127" s="1020"/>
      <c r="BF127" s="1021" t="s">
        <v>467</v>
      </c>
      <c r="BG127" s="1019"/>
      <c r="BH127" s="1019"/>
      <c r="BI127" s="1019"/>
      <c r="BJ127" s="1019"/>
      <c r="BK127" s="1019"/>
      <c r="BL127" s="1020"/>
      <c r="BM127" s="1021" t="s">
        <v>468</v>
      </c>
      <c r="BN127" s="1019"/>
      <c r="BO127" s="1019"/>
      <c r="BP127" s="1019"/>
      <c r="BQ127" s="1019"/>
      <c r="BR127" s="1019"/>
      <c r="BS127" s="1020"/>
      <c r="BT127" s="1021" t="s">
        <v>469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471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472</v>
      </c>
      <c r="X128" s="1030"/>
      <c r="Y128" s="1030"/>
      <c r="Z128" s="1031"/>
      <c r="AA128" s="1032">
        <v>259760</v>
      </c>
      <c r="AB128" s="1033"/>
      <c r="AC128" s="1033"/>
      <c r="AD128" s="1033"/>
      <c r="AE128" s="1034"/>
      <c r="AF128" s="1035">
        <v>262747</v>
      </c>
      <c r="AG128" s="1033"/>
      <c r="AH128" s="1033"/>
      <c r="AI128" s="1033"/>
      <c r="AJ128" s="1034"/>
      <c r="AK128" s="1035">
        <v>515692</v>
      </c>
      <c r="AL128" s="1033"/>
      <c r="AM128" s="1033"/>
      <c r="AN128" s="1033"/>
      <c r="AO128" s="1034"/>
      <c r="AP128" s="1036"/>
      <c r="AQ128" s="1037"/>
      <c r="AR128" s="1037"/>
      <c r="AS128" s="1037"/>
      <c r="AT128" s="1038"/>
      <c r="AU128" s="214"/>
      <c r="AV128" s="214"/>
      <c r="AW128" s="214"/>
      <c r="AX128" s="883" t="s">
        <v>473</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475</v>
      </c>
      <c r="X129" s="1058"/>
      <c r="Y129" s="1058"/>
      <c r="Z129" s="1059"/>
      <c r="AA129" s="945">
        <v>111139782</v>
      </c>
      <c r="AB129" s="946"/>
      <c r="AC129" s="946"/>
      <c r="AD129" s="946"/>
      <c r="AE129" s="947"/>
      <c r="AF129" s="948">
        <v>113026008</v>
      </c>
      <c r="AG129" s="946"/>
      <c r="AH129" s="946"/>
      <c r="AI129" s="946"/>
      <c r="AJ129" s="947"/>
      <c r="AK129" s="948">
        <v>116200928</v>
      </c>
      <c r="AL129" s="946"/>
      <c r="AM129" s="946"/>
      <c r="AN129" s="946"/>
      <c r="AO129" s="947"/>
      <c r="AP129" s="1060"/>
      <c r="AQ129" s="1061"/>
      <c r="AR129" s="1061"/>
      <c r="AS129" s="1061"/>
      <c r="AT129" s="1062"/>
      <c r="AU129" s="215"/>
      <c r="AV129" s="215"/>
      <c r="AW129" s="215"/>
      <c r="AX129" s="1052" t="s">
        <v>476</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478</v>
      </c>
      <c r="X130" s="1058"/>
      <c r="Y130" s="1058"/>
      <c r="Z130" s="1059"/>
      <c r="AA130" s="945">
        <v>13898856</v>
      </c>
      <c r="AB130" s="946"/>
      <c r="AC130" s="946"/>
      <c r="AD130" s="946"/>
      <c r="AE130" s="947"/>
      <c r="AF130" s="948">
        <v>13946950</v>
      </c>
      <c r="AG130" s="946"/>
      <c r="AH130" s="946"/>
      <c r="AI130" s="946"/>
      <c r="AJ130" s="947"/>
      <c r="AK130" s="948">
        <v>13945599</v>
      </c>
      <c r="AL130" s="946"/>
      <c r="AM130" s="946"/>
      <c r="AN130" s="946"/>
      <c r="AO130" s="947"/>
      <c r="AP130" s="1060"/>
      <c r="AQ130" s="1061"/>
      <c r="AR130" s="1061"/>
      <c r="AS130" s="1061"/>
      <c r="AT130" s="1062"/>
      <c r="AU130" s="215"/>
      <c r="AV130" s="215"/>
      <c r="AW130" s="215"/>
      <c r="AX130" s="1052" t="s">
        <v>479</v>
      </c>
      <c r="AY130" s="910"/>
      <c r="AZ130" s="910"/>
      <c r="BA130" s="910"/>
      <c r="BB130" s="910"/>
      <c r="BC130" s="910"/>
      <c r="BD130" s="910"/>
      <c r="BE130" s="911"/>
      <c r="BF130" s="1088">
        <v>7.6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480</v>
      </c>
      <c r="X131" s="1095"/>
      <c r="Y131" s="1095"/>
      <c r="Z131" s="1096"/>
      <c r="AA131" s="991">
        <v>97240926</v>
      </c>
      <c r="AB131" s="973"/>
      <c r="AC131" s="973"/>
      <c r="AD131" s="973"/>
      <c r="AE131" s="974"/>
      <c r="AF131" s="972">
        <v>99079058</v>
      </c>
      <c r="AG131" s="973"/>
      <c r="AH131" s="973"/>
      <c r="AI131" s="973"/>
      <c r="AJ131" s="974"/>
      <c r="AK131" s="972">
        <v>102255329</v>
      </c>
      <c r="AL131" s="973"/>
      <c r="AM131" s="973"/>
      <c r="AN131" s="973"/>
      <c r="AO131" s="974"/>
      <c r="AP131" s="1097"/>
      <c r="AQ131" s="1098"/>
      <c r="AR131" s="1098"/>
      <c r="AS131" s="1098"/>
      <c r="AT131" s="1099"/>
      <c r="AU131" s="215"/>
      <c r="AV131" s="215"/>
      <c r="AW131" s="215"/>
      <c r="AX131" s="1070" t="s">
        <v>481</v>
      </c>
      <c r="AY131" s="713"/>
      <c r="AZ131" s="713"/>
      <c r="BA131" s="713"/>
      <c r="BB131" s="713"/>
      <c r="BC131" s="713"/>
      <c r="BD131" s="713"/>
      <c r="BE131" s="1023"/>
      <c r="BF131" s="1071">
        <v>22.1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483</v>
      </c>
      <c r="W132" s="1081"/>
      <c r="X132" s="1081"/>
      <c r="Y132" s="1081"/>
      <c r="Z132" s="1082"/>
      <c r="AA132" s="1083">
        <v>8.0524778220000002</v>
      </c>
      <c r="AB132" s="1084"/>
      <c r="AC132" s="1084"/>
      <c r="AD132" s="1084"/>
      <c r="AE132" s="1085"/>
      <c r="AF132" s="1086">
        <v>7.7600071650000002</v>
      </c>
      <c r="AG132" s="1084"/>
      <c r="AH132" s="1084"/>
      <c r="AI132" s="1084"/>
      <c r="AJ132" s="1085"/>
      <c r="AK132" s="1086">
        <v>7.1899441059999996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484</v>
      </c>
      <c r="W133" s="1064"/>
      <c r="X133" s="1064"/>
      <c r="Y133" s="1064"/>
      <c r="Z133" s="1065"/>
      <c r="AA133" s="1066">
        <v>7.9</v>
      </c>
      <c r="AB133" s="1067"/>
      <c r="AC133" s="1067"/>
      <c r="AD133" s="1067"/>
      <c r="AE133" s="1068"/>
      <c r="AF133" s="1066">
        <v>7.8</v>
      </c>
      <c r="AG133" s="1067"/>
      <c r="AH133" s="1067"/>
      <c r="AI133" s="1067"/>
      <c r="AJ133" s="1068"/>
      <c r="AK133" s="1066">
        <v>7.6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uw8sR0SAIPGklpa/cujpMujx7cn6+Ex6VJRMClmt1jbyLu8Hid8aivKPkQ9O2qoMJOsPw3B2Sdko1IsxzV6ZA==" saltValue="PKHZpV952MayfR8pmR8P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mOgCV5bhrOkDyVEqdT3byedekOOZackzKU8k4PwvSoNI2BncLqRhS34Uv1zNcfvePPcYXnadsQNbHp4atpqkg==" saltValue="6p7jiGn5kCo3W4ca2Cxy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E+oVdQtCdnbniItT6xhNzkYlnFMM8J3pOnpV7WavIjeHv4y/2cFF2/wwwxPuNJBzLzxx1JBSlJP56h4wcd6kw==" saltValue="rE20araBIF26uXQ2/nUGR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487</v>
      </c>
      <c r="AL6" s="248"/>
      <c r="AM6" s="248"/>
      <c r="AN6" s="248"/>
    </row>
    <row r="7" spans="1:46" ht="13.5" customHeight="1" x14ac:dyDescent="0.15">
      <c r="A7" s="247"/>
      <c r="AK7" s="250"/>
      <c r="AL7" s="251"/>
      <c r="AM7" s="251"/>
      <c r="AN7" s="252"/>
      <c r="AO7" s="1101" t="s">
        <v>488</v>
      </c>
      <c r="AP7" s="253"/>
      <c r="AQ7" s="254" t="s">
        <v>489</v>
      </c>
      <c r="AR7" s="255"/>
    </row>
    <row r="8" spans="1:46" x14ac:dyDescent="0.15">
      <c r="A8" s="247"/>
      <c r="AK8" s="256"/>
      <c r="AL8" s="257"/>
      <c r="AM8" s="257"/>
      <c r="AN8" s="258"/>
      <c r="AO8" s="1102"/>
      <c r="AP8" s="259" t="s">
        <v>490</v>
      </c>
      <c r="AQ8" s="260" t="s">
        <v>491</v>
      </c>
      <c r="AR8" s="261" t="s">
        <v>492</v>
      </c>
    </row>
    <row r="9" spans="1:46" x14ac:dyDescent="0.15">
      <c r="A9" s="247"/>
      <c r="AK9" s="1103" t="s">
        <v>493</v>
      </c>
      <c r="AL9" s="1104"/>
      <c r="AM9" s="1104"/>
      <c r="AN9" s="1105"/>
      <c r="AO9" s="262">
        <v>30103421</v>
      </c>
      <c r="AP9" s="262">
        <v>60611</v>
      </c>
      <c r="AQ9" s="263">
        <v>69190</v>
      </c>
      <c r="AR9" s="264">
        <v>-12.4</v>
      </c>
    </row>
    <row r="10" spans="1:46" ht="13.5" customHeight="1" x14ac:dyDescent="0.15">
      <c r="A10" s="247"/>
      <c r="AK10" s="1103" t="s">
        <v>494</v>
      </c>
      <c r="AL10" s="1104"/>
      <c r="AM10" s="1104"/>
      <c r="AN10" s="1105"/>
      <c r="AO10" s="265">
        <v>305636</v>
      </c>
      <c r="AP10" s="265">
        <v>615</v>
      </c>
      <c r="AQ10" s="266">
        <v>1817</v>
      </c>
      <c r="AR10" s="267">
        <v>-66.2</v>
      </c>
    </row>
    <row r="11" spans="1:46" ht="13.5" customHeight="1" x14ac:dyDescent="0.15">
      <c r="A11" s="247"/>
      <c r="AK11" s="1103" t="s">
        <v>495</v>
      </c>
      <c r="AL11" s="1104"/>
      <c r="AM11" s="1104"/>
      <c r="AN11" s="1105"/>
      <c r="AO11" s="265">
        <v>101199</v>
      </c>
      <c r="AP11" s="265">
        <v>204</v>
      </c>
      <c r="AQ11" s="266">
        <v>711</v>
      </c>
      <c r="AR11" s="267">
        <v>-71.3</v>
      </c>
    </row>
    <row r="12" spans="1:46" ht="13.5" customHeight="1" x14ac:dyDescent="0.15">
      <c r="A12" s="247"/>
      <c r="AK12" s="1103" t="s">
        <v>496</v>
      </c>
      <c r="AL12" s="1104"/>
      <c r="AM12" s="1104"/>
      <c r="AN12" s="1105"/>
      <c r="AO12" s="265" t="s">
        <v>497</v>
      </c>
      <c r="AP12" s="265" t="s">
        <v>497</v>
      </c>
      <c r="AQ12" s="266">
        <v>19</v>
      </c>
      <c r="AR12" s="267" t="s">
        <v>497</v>
      </c>
    </row>
    <row r="13" spans="1:46" ht="13.5" customHeight="1" x14ac:dyDescent="0.15">
      <c r="A13" s="247"/>
      <c r="AK13" s="1103" t="s">
        <v>498</v>
      </c>
      <c r="AL13" s="1104"/>
      <c r="AM13" s="1104"/>
      <c r="AN13" s="1105"/>
      <c r="AO13" s="265">
        <v>1133288</v>
      </c>
      <c r="AP13" s="265">
        <v>2282</v>
      </c>
      <c r="AQ13" s="266">
        <v>2094</v>
      </c>
      <c r="AR13" s="267">
        <v>9</v>
      </c>
    </row>
    <row r="14" spans="1:46" ht="13.5" customHeight="1" x14ac:dyDescent="0.15">
      <c r="A14" s="247"/>
      <c r="AK14" s="1103" t="s">
        <v>499</v>
      </c>
      <c r="AL14" s="1104"/>
      <c r="AM14" s="1104"/>
      <c r="AN14" s="1105"/>
      <c r="AO14" s="265">
        <v>230061</v>
      </c>
      <c r="AP14" s="265">
        <v>463</v>
      </c>
      <c r="AQ14" s="266">
        <v>1351</v>
      </c>
      <c r="AR14" s="267">
        <v>-65.7</v>
      </c>
    </row>
    <row r="15" spans="1:46" ht="13.5" customHeight="1" x14ac:dyDescent="0.15">
      <c r="A15" s="247"/>
      <c r="AK15" s="1106" t="s">
        <v>500</v>
      </c>
      <c r="AL15" s="1107"/>
      <c r="AM15" s="1107"/>
      <c r="AN15" s="1108"/>
      <c r="AO15" s="265">
        <v>-2231848</v>
      </c>
      <c r="AP15" s="265">
        <v>-4494</v>
      </c>
      <c r="AQ15" s="266">
        <v>-3935</v>
      </c>
      <c r="AR15" s="267">
        <v>14.2</v>
      </c>
    </row>
    <row r="16" spans="1:46" x14ac:dyDescent="0.15">
      <c r="A16" s="247"/>
      <c r="AK16" s="1106" t="s">
        <v>176</v>
      </c>
      <c r="AL16" s="1107"/>
      <c r="AM16" s="1107"/>
      <c r="AN16" s="1108"/>
      <c r="AO16" s="265">
        <v>29641757</v>
      </c>
      <c r="AP16" s="265">
        <v>59681</v>
      </c>
      <c r="AQ16" s="266">
        <v>71247</v>
      </c>
      <c r="AR16" s="267">
        <v>-16.2</v>
      </c>
    </row>
    <row r="17" spans="1:46" x14ac:dyDescent="0.15">
      <c r="A17" s="247"/>
    </row>
    <row r="18" spans="1:46" x14ac:dyDescent="0.15">
      <c r="A18" s="247"/>
      <c r="AQ18" s="268"/>
      <c r="AR18" s="268"/>
    </row>
    <row r="19" spans="1:46" x14ac:dyDescent="0.15">
      <c r="A19" s="247"/>
      <c r="AK19" s="243" t="s">
        <v>501</v>
      </c>
    </row>
    <row r="20" spans="1:46" x14ac:dyDescent="0.15">
      <c r="A20" s="247"/>
      <c r="AK20" s="269"/>
      <c r="AL20" s="270"/>
      <c r="AM20" s="270"/>
      <c r="AN20" s="271"/>
      <c r="AO20" s="272" t="s">
        <v>502</v>
      </c>
      <c r="AP20" s="273" t="s">
        <v>503</v>
      </c>
      <c r="AQ20" s="274" t="s">
        <v>504</v>
      </c>
      <c r="AR20" s="275"/>
    </row>
    <row r="21" spans="1:46" s="248" customFormat="1" x14ac:dyDescent="0.15">
      <c r="A21" s="276"/>
      <c r="AK21" s="1109" t="s">
        <v>505</v>
      </c>
      <c r="AL21" s="1110"/>
      <c r="AM21" s="1110"/>
      <c r="AN21" s="1111"/>
      <c r="AO21" s="277">
        <v>6.08</v>
      </c>
      <c r="AP21" s="278">
        <v>6.59</v>
      </c>
      <c r="AQ21" s="279">
        <v>-0.51</v>
      </c>
      <c r="AS21" s="280"/>
      <c r="AT21" s="276"/>
    </row>
    <row r="22" spans="1:46" s="248" customFormat="1" x14ac:dyDescent="0.15">
      <c r="A22" s="276"/>
      <c r="AK22" s="1109" t="s">
        <v>506</v>
      </c>
      <c r="AL22" s="1110"/>
      <c r="AM22" s="1110"/>
      <c r="AN22" s="1111"/>
      <c r="AO22" s="281">
        <v>98.5</v>
      </c>
      <c r="AP22" s="282">
        <v>99.2</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509</v>
      </c>
      <c r="AL29" s="248"/>
      <c r="AM29" s="248"/>
      <c r="AN29" s="248"/>
      <c r="AS29" s="290"/>
    </row>
    <row r="30" spans="1:46" ht="13.5" customHeight="1" x14ac:dyDescent="0.15">
      <c r="A30" s="247"/>
      <c r="AK30" s="250"/>
      <c r="AL30" s="251"/>
      <c r="AM30" s="251"/>
      <c r="AN30" s="252"/>
      <c r="AO30" s="1101" t="s">
        <v>488</v>
      </c>
      <c r="AP30" s="253"/>
      <c r="AQ30" s="254" t="s">
        <v>489</v>
      </c>
      <c r="AR30" s="255"/>
    </row>
    <row r="31" spans="1:46" x14ac:dyDescent="0.15">
      <c r="A31" s="247"/>
      <c r="AK31" s="256"/>
      <c r="AL31" s="257"/>
      <c r="AM31" s="257"/>
      <c r="AN31" s="258"/>
      <c r="AO31" s="1102"/>
      <c r="AP31" s="259" t="s">
        <v>490</v>
      </c>
      <c r="AQ31" s="260" t="s">
        <v>491</v>
      </c>
      <c r="AR31" s="261" t="s">
        <v>492</v>
      </c>
    </row>
    <row r="32" spans="1:46" ht="27" customHeight="1" x14ac:dyDescent="0.15">
      <c r="A32" s="247"/>
      <c r="AK32" s="1117" t="s">
        <v>510</v>
      </c>
      <c r="AL32" s="1118"/>
      <c r="AM32" s="1118"/>
      <c r="AN32" s="1119"/>
      <c r="AO32" s="291">
        <v>16242899</v>
      </c>
      <c r="AP32" s="291">
        <v>32704</v>
      </c>
      <c r="AQ32" s="292">
        <v>37151</v>
      </c>
      <c r="AR32" s="293">
        <v>-12</v>
      </c>
    </row>
    <row r="33" spans="1:46" ht="13.5" customHeight="1" x14ac:dyDescent="0.15">
      <c r="A33" s="247"/>
      <c r="AK33" s="1117" t="s">
        <v>511</v>
      </c>
      <c r="AL33" s="1118"/>
      <c r="AM33" s="1118"/>
      <c r="AN33" s="1119"/>
      <c r="AO33" s="291" t="s">
        <v>497</v>
      </c>
      <c r="AP33" s="291" t="s">
        <v>497</v>
      </c>
      <c r="AQ33" s="292">
        <v>1</v>
      </c>
      <c r="AR33" s="293" t="s">
        <v>497</v>
      </c>
    </row>
    <row r="34" spans="1:46" ht="27" customHeight="1" x14ac:dyDescent="0.15">
      <c r="A34" s="247"/>
      <c r="AK34" s="1117" t="s">
        <v>512</v>
      </c>
      <c r="AL34" s="1118"/>
      <c r="AM34" s="1118"/>
      <c r="AN34" s="1119"/>
      <c r="AO34" s="291">
        <v>160000</v>
      </c>
      <c r="AP34" s="291">
        <v>322</v>
      </c>
      <c r="AQ34" s="292">
        <v>48</v>
      </c>
      <c r="AR34" s="293">
        <v>570.79999999999995</v>
      </c>
    </row>
    <row r="35" spans="1:46" ht="27" customHeight="1" x14ac:dyDescent="0.15">
      <c r="A35" s="247"/>
      <c r="AK35" s="1117" t="s">
        <v>513</v>
      </c>
      <c r="AL35" s="1118"/>
      <c r="AM35" s="1118"/>
      <c r="AN35" s="1119"/>
      <c r="AO35" s="291">
        <v>5340354</v>
      </c>
      <c r="AP35" s="291">
        <v>10752</v>
      </c>
      <c r="AQ35" s="292">
        <v>8181</v>
      </c>
      <c r="AR35" s="293">
        <v>31.4</v>
      </c>
    </row>
    <row r="36" spans="1:46" ht="27" customHeight="1" x14ac:dyDescent="0.15">
      <c r="A36" s="247"/>
      <c r="AK36" s="1117" t="s">
        <v>514</v>
      </c>
      <c r="AL36" s="1118"/>
      <c r="AM36" s="1118"/>
      <c r="AN36" s="1119"/>
      <c r="AO36" s="291">
        <v>70139</v>
      </c>
      <c r="AP36" s="291">
        <v>141</v>
      </c>
      <c r="AQ36" s="292">
        <v>473</v>
      </c>
      <c r="AR36" s="293">
        <v>-70.2</v>
      </c>
    </row>
    <row r="37" spans="1:46" ht="13.5" customHeight="1" x14ac:dyDescent="0.15">
      <c r="A37" s="247"/>
      <c r="AK37" s="1117" t="s">
        <v>515</v>
      </c>
      <c r="AL37" s="1118"/>
      <c r="AM37" s="1118"/>
      <c r="AN37" s="1119"/>
      <c r="AO37" s="291" t="s">
        <v>497</v>
      </c>
      <c r="AP37" s="291" t="s">
        <v>497</v>
      </c>
      <c r="AQ37" s="292">
        <v>499</v>
      </c>
      <c r="AR37" s="293" t="s">
        <v>497</v>
      </c>
    </row>
    <row r="38" spans="1:46" ht="27" customHeight="1" x14ac:dyDescent="0.15">
      <c r="A38" s="247"/>
      <c r="AK38" s="1120" t="s">
        <v>516</v>
      </c>
      <c r="AL38" s="1121"/>
      <c r="AM38" s="1121"/>
      <c r="AN38" s="1122"/>
      <c r="AO38" s="294" t="s">
        <v>497</v>
      </c>
      <c r="AP38" s="294" t="s">
        <v>497</v>
      </c>
      <c r="AQ38" s="295">
        <v>1</v>
      </c>
      <c r="AR38" s="283" t="s">
        <v>497</v>
      </c>
      <c r="AS38" s="290"/>
    </row>
    <row r="39" spans="1:46" x14ac:dyDescent="0.15">
      <c r="A39" s="247"/>
      <c r="AK39" s="1120" t="s">
        <v>517</v>
      </c>
      <c r="AL39" s="1121"/>
      <c r="AM39" s="1121"/>
      <c r="AN39" s="1122"/>
      <c r="AO39" s="291">
        <v>-515692</v>
      </c>
      <c r="AP39" s="291">
        <v>-1038</v>
      </c>
      <c r="AQ39" s="292">
        <v>-8269</v>
      </c>
      <c r="AR39" s="293">
        <v>-87.4</v>
      </c>
      <c r="AS39" s="290"/>
    </row>
    <row r="40" spans="1:46" ht="27" customHeight="1" x14ac:dyDescent="0.15">
      <c r="A40" s="247"/>
      <c r="AK40" s="1117" t="s">
        <v>518</v>
      </c>
      <c r="AL40" s="1118"/>
      <c r="AM40" s="1118"/>
      <c r="AN40" s="1119"/>
      <c r="AO40" s="291">
        <v>-13945599</v>
      </c>
      <c r="AP40" s="291">
        <v>-28078</v>
      </c>
      <c r="AQ40" s="292">
        <v>-27482</v>
      </c>
      <c r="AR40" s="293">
        <v>2.2000000000000002</v>
      </c>
      <c r="AS40" s="290"/>
    </row>
    <row r="41" spans="1:46" x14ac:dyDescent="0.15">
      <c r="A41" s="247"/>
      <c r="AK41" s="1123" t="s">
        <v>286</v>
      </c>
      <c r="AL41" s="1124"/>
      <c r="AM41" s="1124"/>
      <c r="AN41" s="1125"/>
      <c r="AO41" s="291">
        <v>7352101</v>
      </c>
      <c r="AP41" s="291">
        <v>14803</v>
      </c>
      <c r="AQ41" s="292">
        <v>10602</v>
      </c>
      <c r="AR41" s="293">
        <v>39.6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519</v>
      </c>
    </row>
    <row r="48" spans="1:46" x14ac:dyDescent="0.15">
      <c r="A48" s="247"/>
      <c r="AK48" s="301" t="s">
        <v>520</v>
      </c>
      <c r="AL48" s="301"/>
      <c r="AM48" s="301"/>
      <c r="AN48" s="301"/>
      <c r="AO48" s="301"/>
      <c r="AP48" s="301"/>
      <c r="AQ48" s="302"/>
      <c r="AR48" s="301"/>
    </row>
    <row r="49" spans="1:44" ht="13.5" customHeight="1" x14ac:dyDescent="0.15">
      <c r="A49" s="247"/>
      <c r="AK49" s="303"/>
      <c r="AL49" s="304"/>
      <c r="AM49" s="1112" t="s">
        <v>488</v>
      </c>
      <c r="AN49" s="1114" t="s">
        <v>521</v>
      </c>
      <c r="AO49" s="1115"/>
      <c r="AP49" s="1115"/>
      <c r="AQ49" s="1115"/>
      <c r="AR49" s="1116"/>
    </row>
    <row r="50" spans="1:44" x14ac:dyDescent="0.15">
      <c r="A50" s="247"/>
      <c r="AK50" s="305"/>
      <c r="AL50" s="306"/>
      <c r="AM50" s="1113"/>
      <c r="AN50" s="307" t="s">
        <v>522</v>
      </c>
      <c r="AO50" s="308" t="s">
        <v>523</v>
      </c>
      <c r="AP50" s="309" t="s">
        <v>524</v>
      </c>
      <c r="AQ50" s="310" t="s">
        <v>525</v>
      </c>
      <c r="AR50" s="311" t="s">
        <v>526</v>
      </c>
    </row>
    <row r="51" spans="1:44" x14ac:dyDescent="0.15">
      <c r="A51" s="247"/>
      <c r="AK51" s="303" t="s">
        <v>527</v>
      </c>
      <c r="AL51" s="304"/>
      <c r="AM51" s="312">
        <v>12867860</v>
      </c>
      <c r="AN51" s="313">
        <v>25257</v>
      </c>
      <c r="AO51" s="314">
        <v>10.5</v>
      </c>
      <c r="AP51" s="315">
        <v>52191</v>
      </c>
      <c r="AQ51" s="316">
        <v>0.7</v>
      </c>
      <c r="AR51" s="317">
        <v>9.8000000000000007</v>
      </c>
    </row>
    <row r="52" spans="1:44" x14ac:dyDescent="0.15">
      <c r="A52" s="247"/>
      <c r="AK52" s="318"/>
      <c r="AL52" s="319" t="s">
        <v>528</v>
      </c>
      <c r="AM52" s="320">
        <v>6916960</v>
      </c>
      <c r="AN52" s="321">
        <v>13576</v>
      </c>
      <c r="AO52" s="322">
        <v>39.799999999999997</v>
      </c>
      <c r="AP52" s="323">
        <v>26807</v>
      </c>
      <c r="AQ52" s="324">
        <v>1.8</v>
      </c>
      <c r="AR52" s="325">
        <v>38</v>
      </c>
    </row>
    <row r="53" spans="1:44" x14ac:dyDescent="0.15">
      <c r="A53" s="247"/>
      <c r="AK53" s="303" t="s">
        <v>529</v>
      </c>
      <c r="AL53" s="304"/>
      <c r="AM53" s="312">
        <v>13359482</v>
      </c>
      <c r="AN53" s="313">
        <v>26339</v>
      </c>
      <c r="AO53" s="314">
        <v>4.3</v>
      </c>
      <c r="AP53" s="315">
        <v>48105</v>
      </c>
      <c r="AQ53" s="316">
        <v>-7.8</v>
      </c>
      <c r="AR53" s="317">
        <v>12.1</v>
      </c>
    </row>
    <row r="54" spans="1:44" x14ac:dyDescent="0.15">
      <c r="A54" s="247"/>
      <c r="AK54" s="318"/>
      <c r="AL54" s="319" t="s">
        <v>528</v>
      </c>
      <c r="AM54" s="320">
        <v>6038135</v>
      </c>
      <c r="AN54" s="321">
        <v>11905</v>
      </c>
      <c r="AO54" s="322">
        <v>-12.3</v>
      </c>
      <c r="AP54" s="323">
        <v>24072</v>
      </c>
      <c r="AQ54" s="324">
        <v>-10.199999999999999</v>
      </c>
      <c r="AR54" s="325">
        <v>-2.1</v>
      </c>
    </row>
    <row r="55" spans="1:44" x14ac:dyDescent="0.15">
      <c r="A55" s="247"/>
      <c r="AK55" s="303" t="s">
        <v>530</v>
      </c>
      <c r="AL55" s="304"/>
      <c r="AM55" s="312">
        <v>11487107</v>
      </c>
      <c r="AN55" s="313">
        <v>22798</v>
      </c>
      <c r="AO55" s="314">
        <v>-13.4</v>
      </c>
      <c r="AP55" s="315">
        <v>47446</v>
      </c>
      <c r="AQ55" s="316">
        <v>-1.4</v>
      </c>
      <c r="AR55" s="317">
        <v>-12</v>
      </c>
    </row>
    <row r="56" spans="1:44" x14ac:dyDescent="0.15">
      <c r="A56" s="247"/>
      <c r="AK56" s="318"/>
      <c r="AL56" s="319" t="s">
        <v>528</v>
      </c>
      <c r="AM56" s="320">
        <v>4912181</v>
      </c>
      <c r="AN56" s="321">
        <v>9749</v>
      </c>
      <c r="AO56" s="322">
        <v>-18.100000000000001</v>
      </c>
      <c r="AP56" s="323">
        <v>24371</v>
      </c>
      <c r="AQ56" s="324">
        <v>1.2</v>
      </c>
      <c r="AR56" s="325">
        <v>-19.3</v>
      </c>
    </row>
    <row r="57" spans="1:44" x14ac:dyDescent="0.15">
      <c r="A57" s="247"/>
      <c r="AK57" s="303" t="s">
        <v>531</v>
      </c>
      <c r="AL57" s="304"/>
      <c r="AM57" s="312">
        <v>16665923</v>
      </c>
      <c r="AN57" s="313">
        <v>33316</v>
      </c>
      <c r="AO57" s="314">
        <v>46.1</v>
      </c>
      <c r="AP57" s="315">
        <v>48387</v>
      </c>
      <c r="AQ57" s="316">
        <v>2</v>
      </c>
      <c r="AR57" s="317">
        <v>44.1</v>
      </c>
    </row>
    <row r="58" spans="1:44" x14ac:dyDescent="0.15">
      <c r="A58" s="247"/>
      <c r="AK58" s="318"/>
      <c r="AL58" s="319" t="s">
        <v>528</v>
      </c>
      <c r="AM58" s="320">
        <v>7748383</v>
      </c>
      <c r="AN58" s="321">
        <v>15490</v>
      </c>
      <c r="AO58" s="322">
        <v>58.9</v>
      </c>
      <c r="AP58" s="323">
        <v>25592</v>
      </c>
      <c r="AQ58" s="324">
        <v>5</v>
      </c>
      <c r="AR58" s="325">
        <v>53.9</v>
      </c>
    </row>
    <row r="59" spans="1:44" x14ac:dyDescent="0.15">
      <c r="A59" s="247"/>
      <c r="AK59" s="303" t="s">
        <v>532</v>
      </c>
      <c r="AL59" s="304"/>
      <c r="AM59" s="312">
        <v>21959940</v>
      </c>
      <c r="AN59" s="313">
        <v>44215</v>
      </c>
      <c r="AO59" s="314">
        <v>32.700000000000003</v>
      </c>
      <c r="AP59" s="315">
        <v>49684</v>
      </c>
      <c r="AQ59" s="316">
        <v>2.7</v>
      </c>
      <c r="AR59" s="317">
        <v>30</v>
      </c>
    </row>
    <row r="60" spans="1:44" x14ac:dyDescent="0.15">
      <c r="A60" s="247"/>
      <c r="AK60" s="318"/>
      <c r="AL60" s="319" t="s">
        <v>528</v>
      </c>
      <c r="AM60" s="320">
        <v>11789353</v>
      </c>
      <c r="AN60" s="321">
        <v>23737</v>
      </c>
      <c r="AO60" s="322">
        <v>53.2</v>
      </c>
      <c r="AP60" s="323">
        <v>28303</v>
      </c>
      <c r="AQ60" s="324">
        <v>10.6</v>
      </c>
      <c r="AR60" s="325">
        <v>42.6</v>
      </c>
    </row>
    <row r="61" spans="1:44" x14ac:dyDescent="0.15">
      <c r="A61" s="247"/>
      <c r="AK61" s="303" t="s">
        <v>533</v>
      </c>
      <c r="AL61" s="326"/>
      <c r="AM61" s="312">
        <v>15268062</v>
      </c>
      <c r="AN61" s="313">
        <v>30385</v>
      </c>
      <c r="AO61" s="314">
        <v>16</v>
      </c>
      <c r="AP61" s="315">
        <v>49163</v>
      </c>
      <c r="AQ61" s="327">
        <v>-0.8</v>
      </c>
      <c r="AR61" s="317">
        <v>16.8</v>
      </c>
    </row>
    <row r="62" spans="1:44" x14ac:dyDescent="0.15">
      <c r="A62" s="247"/>
      <c r="AK62" s="318"/>
      <c r="AL62" s="319" t="s">
        <v>528</v>
      </c>
      <c r="AM62" s="320">
        <v>7481002</v>
      </c>
      <c r="AN62" s="321">
        <v>14891</v>
      </c>
      <c r="AO62" s="322">
        <v>24.3</v>
      </c>
      <c r="AP62" s="323">
        <v>25829</v>
      </c>
      <c r="AQ62" s="324">
        <v>1.7</v>
      </c>
      <c r="AR62" s="325">
        <v>22.6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SHZ0l+UHyBAl9eQSRDTe+Jg8bX0WJM1X62odA1X8u7tPgipmmE/jeKJ3eQ0Qk6zn1QbIMKv+jHZTCGew1mBGA==" saltValue="T2wnqyGyy1vgu6JDF14G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485</v>
      </c>
    </row>
    <row r="121" spans="125:125" ht="13.5" hidden="1" customHeight="1" x14ac:dyDescent="0.15">
      <c r="DU121" s="241"/>
    </row>
  </sheetData>
  <sheetProtection algorithmName="SHA-512" hashValue="jfbf+uVt9ULlqY538MT1Oq1yzlideznRc7TblRpTSk9zVPvhw8fxU0j/OElluajSmTbDmbysEBcQaCL8HGL4EA==" saltValue="4jtQc7ISgGxnASRA/TXY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485</v>
      </c>
    </row>
  </sheetData>
  <sheetProtection algorithmName="SHA-512" hashValue="LWp3JFNIWtFi6wGY/tuEtY9xEG/tZGFFsJ/qcvRfahXAImWSBDA5JOgwHXUKOL+mmNpsuOkwWwMqwfJOdHE9oQ==" saltValue="H77velXTUck59xMLIrQ0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26" t="s">
        <v>3</v>
      </c>
      <c r="D47" s="1126"/>
      <c r="E47" s="1127"/>
      <c r="F47" s="11">
        <v>17.11</v>
      </c>
      <c r="G47" s="12">
        <v>16.34</v>
      </c>
      <c r="H47" s="12">
        <v>16.420000000000002</v>
      </c>
      <c r="I47" s="12">
        <v>17.52</v>
      </c>
      <c r="J47" s="13">
        <v>16.7</v>
      </c>
    </row>
    <row r="48" spans="2:10" ht="57.75" customHeight="1" x14ac:dyDescent="0.15">
      <c r="B48" s="14"/>
      <c r="C48" s="1128" t="s">
        <v>4</v>
      </c>
      <c r="D48" s="1128"/>
      <c r="E48" s="1129"/>
      <c r="F48" s="15">
        <v>2.66</v>
      </c>
      <c r="G48" s="16">
        <v>3.14</v>
      </c>
      <c r="H48" s="16">
        <v>3.73</v>
      </c>
      <c r="I48" s="16">
        <v>2.58</v>
      </c>
      <c r="J48" s="17">
        <v>1.28</v>
      </c>
    </row>
    <row r="49" spans="2:10" ht="57.75" customHeight="1" thickBot="1" x14ac:dyDescent="0.2">
      <c r="B49" s="18"/>
      <c r="C49" s="1130" t="s">
        <v>5</v>
      </c>
      <c r="D49" s="1130"/>
      <c r="E49" s="1131"/>
      <c r="F49" s="19" t="s">
        <v>540</v>
      </c>
      <c r="G49" s="20" t="s">
        <v>541</v>
      </c>
      <c r="H49" s="20" t="s">
        <v>542</v>
      </c>
      <c r="I49" s="20" t="s">
        <v>543</v>
      </c>
      <c r="J49" s="21" t="s">
        <v>544</v>
      </c>
    </row>
    <row r="50" spans="2:10" x14ac:dyDescent="0.15"/>
  </sheetData>
  <sheetProtection algorithmName="SHA-512" hashValue="gEjczos1lt9CGUBHpSIw4E1IVq+wSqgNHroUwy+STIKgiF3kyRXl3zZpksu6JT0Ds541O3Xl3XJhjSKAnJkp5g==" saltValue="0k6yErxkjTN3ginQkvxE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2026-03-13T05:36:19Z</cp:lastPrinted>
  <dcterms:created xsi:type="dcterms:W3CDTF">2026-02-23T08:48:44Z</dcterms:created>
  <dcterms:modified xsi:type="dcterms:W3CDTF">2026-03-23T23:48:43Z</dcterms:modified>
  <cp:category/>
</cp:coreProperties>
</file>