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99_津島水道\"/>
    </mc:Choice>
  </mc:AlternateContent>
  <xr:revisionPtr revIDLastSave="0" documentId="13_ncr:1_{553C43D4-A017-4FE8-A87F-86637AA347BD}" xr6:coauthVersionLast="47" xr6:coauthVersionMax="47" xr10:uidLastSave="{00000000-0000-0000-0000-000000000000}"/>
  <workbookProtection workbookAlgorithmName="SHA-512" workbookHashValue="mn5H/gEWWGJrPyqMCXK1xo5lwqILrNTq+uYoSqOeaJFJXNRUgDIVEFp+UO0Quo/+A/2ZsTbgCnN1z/84shkvzw==" workbookSaltValue="VyKy70tC5YFqASZ+m/ZtAg=="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P10" i="4" s="1"/>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E85" i="4"/>
  <c r="BB10" i="4"/>
  <c r="AL10" i="4"/>
  <c r="W10" i="4"/>
  <c r="I10" i="4"/>
  <c r="AD8" i="4"/>
  <c r="W8" i="4"/>
  <c r="P8" i="4"/>
  <c r="I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<sst xmlns="http://schemas.openxmlformats.org/spreadsheetml/2006/main" count="231" uniqueCount="112">
  <si>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</si>
  <si>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</si>
  <si>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</si>
  <si>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</si>
  <si>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</si>
  <si>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</si>
  <si>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</si>
  <si>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</si>
  <si>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</si>
  <si>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</si>
  <si>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</si>
  <si>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</si>
  <si>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</si>
  <si>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</si>
  <si>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</si>
  <si>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</si>
  <si>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</si>
  <si>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</si>
  <si>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</si>
  <si>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</si>
  <si>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</si>
  <si>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</si>
  <si>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</si>
  <si>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</si>
  <si>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</si>
  <si>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</si>
  <si>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</si>
  <si>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</si>
  <si>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</si>
  <si>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</si>
  <si>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</si>
  <si>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</si>
  <si>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</si>
  <si>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</si>
  <si>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</si>
  <si>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</si>
  <si>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</si>
  <si>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</si>
  <si>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</si>
  <si>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</si>
  <si>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</si>
  <si>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</si>
  <si>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</si>
  <si>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</si>
  <si>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</si>
  <si>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</si>
  <si>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</si>
  <si>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</si>
  <si>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</si>
  <si>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</si>
  <si>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</si>
  <si>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</si>
  <si>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</si>
  <si>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</si>
  <si>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</si>
  <si>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</si>
  <si>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</si>
  <si>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</si>
  <si>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</si>
  <si>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</si>
  <si>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</si>
  <si>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</si>
  <si>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</si>
  <si>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</si>
  <si>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</si>
  <si>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</si>
  <si>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</si>
  <si>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</si>
  <si>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</si>
  <si>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</si>
  <si>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</si>
  <si>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</si>
  <si>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</si>
  <si>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</si>
  <si>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</si>
  <si>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</si>
  <si>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</si>
  <si>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</si>
  <si>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</si>
  <si>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</si>
  <si>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</si>
  <si>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</si>
  <si>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</si>
  <si>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</si>
  <si>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</si>
  <si>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</si>
  <si>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</si>
  <si>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</si>
  <si>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</si>
  <si>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</si>
  <si>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</si>
  <si>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</si>
  <si>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</si>
  <si>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</si>
  <si>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</si>
  <si>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</si>
  <si>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</si>
  <si>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</si>
  <si>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</si>
  <si>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</si>
  <si>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</si>
  <si>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</si>
  <si>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</si>
  <si>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</si>
  <si>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</si>
  <si>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</si>
  <si>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</si>
  <si>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</si>
  <si>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</si>
  <si>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給水人口の減少や減価償却費の増加などの影響により経常収支比率は低下しており、令和５年度に続き、経常収支が赤字となり、76.99％と100％を大きく下回っている。
　令和７年度からの宇和島市水道局との事業統合により経営基盤の強化が見込まれるが、給水人口の減少と、物価上昇によるコスト増などもあり経営状況は益々厳しくなっているため、効率的な施設運用を行う必要がある。</t>
    <rPh sb="45" eb="46">
      <t>ツヅ</t>
    </rPh>
    <rPh sb="71" eb="72">
      <t>オオ</t>
    </rPh>
    <rPh sb="74" eb="76">
      <t>シタマワ</t>
    </rPh>
    <rPh sb="149" eb="151">
      <t>ジョウキョウ</t>
    </rPh>
    <rPh sb="165" eb="168">
      <t>コウリツテキ</t>
    </rPh>
    <rPh sb="169" eb="173">
      <t>シセツウンヨウ</t>
    </rPh>
    <rPh sb="174" eb="175">
      <t>オコナ</t>
    </rPh>
    <rPh sb="176" eb="178">
      <t>ヒツヨウ</t>
    </rPh>
    <phoneticPr fontId="4"/>
  </si>
  <si>
    <t>　長野・嵐・狩津の３つの浄水場を有しており、給水開始から44年が経過して老朽化が進んでいるため、令和３年度から老朽化の著しい機械及び設備の更新工事を実施しており、令和６年度で完了した。
　更新工事により有形固定資産の減価償却率は低下しているが、機械及び設備の更新対象は優先度の高い一部の設備に留まっている。
　また、多くの更新を必要とする設備も残されており、それらの修繕費用が増加している。</t>
    <rPh sb="158" eb="159">
      <t>オオ</t>
    </rPh>
    <rPh sb="161" eb="163">
      <t>コウシン</t>
    </rPh>
    <rPh sb="164" eb="166">
      <t>ヒツヨウ</t>
    </rPh>
    <phoneticPr fontId="4"/>
  </si>
  <si>
    <t>　給水人口や給水量が年々減少しており、将来的に増収となる要因が見込めない状況にあるが、諸々のコスト増もあり給水原価は上昇し、経営状況は厳しくなっている。
　令和３年度から老朽化の進んだ浄水場の機械設備更新を行っており、令和４年度からは設備更新費用として企業債を借入していることから、④企業債残高対給水収益比率が上昇を続けている。また、令和６年度に同事業が完成し、清算したことにより、③流動比率も大きく減ずることとなった。
　設備の更新に合わせて、令和５年度、令和６年度に減価償却費が段階的に上昇し、⑤料金回収率は減少し、⑥給水原価は上昇することとなった。
　②累積欠損金は無いが、①経常収支比率と料金回収率はここ数年低下傾向にあり、令和５年度に続いて今年度も100％を下回っている。
　令和７年度には宇和島市水道局と事業統合することとなるため、今後の経営基盤については強化及び効率性の維持、推進がなされるものと見ている。</t>
    <rPh sb="85" eb="88">
      <t>ロウキュウカ</t>
    </rPh>
    <rPh sb="89" eb="90">
      <t>スス</t>
    </rPh>
    <rPh sb="103" eb="104">
      <t>オコナ</t>
    </rPh>
    <rPh sb="109" eb="111">
      <t>レイワ</t>
    </rPh>
    <rPh sb="167" eb="169">
      <t>レイワ</t>
    </rPh>
    <rPh sb="170" eb="172">
      <t>ネンド</t>
    </rPh>
    <rPh sb="173" eb="176">
      <t>ドウジギョウ</t>
    </rPh>
    <rPh sb="177" eb="179">
      <t>カンセイ</t>
    </rPh>
    <rPh sb="181" eb="183">
      <t>セイサン</t>
    </rPh>
    <rPh sb="192" eb="196">
      <t>リュウドウヒリツ</t>
    </rPh>
    <rPh sb="197" eb="198">
      <t>オオ</t>
    </rPh>
    <rPh sb="200" eb="201">
      <t>ゲン</t>
    </rPh>
    <rPh sb="212" eb="214">
      <t>セツビ</t>
    </rPh>
    <rPh sb="215" eb="217">
      <t>コウシン</t>
    </rPh>
    <rPh sb="218" eb="219">
      <t>ア</t>
    </rPh>
    <rPh sb="223" eb="225">
      <t>レイワ</t>
    </rPh>
    <rPh sb="226" eb="228">
      <t>ネンド</t>
    </rPh>
    <rPh sb="229" eb="231">
      <t>レイワ</t>
    </rPh>
    <rPh sb="232" eb="234">
      <t>ネンド</t>
    </rPh>
    <rPh sb="235" eb="240">
      <t>ゲンカショウキャクヒ</t>
    </rPh>
    <rPh sb="241" eb="244">
      <t>ダンカイテキ</t>
    </rPh>
    <rPh sb="245" eb="247">
      <t>ジョウショウ</t>
    </rPh>
    <rPh sb="250" eb="255">
      <t>リョウキンカイシュウリツ</t>
    </rPh>
    <rPh sb="256" eb="258">
      <t>ゲンショウ</t>
    </rPh>
    <rPh sb="261" eb="265">
      <t>キュウスイゲンカ</t>
    </rPh>
    <rPh sb="266" eb="268">
      <t>ジョウショウ</t>
    </rPh>
    <rPh sb="337" eb="339">
      <t>レイワ</t>
    </rPh>
    <rPh sb="340" eb="342">
      <t>ネンド</t>
    </rPh>
    <rPh sb="343" eb="34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</si>
</sst>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C5-460D-8007-B9512367E9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04C5-460D-8007-B9512367E9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44.77</c:v>
                </c:pt>
                <c:pt idx="1">
                  <c:v>42.43</c:v>
                </c:pt>
                <c:pt idx="2">
                  <c:v>41.99</c:v>
                </c:pt>
                <c:pt idx="3">
                  <c:v>40.159999999999997</c:v>
                </c:pt>
                <c:pt idx="4">
                  <c:v>40.380000000000003</c:v>
                </c:pt>
              </c:numCache>
            </c:numRef>
          </c:val>
          <c:extLst>
            <c:ext xmlns:c16="http://schemas.microsoft.com/office/drawing/2014/chart" uri="{C3380CC4-5D6E-409C-BE32-E72D297353CC}">
              <c16:uniqueId val="{00000000-3004-47DE-AC9C-AFF0B9D7B6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004-47DE-AC9C-AFF0B9D7B6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CB-4BB2-A110-EFC938B765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ACB-4BB2-A110-EFC938B765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110.18</c:v>
                </c:pt>
                <c:pt idx="1">
                  <c:v>109.09</c:v>
                </c:pt>
                <c:pt idx="2">
                  <c:v>104.19</c:v>
                </c:pt>
                <c:pt idx="3">
                  <c:v>96.36</c:v>
                </c:pt>
                <c:pt idx="4">
                  <c:v>76.989999999999995</c:v>
                </c:pt>
              </c:numCache>
            </c:numRef>
          </c:val>
          <c:extLst>
            <c:ext xmlns:c16="http://schemas.microsoft.com/office/drawing/2014/chart" uri="{C3380CC4-5D6E-409C-BE32-E72D297353CC}">
              <c16:uniqueId val="{00000000-DE7F-4903-A843-8D4FC5FCAF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E7F-4903-A843-8D4FC5FCAF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54.61</c:v>
                </c:pt>
                <c:pt idx="1">
                  <c:v>56.11</c:v>
                </c:pt>
                <c:pt idx="2">
                  <c:v>54.41</c:v>
                </c:pt>
                <c:pt idx="3">
                  <c:v>52.01</c:v>
                </c:pt>
                <c:pt idx="4">
                  <c:v>49.73</c:v>
                </c:pt>
              </c:numCache>
            </c:numRef>
          </c:val>
          <c:extLst>
            <c:ext xmlns:c16="http://schemas.microsoft.com/office/drawing/2014/chart" uri="{C3380CC4-5D6E-409C-BE32-E72D297353CC}">
              <c16:uniqueId val="{00000000-0AAD-4334-9B11-8C5C085255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AAD-4334-9B11-8C5C085255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F5-47F3-8B45-B4DD41D7434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07F5-47F3-8B45-B4DD41D7434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78-441A-9BD1-70FFB46F65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278-441A-9BD1-70FFB46F65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825.91</c:v>
                </c:pt>
                <c:pt idx="1">
                  <c:v>526.20000000000005</c:v>
                </c:pt>
                <c:pt idx="2">
                  <c:v>861.49</c:v>
                </c:pt>
                <c:pt idx="3">
                  <c:v>1031.75</c:v>
                </c:pt>
                <c:pt idx="4">
                  <c:v>252.83</c:v>
                </c:pt>
              </c:numCache>
            </c:numRef>
          </c:val>
          <c:extLst>
            <c:ext xmlns:c16="http://schemas.microsoft.com/office/drawing/2014/chart" uri="{C3380CC4-5D6E-409C-BE32-E72D297353CC}">
              <c16:uniqueId val="{00000000-2083-42CF-B92F-2AE02EEA12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083-42CF-B92F-2AE02EEA12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124.62</c:v>
                </c:pt>
                <c:pt idx="3" formatCode="#,##0.00;&quot;△&quot;#,##0.00;&quot;-&quot;">
                  <c:v>331.1</c:v>
                </c:pt>
                <c:pt idx="4" formatCode="#,##0.00;&quot;△&quot;#,##0.00;&quot;-&quot;">
                  <c:v>508.3</c:v>
                </c:pt>
              </c:numCache>
            </c:numRef>
          </c:val>
          <c:extLst>
            <c:ext xmlns:c16="http://schemas.microsoft.com/office/drawing/2014/chart" uri="{C3380CC4-5D6E-409C-BE32-E72D297353CC}">
              <c16:uniqueId val="{00000000-C8B6-4371-A550-09404AD2F1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C8B6-4371-A550-09404AD2F1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112.74</c:v>
                </c:pt>
                <c:pt idx="1">
                  <c:v>110.5</c:v>
                </c:pt>
                <c:pt idx="2">
                  <c:v>104.53</c:v>
                </c:pt>
                <c:pt idx="3">
                  <c:v>92.99</c:v>
                </c:pt>
                <c:pt idx="4">
                  <c:v>71.180000000000007</c:v>
                </c:pt>
              </c:numCache>
            </c:numRef>
          </c:val>
          <c:extLst>
            <c:ext xmlns:c16="http://schemas.microsoft.com/office/drawing/2014/chart" uri="{C3380CC4-5D6E-409C-BE32-E72D297353CC}">
              <c16:uniqueId val="{00000000-6D37-42BF-90EC-4CDB2B2053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6D37-42BF-90EC-4CDB2B2053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69.81</c:v>
                </c:pt>
                <c:pt idx="1">
                  <c:v>73.849999999999994</c:v>
                </c:pt>
                <c:pt idx="2">
                  <c:v>78.599999999999994</c:v>
                </c:pt>
                <c:pt idx="3">
                  <c:v>91.12</c:v>
                </c:pt>
                <c:pt idx="4">
                  <c:v>118.59</c:v>
                </c:pt>
              </c:numCache>
            </c:numRef>
          </c:val>
          <c:extLst>
            <c:ext xmlns:c16="http://schemas.microsoft.com/office/drawing/2014/chart" uri="{C3380CC4-5D6E-409C-BE32-E72D297353CC}">
              <c16:uniqueId val="{00000000-DE6D-4D21-8C6A-50102915B5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E6D-4D21-8C6A-50102915B5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津島水道企業団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69.569999999999993</v>
      </c>
      <c r="J10" s="37"/>
      <c r="K10" s="37"/>
      <c r="L10" s="37"/>
      <c r="M10" s="37"/>
      <c r="N10" s="37"/>
      <c r="O10" s="64"/>
      <c r="P10" s="54">
        <f>データ!$P$6</f>
        <v>13.12</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11076</v>
      </c>
      <c r="AM10" s="65"/>
      <c r="AN10" s="65"/>
      <c r="AO10" s="65"/>
      <c r="AP10" s="65"/>
      <c r="AQ10" s="65"/>
      <c r="AR10" s="65"/>
      <c r="AS10" s="65"/>
      <c r="AT10" s="36">
        <f>データ!$V$6</f>
        <v>246.96</v>
      </c>
      <c r="AU10" s="37"/>
      <c r="AV10" s="37"/>
      <c r="AW10" s="37"/>
      <c r="AX10" s="37"/>
      <c r="AY10" s="37"/>
      <c r="AZ10" s="37"/>
      <c r="BA10" s="37"/>
      <c r="BB10" s="54">
        <f>データ!$W$6</f>
        <v>44.85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QeVIdSqc3H/y2Rp0ombvTirtQaFL2JNyIhrxda40nwuw5MKfC9QRwl6wNFsIIk4upReYfaCfWs8Fexj8FPjgIg==" saltValue="JyXQunoZLMtRQwm70T20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388939</v>
      </c>
      <c r="D6" s="20">
        <f t="shared" si="3"/>
        <v>46</v>
      </c>
      <c r="E6" s="20">
        <f t="shared" si="3"/>
        <v>1</v>
      </c>
      <c r="F6" s="20">
        <f t="shared" si="3"/>
        <v>0</v>
      </c>
      <c r="G6" s="20">
        <f t="shared" si="3"/>
        <v>2</v>
      </c>
      <c r="H6" s="20" t="str">
        <f t="shared" si="3"/>
        <v>愛媛県　津島水道企業団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69.569999999999993</v>
      </c>
      <c r="P6" s="21">
        <f t="shared" si="3"/>
        <v>13.12</v>
      </c>
      <c r="Q6" s="21">
        <f t="shared" si="3"/>
        <v>0</v>
      </c>
      <c r="R6" s="21" t="str">
        <f t="shared" si="3"/>
        <v>-</v>
      </c>
      <c r="S6" s="21" t="str">
        <f t="shared" si="3"/>
        <v>-</v>
      </c>
      <c r="T6" s="21" t="str">
        <f t="shared" si="3"/>
        <v>-</v>
      </c>
      <c r="U6" s="21">
        <f t="shared" si="3"/>
        <v>11076</v>
      </c>
      <c r="V6" s="21">
        <f t="shared" si="3"/>
        <v>246.96</v>
      </c>
      <c r="W6" s="21">
        <f t="shared" si="3"/>
        <v>44.85</v>
      </c>
      <c r="X6" s="22">
        <f>IF(X7="",NA(),X7)</f>
        <v>110.18</v>
      </c>
      <c r="Y6" s="22">
        <f t="shared" ref="Y6:AG6" si="4">IF(Y7="",NA(),Y7)</f>
        <v>109.09</v>
      </c>
      <c r="Z6" s="22">
        <f t="shared" si="4"/>
        <v>104.19</v>
      </c>
      <c r="AA6" s="22">
        <f t="shared" si="4"/>
        <v>96.36</v>
      </c>
      <c r="AB6" s="22">
        <f t="shared" si="4"/>
        <v>76.989999999999995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825.91</v>
      </c>
      <c r="AU6" s="22">
        <f t="shared" ref="AU6:BC6" si="6">IF(AU7="",NA(),AU7)</f>
        <v>526.20000000000005</v>
      </c>
      <c r="AV6" s="22">
        <f t="shared" si="6"/>
        <v>861.49</v>
      </c>
      <c r="AW6" s="22">
        <f t="shared" si="6"/>
        <v>1031.75</v>
      </c>
      <c r="AX6" s="22">
        <f t="shared" si="6"/>
        <v>252.83</v>
      </c>
      <c r="AY6" s="22">
        <f t="shared" si="6"/>
        <v>284.45</v>
      </c>
      <c r="AZ6" s="22">
        <f t="shared" si="6"/>
        <v>309.23</v>
      </c>
      <c r="BA6" s="22">
        <f t="shared" si="6"/>
        <v>313.43</v>
      </c>
      <c r="BB6" s="22">
        <f t="shared" si="6"/>
        <v>303.10000000000002</v>
      </c>
      <c r="BC6" s="22">
        <f t="shared" si="6"/>
        <v>318.89999999999998</v>
      </c>
      <c r="BD6" s="21" t="str">
        <f>IF(BD7="","",IF(BD7="-","【-】","【"&amp;SUBSTITUTE(TEXT(BD7,"#,##0.00"),"-","△")&amp;"】"))</f>
        <v>【318.90】</v>
      </c>
      <c r="BE6" s="21">
        <f>IF(BE7="",NA(),BE7)</f>
        <v>0</v>
      </c>
      <c r="BF6" s="21">
        <f t="shared" ref="BF6:BN6" si="7">IF(BF7="",NA(),BF7)</f>
        <v>0</v>
      </c>
      <c r="BG6" s="22">
        <f t="shared" si="7"/>
        <v>124.62</v>
      </c>
      <c r="BH6" s="22">
        <f t="shared" si="7"/>
        <v>331.1</v>
      </c>
      <c r="BI6" s="22">
        <f t="shared" si="7"/>
        <v>508.3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112.74</v>
      </c>
      <c r="BQ6" s="22">
        <f t="shared" ref="BQ6:BY6" si="8">IF(BQ7="",NA(),BQ7)</f>
        <v>110.5</v>
      </c>
      <c r="BR6" s="22">
        <f t="shared" si="8"/>
        <v>104.53</v>
      </c>
      <c r="BS6" s="22">
        <f t="shared" si="8"/>
        <v>92.99</v>
      </c>
      <c r="BT6" s="22">
        <f t="shared" si="8"/>
        <v>71.180000000000007</v>
      </c>
      <c r="BU6" s="22">
        <f t="shared" si="8"/>
        <v>110.77</v>
      </c>
      <c r="BV6" s="22">
        <f t="shared" si="8"/>
        <v>112.35</v>
      </c>
      <c r="BW6" s="22">
        <f t="shared" si="8"/>
        <v>106.47</v>
      </c>
      <c r="BX6" s="22">
        <f t="shared" si="8"/>
        <v>107.7</v>
      </c>
      <c r="BY6" s="22">
        <f t="shared" si="8"/>
        <v>106.29</v>
      </c>
      <c r="BZ6" s="21" t="str">
        <f>IF(BZ7="","",IF(BZ7="-","【-】","【"&amp;SUBSTITUTE(TEXT(BZ7,"#,##0.00"),"-","△")&amp;"】"))</f>
        <v>【106.29】</v>
      </c>
      <c r="CA6" s="22">
        <f>IF(CA7="",NA(),CA7)</f>
        <v>69.81</v>
      </c>
      <c r="CB6" s="22">
        <f t="shared" ref="CB6:CJ6" si="9">IF(CB7="",NA(),CB7)</f>
        <v>73.849999999999994</v>
      </c>
      <c r="CC6" s="22">
        <f t="shared" si="9"/>
        <v>78.599999999999994</v>
      </c>
      <c r="CD6" s="22">
        <f t="shared" si="9"/>
        <v>91.12</v>
      </c>
      <c r="CE6" s="22">
        <f t="shared" si="9"/>
        <v>118.59</v>
      </c>
      <c r="CF6" s="22">
        <f t="shared" si="9"/>
        <v>73.180000000000007</v>
      </c>
      <c r="CG6" s="22">
        <f t="shared" si="9"/>
        <v>73.05</v>
      </c>
      <c r="CH6" s="22">
        <f t="shared" si="9"/>
        <v>77.53</v>
      </c>
      <c r="CI6" s="22">
        <f t="shared" si="9"/>
        <v>76.25</v>
      </c>
      <c r="CJ6" s="22">
        <f t="shared" si="9"/>
        <v>77.75</v>
      </c>
      <c r="CK6" s="21" t="str">
        <f>IF(CK7="","",IF(CK7="-","【-】","【"&amp;SUBSTITUTE(TEXT(CK7,"#,##0.00"),"-","△")&amp;"】"))</f>
        <v>【77.75】</v>
      </c>
      <c r="CL6" s="22">
        <f>IF(CL7="",NA(),CL7)</f>
        <v>44.77</v>
      </c>
      <c r="CM6" s="22">
        <f t="shared" ref="CM6:CU6" si="10">IF(CM7="",NA(),CM7)</f>
        <v>42.43</v>
      </c>
      <c r="CN6" s="22">
        <f t="shared" si="10"/>
        <v>41.99</v>
      </c>
      <c r="CO6" s="22">
        <f t="shared" si="10"/>
        <v>40.159999999999997</v>
      </c>
      <c r="CP6" s="22">
        <f t="shared" si="10"/>
        <v>40.380000000000003</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54.61</v>
      </c>
      <c r="DI6" s="22">
        <f t="shared" ref="DI6:DQ6" si="12">IF(DI7="",NA(),DI7)</f>
        <v>56.11</v>
      </c>
      <c r="DJ6" s="22">
        <f t="shared" si="12"/>
        <v>54.41</v>
      </c>
      <c r="DK6" s="22">
        <f t="shared" si="12"/>
        <v>52.01</v>
      </c>
      <c r="DL6" s="22">
        <f t="shared" si="12"/>
        <v>49.73</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388939</v>
      </c>
      <c r="D7" s="24">
        <v>46</v>
      </c>
      <c r="E7" s="24">
        <v>1</v>
      </c>
      <c r="F7" s="24">
        <v>0</v>
      </c>
      <c r="G7" s="24">
        <v>2</v>
      </c>
      <c r="H7" s="24" t="s">
        <v>93</v>
      </c>
      <c r="I7" s="24" t="s">
        <v>94</v>
      </c>
      <c r="J7" s="24" t="s">
        <v>95</v>
      </c>
      <c r="K7" s="24" t="s">
        <v>96</v>
      </c>
      <c r="L7" s="24" t="s">
        <v>97</v>
      </c>
      <c r="M7" s="24" t="s">
        <v>98</v>
      </c>
      <c r="N7" s="25" t="s">
        <v>99</v>
      </c>
      <c r="O7" s="25">
        <v>69.569999999999993</v>
      </c>
      <c r="P7" s="25">
        <v>13.12</v>
      </c>
      <c r="Q7" s="25">
        <v>0</v>
      </c>
      <c r="R7" s="25" t="s">
        <v>99</v>
      </c>
      <c r="S7" s="25" t="s">
        <v>99</v>
      </c>
      <c r="T7" s="25" t="s">
        <v>99</v>
      </c>
      <c r="U7" s="25">
        <v>11076</v>
      </c>
      <c r="V7" s="25">
        <v>246.96</v>
      </c>
      <c r="W7" s="25">
        <v>44.85</v>
      </c>
      <c r="X7" s="25">
        <v>110.18</v>
      </c>
      <c r="Y7" s="25">
        <v>109.09</v>
      </c>
      <c r="Z7" s="25">
        <v>104.19</v>
      </c>
      <c r="AA7" s="25">
        <v>96.36</v>
      </c>
      <c r="AB7" s="25">
        <v>76.989999999999995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825.91</v>
      </c>
      <c r="AU7" s="25">
        <v>526.20000000000005</v>
      </c>
      <c r="AV7" s="25">
        <v>861.49</v>
      </c>
      <c r="AW7" s="25">
        <v>1031.75</v>
      </c>
      <c r="AX7" s="25">
        <v>252.83</v>
      </c>
      <c r="AY7" s="25">
        <v>284.45</v>
      </c>
      <c r="AZ7" s="25">
        <v>309.23</v>
      </c>
      <c r="BA7" s="25">
        <v>313.43</v>
      </c>
      <c r="BB7" s="25">
        <v>303.10000000000002</v>
      </c>
      <c r="BC7" s="25">
        <v>318.89999999999998</v>
      </c>
      <c r="BD7" s="25">
        <v>318.89999999999998</v>
      </c>
      <c r="BE7" s="25">
        <v>0</v>
      </c>
      <c r="BF7" s="25">
        <v>0</v>
      </c>
      <c r="BG7" s="25">
        <v>124.62</v>
      </c>
      <c r="BH7" s="25">
        <v>331.1</v>
      </c>
      <c r="BI7" s="25">
        <v>508.3</v>
      </c>
      <c r="BJ7" s="25">
        <v>260.95999999999998</v>
      </c>
      <c r="BK7" s="25">
        <v>240.07</v>
      </c>
      <c r="BL7" s="25">
        <v>224.81</v>
      </c>
      <c r="BM7" s="25">
        <v>210.83</v>
      </c>
      <c r="BN7" s="25">
        <v>204.34</v>
      </c>
      <c r="BO7" s="25">
        <v>204.34</v>
      </c>
      <c r="BP7" s="25">
        <v>112.74</v>
      </c>
      <c r="BQ7" s="25">
        <v>110.5</v>
      </c>
      <c r="BR7" s="25">
        <v>104.53</v>
      </c>
      <c r="BS7" s="25">
        <v>92.99</v>
      </c>
      <c r="BT7" s="25">
        <v>71.180000000000007</v>
      </c>
      <c r="BU7" s="25">
        <v>110.77</v>
      </c>
      <c r="BV7" s="25">
        <v>112.35</v>
      </c>
      <c r="BW7" s="25">
        <v>106.47</v>
      </c>
      <c r="BX7" s="25">
        <v>107.7</v>
      </c>
      <c r="BY7" s="25">
        <v>106.29</v>
      </c>
      <c r="BZ7" s="25">
        <v>106.29</v>
      </c>
      <c r="CA7" s="25">
        <v>69.81</v>
      </c>
      <c r="CB7" s="25">
        <v>73.849999999999994</v>
      </c>
      <c r="CC7" s="25">
        <v>78.599999999999994</v>
      </c>
      <c r="CD7" s="25">
        <v>91.12</v>
      </c>
      <c r="CE7" s="25">
        <v>118.59</v>
      </c>
      <c r="CF7" s="25">
        <v>73.180000000000007</v>
      </c>
      <c r="CG7" s="25">
        <v>73.05</v>
      </c>
      <c r="CH7" s="25">
        <v>77.53</v>
      </c>
      <c r="CI7" s="25">
        <v>76.25</v>
      </c>
      <c r="CJ7" s="25">
        <v>77.75</v>
      </c>
      <c r="CK7" s="25">
        <v>77.75</v>
      </c>
      <c r="CL7" s="25">
        <v>44.77</v>
      </c>
      <c r="CM7" s="25">
        <v>42.43</v>
      </c>
      <c r="CN7" s="25">
        <v>41.99</v>
      </c>
      <c r="CO7" s="25">
        <v>40.159999999999997</v>
      </c>
      <c r="CP7" s="25">
        <v>40.380000000000003</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54.61</v>
      </c>
      <c r="DI7" s="25">
        <v>56.11</v>
      </c>
      <c r="DJ7" s="25">
        <v>54.41</v>
      </c>
      <c r="DK7" s="25">
        <v>52.01</v>
      </c>
      <c r="DL7" s="25">
        <v>49.73</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2026-02-16T07:50:39Z</cp:lastPrinted>
  <dcterms:created xsi:type="dcterms:W3CDTF">2025-12-12T09:22:39Z</dcterms:created>
  <dcterms:modified xsi:type="dcterms:W3CDTF">2026-02-20T06:28:16Z</dcterms:modified>
  <cp:category/>
</cp:coreProperties>
</file>