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99_南予水道\"/>
    </mc:Choice>
  </mc:AlternateContent>
  <xr:revisionPtr revIDLastSave="0" documentId="13_ncr:1_{6C2F3D34-F8AA-497C-8BFA-0A623A333D30}" xr6:coauthVersionLast="47" xr6:coauthVersionMax="47" xr10:uidLastSave="{00000000-0000-0000-0000-000000000000}"/>
  <workbookProtection workbookAlgorithmName="SHA-512" workbookHashValue="1UePUHVIX/4sOwiS2CblxlL08v4ImDgQp8/DhZzU8PSwjAA+H1z+3FqGyycV8WkfCh7PklDcU+Ue+yd+tuARow==" workbookSaltValue="YDWdVoSz+aO34mgthInzFA=="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F85" i="4"/>
  <c r="BB10" i="4"/>
  <c r="AL10" i="4"/>
  <c r="W10" i="4"/>
  <c r="I10" i="4"/>
  <c r="B10" i="4"/>
  <c r="BB8" i="4"/>
  <c r="AT8" i="4"/>
  <c r="AL8" i="4"/>
  <c r="P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<sst xmlns="http://schemas.openxmlformats.org/spreadsheetml/2006/main" count="231" uniqueCount="113">
  <si>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</si>
  <si>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</si>
  <si>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</si>
  <si>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</si>
  <si>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</si>
  <si>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</si>
  <si>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</si>
  <si>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</si>
  <si>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</si>
  <si>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</si>
  <si>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</si>
  <si>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</si>
  <si>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</si>
  <si>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</si>
  <si>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</si>
  <si>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</si>
  <si>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</si>
  <si>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</si>
  <si>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</si>
  <si>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</si>
  <si>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</si>
  <si>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</si>
  <si>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</si>
  <si>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</si>
  <si>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</si>
  <si>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</si>
  <si>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</si>
  <si>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</si>
  <si>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</si>
  <si>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</si>
  <si>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</si>
  <si>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</si>
  <si>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</si>
  <si>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</si>
  <si>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</si>
  <si>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</si>
  <si>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</si>
  <si>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</si>
  <si>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</si>
  <si>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</si>
  <si>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</si>
  <si>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</si>
  <si>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</si>
  <si>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</si>
  <si>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</si>
  <si>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</si>
  <si>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</si>
  <si>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</si>
  <si>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</si>
  <si>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</si>
  <si>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</si>
  <si>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</si>
  <si>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</si>
  <si>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</si>
  <si>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</si>
  <si>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</si>
  <si>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</si>
  <si>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</si>
  <si>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</si>
  <si>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</si>
  <si>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</si>
  <si>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</si>
  <si>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</si>
  <si>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</si>
  <si>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</si>
  <si>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</si>
  <si>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</si>
  <si>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</si>
  <si>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</si>
  <si>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</si>
  <si>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</si>
  <si>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</si>
  <si>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</si>
  <si>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</si>
  <si>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</si>
  <si>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</si>
  <si>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</si>
  <si>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</si>
  <si>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</si>
  <si>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</si>
  <si>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</si>
  <si>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</si>
  <si>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</si>
  <si>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</si>
  <si>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</si>
  <si>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</si>
  <si>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</si>
  <si>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</si>
  <si>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</si>
  <si>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</si>
  <si>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</si>
  <si>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</si>
  <si>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</si>
  <si>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</si>
  <si>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</si>
  <si>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</si>
  <si>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</si>
  <si>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</si>
  <si>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</si>
  <si>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</si>
  <si>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</si>
  <si>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</si>
  <si>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</si>
  <si>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</si>
  <si>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</si>
  <si>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</si>
  <si>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</si>
  <si>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</si>
  <si>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</si>
  <si>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</si>
  <si>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成30年7月豪雨に伴い災害復旧事業で造成した施設を償却対象資産として計上したこと及び被災施設の有姿除却を行ったことにより一旦低下し、その後、償却の進行により逓増傾向にある。今後は、老朽化の進んでいる各浄水場の電気計装設備及び機械薬注設備の更新を検討している。
②管路経年化率・管路更新率 企業団が所有する管路は農水省との共同施設と単独施設があり、法定耐用年数を超過した管路は共同施設で8,530.9ｍ生じている。共同施設の管路はその持分が農水省87.1%、企業団12.9%であり、企業団の主体的な更新は現実的ではない。また、費用並びに人的資源が限られていることから、当面、老朽化が顕著で、水道用水の供給に際し速やかな更新が必要な電気計装・機械薬注設備や単独所有の管路の更新を優先せざるを得ないと考えている。</t>
    <phoneticPr fontId="4"/>
  </si>
  <si>
    <t>　安定給水の維持は行い得ているが、長期的な視点に基づくコストの見直し、人的資源の確保及び集約など問題は山積している。定年延長により、人的資源の外部流出は一定期間先送りされるが、組織の刷新や新たなる知見の確保につながるものはない。
　当企業団を取り巻く経営環境としては、人口減少に加え、地理的要因により、給水原価及び施設利用率の面で類似団体平均よりも悪い状況にある。加えて、動力費をはじめとする昨今の物価高騰と施設の更新のタイミングが重なり、非常に厳しい経営環境にあるといっても過言ではない。今後は施設全体のダウンサイジングの検討や、職員の減少を見据えた点検体制の見直しや省力化を行い、より効率的で持続可能な経営を目指す必要があると考えている。</t>
    <rPh sb="174" eb="175">
      <t>ワル</t>
    </rPh>
    <phoneticPr fontId="4"/>
  </si>
  <si>
    <t>①経常収支比率　100％を超え、平均値を上回ったが前年度比では減となった。その主な原因は、水源である野村ダムの負担金が増加したことや電気料高騰等により営業費用が増加したためである。
②累積欠損金　生じていない。
③流動比率　平均値を上回っているものの、前年度比では減となった。これは建設改良事業に係る未払金が増加したためである。
④企業債残高対給水収益比率　平均値を下回っており、元金償還に伴い前年度比で減となっている。今後は、内部留保資金の推移及び建設改良事業費を見ながら起債を検討するべきであると考えている。
⑤料金回収率　100％を超過したが、前年度比では悪化した。この理由は給水原価が上昇したためである。
⑥給水原価　前年度に比べ有収水量は増加したが、電力料高騰やダム負担金増加の影響により費用も増加しており、結果、前年度に比べてわずかではあるが上昇することとなった。
⑦施設利用率　前年度に比べ給水量が106,168㎥増となったため、わずかではあるが改善した。
⑧有収率　用水供給事業のため、100％である。</t>
    <rPh sb="45" eb="47">
      <t>スイゲン</t>
    </rPh>
    <rPh sb="50" eb="52">
      <t>ノムラ</t>
    </rPh>
    <rPh sb="55" eb="58">
      <t>フタンキン</t>
    </rPh>
    <rPh sb="59" eb="61">
      <t>ゾウカ</t>
    </rPh>
    <rPh sb="69" eb="71">
      <t>コウトウ</t>
    </rPh>
    <rPh sb="71" eb="72">
      <t>トウ</t>
    </rPh>
    <rPh sb="75" eb="77">
      <t>エイギョウ</t>
    </rPh>
    <rPh sb="77" eb="79">
      <t>ヒヨウ</t>
    </rPh>
    <rPh sb="80" eb="82">
      <t>ゾウカ</t>
    </rPh>
    <rPh sb="154" eb="156">
      <t>ゾウカ</t>
    </rPh>
    <rPh sb="291" eb="295">
      <t>キュウスイゲンカ</t>
    </rPh>
    <rPh sb="296" eb="298">
      <t>ジョウショウ</t>
    </rPh>
    <rPh sb="317" eb="318">
      <t>クラ</t>
    </rPh>
    <rPh sb="319" eb="323">
      <t>ユウシュウスイリョウ</t>
    </rPh>
    <rPh sb="324" eb="326">
      <t>ゾウカ</t>
    </rPh>
    <rPh sb="333" eb="335">
      <t>コウトウ</t>
    </rPh>
    <rPh sb="338" eb="341">
      <t>フタンキン</t>
    </rPh>
    <rPh sb="341" eb="343">
      <t>ゾウカ</t>
    </rPh>
    <rPh sb="344" eb="346">
      <t>エイキョウ</t>
    </rPh>
    <rPh sb="349" eb="351">
      <t>ヒヨウ</t>
    </rPh>
    <rPh sb="352" eb="354">
      <t>ゾウカ</t>
    </rPh>
    <rPh sb="359" eb="361">
      <t>ケッカ</t>
    </rPh>
    <rPh sb="362" eb="365">
      <t>ゼンネンド</t>
    </rPh>
    <rPh sb="366" eb="367">
      <t>クラ</t>
    </rPh>
    <rPh sb="377" eb="379">
      <t>ジョウショウ</t>
    </rPh>
    <rPh sb="400" eb="401">
      <t>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</si>
</sst>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28-4F80-AF05-FA86D0E68D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7428-4F80-AF05-FA86D0E68D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42.46</c:v>
                </c:pt>
                <c:pt idx="1">
                  <c:v>43.42</c:v>
                </c:pt>
                <c:pt idx="2">
                  <c:v>45.66</c:v>
                </c:pt>
                <c:pt idx="3">
                  <c:v>42.37</c:v>
                </c:pt>
                <c:pt idx="4">
                  <c:v>43.25</c:v>
                </c:pt>
              </c:numCache>
            </c:numRef>
          </c:val>
          <c:extLst>
            <c:ext xmlns:c16="http://schemas.microsoft.com/office/drawing/2014/chart" uri="{C3380CC4-5D6E-409C-BE32-E72D297353CC}">
              <c16:uniqueId val="{00000000-7BBC-489F-B3B2-CDF41C8268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7BBC-489F-B3B2-CDF41C8268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7B-4419-8B18-D6CB016379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27B-4419-8B18-D6CB016379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105.87</c:v>
                </c:pt>
                <c:pt idx="1">
                  <c:v>113.25</c:v>
                </c:pt>
                <c:pt idx="2">
                  <c:v>119.71</c:v>
                </c:pt>
                <c:pt idx="3">
                  <c:v>116.4</c:v>
                </c:pt>
                <c:pt idx="4">
                  <c:v>115.32</c:v>
                </c:pt>
              </c:numCache>
            </c:numRef>
          </c:val>
          <c:extLst>
            <c:ext xmlns:c16="http://schemas.microsoft.com/office/drawing/2014/chart" uri="{C3380CC4-5D6E-409C-BE32-E72D297353CC}">
              <c16:uniqueId val="{00000000-599E-4751-B1F6-E8488BA199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599E-4751-B1F6-E8488BA199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47.84</c:v>
                </c:pt>
                <c:pt idx="1">
                  <c:v>49.4</c:v>
                </c:pt>
                <c:pt idx="2">
                  <c:v>50.33</c:v>
                </c:pt>
                <c:pt idx="3">
                  <c:v>51.99</c:v>
                </c:pt>
                <c:pt idx="4">
                  <c:v>52.88</c:v>
                </c:pt>
              </c:numCache>
            </c:numRef>
          </c:val>
          <c:extLst>
            <c:ext xmlns:c16="http://schemas.microsoft.com/office/drawing/2014/chart" uri="{C3380CC4-5D6E-409C-BE32-E72D297353CC}">
              <c16:uniqueId val="{00000000-B6BB-4293-9CE6-4E7E29E2AF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6BB-4293-9CE6-4E7E29E2AF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0.17</c:v>
                </c:pt>
                <c:pt idx="2">
                  <c:v>0.17</c:v>
                </c:pt>
                <c:pt idx="3">
                  <c:v>1.67</c:v>
                </c:pt>
                <c:pt idx="4">
                  <c:v>12.66</c:v>
                </c:pt>
              </c:numCache>
            </c:numRef>
          </c:val>
          <c:extLst>
            <c:ext xmlns:c16="http://schemas.microsoft.com/office/drawing/2014/chart" uri="{C3380CC4-5D6E-409C-BE32-E72D297353CC}">
              <c16:uniqueId val="{00000000-C1C5-45F8-9107-2C8D8A6E67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C1C5-45F8-9107-2C8D8A6E67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91-4DF3-B473-E7300217EA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FD91-4DF3-B473-E7300217EA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405.42</c:v>
                </c:pt>
                <c:pt idx="1">
                  <c:v>611.97</c:v>
                </c:pt>
                <c:pt idx="2">
                  <c:v>423.81</c:v>
                </c:pt>
                <c:pt idx="3">
                  <c:v>638.22</c:v>
                </c:pt>
                <c:pt idx="4">
                  <c:v>460.94</c:v>
                </c:pt>
              </c:numCache>
            </c:numRef>
          </c:val>
          <c:extLst>
            <c:ext xmlns:c16="http://schemas.microsoft.com/office/drawing/2014/chart" uri="{C3380CC4-5D6E-409C-BE32-E72D297353CC}">
              <c16:uniqueId val="{00000000-0C81-404C-A645-7ADF36B700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0C81-404C-A645-7ADF36B700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195.55</c:v>
                </c:pt>
                <c:pt idx="1">
                  <c:v>193.77</c:v>
                </c:pt>
                <c:pt idx="2">
                  <c:v>162.88999999999999</c:v>
                </c:pt>
                <c:pt idx="3">
                  <c:v>145.25</c:v>
                </c:pt>
                <c:pt idx="4">
                  <c:v>118.33</c:v>
                </c:pt>
              </c:numCache>
            </c:numRef>
          </c:val>
          <c:extLst>
            <c:ext xmlns:c16="http://schemas.microsoft.com/office/drawing/2014/chart" uri="{C3380CC4-5D6E-409C-BE32-E72D297353CC}">
              <c16:uniqueId val="{00000000-6C37-4445-992F-12BEA931DE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6C37-4445-992F-12BEA931DE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101.55</c:v>
                </c:pt>
                <c:pt idx="1">
                  <c:v>110.79</c:v>
                </c:pt>
                <c:pt idx="2">
                  <c:v>121.51</c:v>
                </c:pt>
                <c:pt idx="3">
                  <c:v>116.16</c:v>
                </c:pt>
                <c:pt idx="4">
                  <c:v>114.27</c:v>
                </c:pt>
              </c:numCache>
            </c:numRef>
          </c:val>
          <c:extLst>
            <c:ext xmlns:c16="http://schemas.microsoft.com/office/drawing/2014/chart" uri="{C3380CC4-5D6E-409C-BE32-E72D297353CC}">
              <c16:uniqueId val="{00000000-8C0D-4B81-AC51-C7AD5DF6C3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8C0D-4B81-AC51-C7AD5DF6C3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117.3</c:v>
                </c:pt>
                <c:pt idx="1">
                  <c:v>107.54</c:v>
                </c:pt>
                <c:pt idx="2">
                  <c:v>96.48</c:v>
                </c:pt>
                <c:pt idx="3">
                  <c:v>103.41</c:v>
                </c:pt>
                <c:pt idx="4">
                  <c:v>104.41</c:v>
                </c:pt>
              </c:numCache>
            </c:numRef>
          </c:val>
          <c:extLst>
            <c:ext xmlns:c16="http://schemas.microsoft.com/office/drawing/2014/chart" uri="{C3380CC4-5D6E-409C-BE32-E72D297353CC}">
              <c16:uniqueId val="{00000000-C3DA-450A-875B-FF51072E82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C3DA-450A-875B-FF51072E82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8" zoomScale="120" zoomScaleNormal="12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南予水道企業団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90.03</v>
      </c>
      <c r="J10" s="46"/>
      <c r="K10" s="46"/>
      <c r="L10" s="46"/>
      <c r="M10" s="46"/>
      <c r="N10" s="46"/>
      <c r="O10" s="80"/>
      <c r="P10" s="47">
        <f>データ!$P$6</f>
        <v>72.67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99432</v>
      </c>
      <c r="AM10" s="44"/>
      <c r="AN10" s="44"/>
      <c r="AO10" s="44"/>
      <c r="AP10" s="44"/>
      <c r="AQ10" s="44"/>
      <c r="AR10" s="44"/>
      <c r="AS10" s="44"/>
      <c r="AT10" s="45">
        <f>データ!$V$6</f>
        <v>112.91</v>
      </c>
      <c r="AU10" s="46"/>
      <c r="AV10" s="46"/>
      <c r="AW10" s="46"/>
      <c r="AX10" s="46"/>
      <c r="AY10" s="46"/>
      <c r="AZ10" s="46"/>
      <c r="BA10" s="46"/>
      <c r="BB10" s="47">
        <f>データ!$W$6</f>
        <v>880.63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m6nJ1vV2iPw2Vci6qMj4P9Xd+k1N/TccNkYyxuynSqPYZxtIcCE2CA1yxKOWhd7NotHk0IXEvyEjaDbhvgXOHQ==" saltValue="+AI3JQqDnVmSsCKdmCpf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388866</v>
      </c>
      <c r="D6" s="20">
        <f t="shared" si="3"/>
        <v>46</v>
      </c>
      <c r="E6" s="20">
        <f t="shared" si="3"/>
        <v>1</v>
      </c>
      <c r="F6" s="20">
        <f t="shared" si="3"/>
        <v>0</v>
      </c>
      <c r="G6" s="20">
        <f t="shared" si="3"/>
        <v>2</v>
      </c>
      <c r="H6" s="20" t="str">
        <f t="shared" si="3"/>
        <v>愛媛県　南予水道企業団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90.03</v>
      </c>
      <c r="P6" s="21">
        <f t="shared" si="3"/>
        <v>72.67</v>
      </c>
      <c r="Q6" s="21">
        <f t="shared" si="3"/>
        <v>0</v>
      </c>
      <c r="R6" s="21" t="str">
        <f t="shared" si="3"/>
        <v>-</v>
      </c>
      <c r="S6" s="21" t="str">
        <f t="shared" si="3"/>
        <v>-</v>
      </c>
      <c r="T6" s="21" t="str">
        <f t="shared" si="3"/>
        <v>-</v>
      </c>
      <c r="U6" s="21">
        <f t="shared" si="3"/>
        <v>99432</v>
      </c>
      <c r="V6" s="21">
        <f t="shared" si="3"/>
        <v>112.91</v>
      </c>
      <c r="W6" s="21">
        <f t="shared" si="3"/>
        <v>880.63</v>
      </c>
      <c r="X6" s="22">
        <f>IF(X7="",NA(),X7)</f>
        <v>105.87</v>
      </c>
      <c r="Y6" s="22">
        <f t="shared" ref="Y6:AG6" si="4">IF(Y7="",NA(),Y7)</f>
        <v>113.25</v>
      </c>
      <c r="Z6" s="22">
        <f t="shared" si="4"/>
        <v>119.71</v>
      </c>
      <c r="AA6" s="22">
        <f t="shared" si="4"/>
        <v>116.4</v>
      </c>
      <c r="AB6" s="22">
        <f t="shared" si="4"/>
        <v>115.32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405.42</v>
      </c>
      <c r="AU6" s="22">
        <f t="shared" ref="AU6:BC6" si="6">IF(AU7="",NA(),AU7)</f>
        <v>611.97</v>
      </c>
      <c r="AV6" s="22">
        <f t="shared" si="6"/>
        <v>423.81</v>
      </c>
      <c r="AW6" s="22">
        <f t="shared" si="6"/>
        <v>638.22</v>
      </c>
      <c r="AX6" s="22">
        <f t="shared" si="6"/>
        <v>460.94</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195.55</v>
      </c>
      <c r="BF6" s="22">
        <f t="shared" ref="BF6:BN6" si="7">IF(BF7="",NA(),BF7)</f>
        <v>193.77</v>
      </c>
      <c r="BG6" s="22">
        <f t="shared" si="7"/>
        <v>162.88999999999999</v>
      </c>
      <c r="BH6" s="22">
        <f t="shared" si="7"/>
        <v>145.25</v>
      </c>
      <c r="BI6" s="22">
        <f t="shared" si="7"/>
        <v>118.33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101.55</v>
      </c>
      <c r="BQ6" s="22">
        <f t="shared" ref="BQ6:BY6" si="8">IF(BQ7="",NA(),BQ7)</f>
        <v>110.79</v>
      </c>
      <c r="BR6" s="22">
        <f t="shared" si="8"/>
        <v>121.51</v>
      </c>
      <c r="BS6" s="22">
        <f t="shared" si="8"/>
        <v>116.16</v>
      </c>
      <c r="BT6" s="22">
        <f t="shared" si="8"/>
        <v>114.27</v>
      </c>
      <c r="BU6" s="22">
        <f t="shared" si="8"/>
        <v>110.77</v>
      </c>
      <c r="BV6" s="22">
        <f t="shared" si="8"/>
        <v>112.35</v>
      </c>
      <c r="BW6" s="22">
        <f t="shared" si="8"/>
        <v>106.47</v>
      </c>
      <c r="BX6" s="22">
        <f t="shared" si="8"/>
        <v>107.7</v>
      </c>
      <c r="BY6" s="22">
        <f t="shared" si="8"/>
        <v>106.29</v>
      </c>
      <c r="BZ6" s="21" t="str">
        <f>IF(BZ7="","",IF(BZ7="-","【-】","【"&amp;SUBSTITUTE(TEXT(BZ7,"#,##0.00"),"-","△")&amp;"】"))</f>
        <v>【106.29】</v>
      </c>
      <c r="CA6" s="22">
        <f>IF(CA7="",NA(),CA7)</f>
        <v>117.3</v>
      </c>
      <c r="CB6" s="22">
        <f t="shared" ref="CB6:CJ6" si="9">IF(CB7="",NA(),CB7)</f>
        <v>107.54</v>
      </c>
      <c r="CC6" s="22">
        <f t="shared" si="9"/>
        <v>96.48</v>
      </c>
      <c r="CD6" s="22">
        <f t="shared" si="9"/>
        <v>103.41</v>
      </c>
      <c r="CE6" s="22">
        <f t="shared" si="9"/>
        <v>104.41</v>
      </c>
      <c r="CF6" s="22">
        <f t="shared" si="9"/>
        <v>73.180000000000007</v>
      </c>
      <c r="CG6" s="22">
        <f t="shared" si="9"/>
        <v>73.05</v>
      </c>
      <c r="CH6" s="22">
        <f t="shared" si="9"/>
        <v>77.53</v>
      </c>
      <c r="CI6" s="22">
        <f t="shared" si="9"/>
        <v>76.25</v>
      </c>
      <c r="CJ6" s="22">
        <f t="shared" si="9"/>
        <v>77.75</v>
      </c>
      <c r="CK6" s="21" t="str">
        <f>IF(CK7="","",IF(CK7="-","【-】","【"&amp;SUBSTITUTE(TEXT(CK7,"#,##0.00"),"-","△")&amp;"】"))</f>
        <v>【77.75】</v>
      </c>
      <c r="CL6" s="22">
        <f>IF(CL7="",NA(),CL7)</f>
        <v>42.46</v>
      </c>
      <c r="CM6" s="22">
        <f t="shared" ref="CM6:CU6" si="10">IF(CM7="",NA(),CM7)</f>
        <v>43.42</v>
      </c>
      <c r="CN6" s="22">
        <f t="shared" si="10"/>
        <v>45.66</v>
      </c>
      <c r="CO6" s="22">
        <f t="shared" si="10"/>
        <v>42.37</v>
      </c>
      <c r="CP6" s="22">
        <f t="shared" si="10"/>
        <v>43.25</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47.84</v>
      </c>
      <c r="DI6" s="22">
        <f t="shared" ref="DI6:DQ6" si="12">IF(DI7="",NA(),DI7)</f>
        <v>49.4</v>
      </c>
      <c r="DJ6" s="22">
        <f t="shared" si="12"/>
        <v>50.33</v>
      </c>
      <c r="DK6" s="22">
        <f t="shared" si="12"/>
        <v>51.99</v>
      </c>
      <c r="DL6" s="22">
        <f t="shared" si="12"/>
        <v>52.88</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2">
        <f t="shared" ref="DT6:EB6" si="13">IF(DT7="",NA(),DT7)</f>
        <v>0.17</v>
      </c>
      <c r="DU6" s="22">
        <f t="shared" si="13"/>
        <v>0.17</v>
      </c>
      <c r="DV6" s="22">
        <f t="shared" si="13"/>
        <v>1.67</v>
      </c>
      <c r="DW6" s="22">
        <f t="shared" si="13"/>
        <v>12.66</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388866</v>
      </c>
      <c r="D7" s="24">
        <v>46</v>
      </c>
      <c r="E7" s="24">
        <v>1</v>
      </c>
      <c r="F7" s="24">
        <v>0</v>
      </c>
      <c r="G7" s="24">
        <v>2</v>
      </c>
      <c r="H7" s="24" t="s">
        <v>93</v>
      </c>
      <c r="I7" s="24" t="s">
        <v>94</v>
      </c>
      <c r="J7" s="24" t="s">
        <v>95</v>
      </c>
      <c r="K7" s="24" t="s">
        <v>96</v>
      </c>
      <c r="L7" s="24" t="s">
        <v>97</v>
      </c>
      <c r="M7" s="24" t="s">
        <v>98</v>
      </c>
      <c r="N7" s="25" t="s">
        <v>99</v>
      </c>
      <c r="O7" s="25">
        <v>90.03</v>
      </c>
      <c r="P7" s="25">
        <v>72.67</v>
      </c>
      <c r="Q7" s="25">
        <v>0</v>
      </c>
      <c r="R7" s="25" t="s">
        <v>99</v>
      </c>
      <c r="S7" s="25" t="s">
        <v>99</v>
      </c>
      <c r="T7" s="25" t="s">
        <v>99</v>
      </c>
      <c r="U7" s="25">
        <v>99432</v>
      </c>
      <c r="V7" s="25">
        <v>112.91</v>
      </c>
      <c r="W7" s="25">
        <v>880.63</v>
      </c>
      <c r="X7" s="25">
        <v>105.87</v>
      </c>
      <c r="Y7" s="25">
        <v>113.25</v>
      </c>
      <c r="Z7" s="25">
        <v>119.71</v>
      </c>
      <c r="AA7" s="25">
        <v>116.4</v>
      </c>
      <c r="AB7" s="25">
        <v>115.32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405.42</v>
      </c>
      <c r="AU7" s="25">
        <v>611.97</v>
      </c>
      <c r="AV7" s="25">
        <v>423.81</v>
      </c>
      <c r="AW7" s="25">
        <v>638.22</v>
      </c>
      <c r="AX7" s="25">
        <v>460.94</v>
      </c>
      <c r="AY7" s="25">
        <v>284.45</v>
      </c>
      <c r="AZ7" s="25">
        <v>309.23</v>
      </c>
      <c r="BA7" s="25">
        <v>313.43</v>
      </c>
      <c r="BB7" s="25">
        <v>303.10000000000002</v>
      </c>
      <c r="BC7" s="25">
        <v>318.89999999999998</v>
      </c>
      <c r="BD7" s="25">
        <v>318.89999999999998</v>
      </c>
      <c r="BE7" s="25">
        <v>195.55</v>
      </c>
      <c r="BF7" s="25">
        <v>193.77</v>
      </c>
      <c r="BG7" s="25">
        <v>162.88999999999999</v>
      </c>
      <c r="BH7" s="25">
        <v>145.25</v>
      </c>
      <c r="BI7" s="25">
        <v>118.33</v>
      </c>
      <c r="BJ7" s="25">
        <v>260.95999999999998</v>
      </c>
      <c r="BK7" s="25">
        <v>240.07</v>
      </c>
      <c r="BL7" s="25">
        <v>224.81</v>
      </c>
      <c r="BM7" s="25">
        <v>210.83</v>
      </c>
      <c r="BN7" s="25">
        <v>204.34</v>
      </c>
      <c r="BO7" s="25">
        <v>204.34</v>
      </c>
      <c r="BP7" s="25">
        <v>101.55</v>
      </c>
      <c r="BQ7" s="25">
        <v>110.79</v>
      </c>
      <c r="BR7" s="25">
        <v>121.51</v>
      </c>
      <c r="BS7" s="25">
        <v>116.16</v>
      </c>
      <c r="BT7" s="25">
        <v>114.27</v>
      </c>
      <c r="BU7" s="25">
        <v>110.77</v>
      </c>
      <c r="BV7" s="25">
        <v>112.35</v>
      </c>
      <c r="BW7" s="25">
        <v>106.47</v>
      </c>
      <c r="BX7" s="25">
        <v>107.7</v>
      </c>
      <c r="BY7" s="25">
        <v>106.29</v>
      </c>
      <c r="BZ7" s="25">
        <v>106.29</v>
      </c>
      <c r="CA7" s="25">
        <v>117.3</v>
      </c>
      <c r="CB7" s="25">
        <v>107.54</v>
      </c>
      <c r="CC7" s="25">
        <v>96.48</v>
      </c>
      <c r="CD7" s="25">
        <v>103.41</v>
      </c>
      <c r="CE7" s="25">
        <v>104.41</v>
      </c>
      <c r="CF7" s="25">
        <v>73.180000000000007</v>
      </c>
      <c r="CG7" s="25">
        <v>73.05</v>
      </c>
      <c r="CH7" s="25">
        <v>77.53</v>
      </c>
      <c r="CI7" s="25">
        <v>76.25</v>
      </c>
      <c r="CJ7" s="25">
        <v>77.75</v>
      </c>
      <c r="CK7" s="25">
        <v>77.75</v>
      </c>
      <c r="CL7" s="25">
        <v>42.46</v>
      </c>
      <c r="CM7" s="25">
        <v>43.42</v>
      </c>
      <c r="CN7" s="25">
        <v>45.66</v>
      </c>
      <c r="CO7" s="25">
        <v>42.37</v>
      </c>
      <c r="CP7" s="25">
        <v>43.25</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47.84</v>
      </c>
      <c r="DI7" s="25">
        <v>49.4</v>
      </c>
      <c r="DJ7" s="25">
        <v>50.33</v>
      </c>
      <c r="DK7" s="25">
        <v>51.99</v>
      </c>
      <c r="DL7" s="25">
        <v>52.88</v>
      </c>
      <c r="DM7" s="25">
        <v>57.5</v>
      </c>
      <c r="DN7" s="25">
        <v>58.52</v>
      </c>
      <c r="DO7" s="25">
        <v>59.51</v>
      </c>
      <c r="DP7" s="25">
        <v>60.24</v>
      </c>
      <c r="DQ7" s="25">
        <v>60.8</v>
      </c>
      <c r="DR7" s="25">
        <v>60.8</v>
      </c>
      <c r="DS7" s="25">
        <v>0</v>
      </c>
      <c r="DT7" s="25">
        <v>0.17</v>
      </c>
      <c r="DU7" s="25">
        <v>0.17</v>
      </c>
      <c r="DV7" s="25">
        <v>1.67</v>
      </c>
      <c r="DW7" s="25">
        <v>12.66</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dcterms:created xsi:type="dcterms:W3CDTF">2025-12-12T09:22:38Z</dcterms:created>
  <dcterms:modified xsi:type="dcterms:W3CDTF">2026-02-10T10:07:13Z</dcterms:modified>
  <cp:category/>
</cp:coreProperties>
</file>