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FL010\PRIVATE$\mit.hyoudou\Documents\浄化槽（兵頭用）\☆浄化槽関係☆\05 公営企業決算統計\R7(R6年度決算)\05 経営比較分析表\"/>
    </mc:Choice>
  </mc:AlternateContent>
  <xr:revisionPtr revIDLastSave="0" documentId="13_ncr:1_{96B17C9A-C42E-45CD-BA0A-81B7ED5DEDE4}" xr6:coauthVersionLast="47" xr6:coauthVersionMax="47" xr10:uidLastSave="{00000000-0000-0000-0000-000000000000}"/>
  <workbookProtection workbookAlgorithmName="SHA-512" workbookHashValue="g8cKv4Be8w3FvKfWufZz1CC6N1u/OcbXl/RVAacXnQvWWT5AH1Y7OFf45o1NzSrdEB8mrMETF2ShEYoXRVupCg==" workbookSaltValue="jPR874vDWeC9Al1a2M5GwA==" workbookSpinCount="100000" lockStructure="1"/>
  <bookViews>
    <workbookView xWindow="810" yWindow="-120" windowWidth="18510" windowHeight="156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<sst xmlns="http://schemas.openxmlformats.org/spreadsheetml/2006/main" count="307" uniqueCount="115">
  <si>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</si>
  <si>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</si>
  <si>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</si>
  <si>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</si>
  <si>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</si>
  <si>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</si>
  <si>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</si>
  <si>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</si>
  <si>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</si>
  <si>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</si>
  <si>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</si>
  <si>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</si>
  <si>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</si>
  <si>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</si>
  <si>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</si>
  <si>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</si>
  <si>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</si>
  <si>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</si>
  <si>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</si>
  <si>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</si>
  <si>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</si>
  <si>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</si>
  <si>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</si>
  <si>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</si>
  <si>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</si>
  <si>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</si>
  <si>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</si>
  <si>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</si>
  <si>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</si>
  <si>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</si>
  <si>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</si>
  <si>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</si>
  <si>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</si>
  <si>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</si>
  <si>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</si>
  <si>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</si>
  <si>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</si>
  <si>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</si>
  <si>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</si>
  <si>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</si>
  <si>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</si>
  <si>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</si>
  <si>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</si>
  <si>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</si>
  <si>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</si>
  <si>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</si>
  <si>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</si>
  <si>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</si>
  <si>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</si>
  <si>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</si>
  <si>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</si>
  <si>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</si>
  <si>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</si>
  <si>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</si>
  <si>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</si>
  <si>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</si>
  <si>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</si>
  <si>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</si>
  <si>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</si>
  <si>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</si>
  <si>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</si>
  <si>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</si>
  <si>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</si>
  <si>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</si>
  <si>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</si>
  <si>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</si>
  <si>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</si>
  <si>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</si>
  <si>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</si>
  <si>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</si>
  <si>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</si>
  <si>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</si>
  <si>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</si>
  <si>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</si>
  <si>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</si>
  <si>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</si>
  <si>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</si>
  <si>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</si>
  <si>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</si>
  <si>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</si>
  <si>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</si>
  <si>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</si>
  <si>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</si>
  <si>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</si>
  <si>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</si>
  <si>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</si>
  <si>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</si>
  <si>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</si>
  <si>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</si>
  <si>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</si>
  <si>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</si>
  <si>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</si>
  <si>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</si>
  <si>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</si>
  <si>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</si>
  <si>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</si>
  <si>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鬼北町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</si>
  <si>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</si>
  <si>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</si>
  <si>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</si>
  <si>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</si>
  <si>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</si>
  <si>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</si>
  <si>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</si>
  <si>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</si>
  <si>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</si>
  <si>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</si>
  <si>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</si>
  <si>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</si>
  <si>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</si>
  <si>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</si>
  <si>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</si>
  <si>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設置基数の増加により、年々処理区域人口は増加している。
　例年浄化槽の基数が増え、使用料収入は増加している。しかし、有形固定資産減価償却率が高いことから分かるとおり、施設の老朽化が進んでいるため、毎年多額の修繕費を計上している。今後老朽化に伴い、修繕に関する費用が更に増えていくことが見込まれる。
　流動比率が100%を下回っているが、これは建設改良費に起債を充てているためである。しかし、現預金が少なく、補助金ありきの経営になっているため、資金繰りには今後も注意していく必要がある。
　なお、流動比率改善の要因として、前年度決算において利益を計上したことが上げられる。</t>
    <rPh sb="12" eb="14">
      <t>ネンネン</t>
    </rPh>
    <rPh sb="248" eb="250">
      <t>リュウドウ</t>
    </rPh>
    <rPh sb="250" eb="252">
      <t>ヒリツ</t>
    </rPh>
    <rPh sb="252" eb="254">
      <t>カイゼン</t>
    </rPh>
    <rPh sb="255" eb="257">
      <t>ヨウイン</t>
    </rPh>
    <rPh sb="264" eb="266">
      <t>ケッサン</t>
    </rPh>
    <rPh sb="270" eb="272">
      <t>リエキ</t>
    </rPh>
    <rPh sb="273" eb="275">
      <t>ケイジョウ</t>
    </rPh>
    <rPh sb="280" eb="281">
      <t>ア</t>
    </rPh>
    <phoneticPr fontId="4"/>
  </si>
  <si>
    <t>　令和5年度から、鬼北町の特定地域生活排水処理事業（浄化槽事業）は、農業集落排水事業と統合し、鬼北町下水道事業会計として、公営企業会計に移行した。
　今後、老朽化や物価高騰が進み、維持管理に係る費用が更に増加することが見込まれる。現在の使用料金体系は、一戸に住んでいる人数により決定する。当町は人口減少が著しいことから、経費回収率が悪化していくことが予測されるため、使用料の見直しを行う必要がある。
　社会情勢を考慮した経営分析を行い、料金改定の必要があるかを精査するとともに、今後も浄化槽の適正な維持管理を行う。</t>
    <rPh sb="1" eb="3">
      <t>レイワ</t>
    </rPh>
    <rPh sb="4" eb="6">
      <t>ネンド</t>
    </rPh>
    <rPh sb="87" eb="88">
      <t>スス</t>
    </rPh>
    <rPh sb="90" eb="92">
      <t>イジ</t>
    </rPh>
    <rPh sb="92" eb="94">
      <t>カンリ</t>
    </rPh>
    <rPh sb="95" eb="96">
      <t>カカ</t>
    </rPh>
    <rPh sb="97" eb="99">
      <t>ヒヨウ</t>
    </rPh>
    <rPh sb="100" eb="101">
      <t>サラ</t>
    </rPh>
    <rPh sb="139" eb="141">
      <t>ケッテイ</t>
    </rPh>
    <rPh sb="191" eb="192">
      <t>オコナ</t>
    </rPh>
    <rPh sb="193" eb="195">
      <t>ヒツヨウ</t>
    </rPh>
    <phoneticPr fontId="4"/>
  </si>
  <si>
    <t>　平成15年度から事業を開始して現在まで、老朽化による浄化槽の破損が見られる。
　一般的に、合併処理浄化槽の耐用年数は、およそ30年以上とされているが、経年劣化により、槽内の部品等の破損がみられるものも発生している。部分的な修繕により不具合は解消されており、浄化槽本体を交換するなど事案は発生していない。また、本体以外のブロアなどの、経常的な修繕に加え、設置後10年を経過した浄化槽が多くなり、高額な修繕（ブロワや放流ポンプの交換）が発生している。設置基数の増加と老朽化に伴い、今後も修繕費用が増加することが見込まれる。
　ブロワの故障は、過去の修繕履歴を参照し、経過年数に応じて、新品交換するか、修繕を行うかを決定している。</t>
    <rPh sb="34" eb="35">
      <t>ミ</t>
    </rPh>
    <rPh sb="141" eb="143">
      <t>ジアン</t>
    </rPh>
    <rPh sb="254" eb="256">
      <t>ミコ</t>
    </rPh>
    <rPh sb="266" eb="268">
      <t>コショウ</t>
    </rPh>
    <rPh sb="270" eb="272">
      <t>カコ</t>
    </rPh>
    <rPh sb="273" eb="275">
      <t>シュウゼン</t>
    </rPh>
    <rPh sb="275" eb="277">
      <t>リレキ</t>
    </rPh>
    <rPh sb="278" eb="280">
      <t>サンショウ</t>
    </rPh>
    <rPh sb="282" eb="284">
      <t>ケイカ</t>
    </rPh>
    <rPh sb="284" eb="286">
      <t>ネンスウ</t>
    </rPh>
    <rPh sb="287" eb="288">
      <t>オウ</t>
    </rPh>
    <rPh sb="291" eb="293">
      <t>シンピン</t>
    </rPh>
    <rPh sb="293" eb="295">
      <t>コウカン</t>
    </rPh>
    <rPh sb="299" eb="301">
      <t>シュウゼン</t>
    </rPh>
    <rPh sb="302" eb="303">
      <t>オコナ</t>
    </rPh>
    <rPh sb="306" eb="308">
      <t>ケッテイ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</si>
</sst>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C-43A3-A73A-F0AD20F50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C-43A3-A73A-F0AD20F50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37.69</c:v>
                </c:pt>
                <c:pt idx="4">
                  <c:v>35.479999999999997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3-4593-8DEA-F962205E1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54.08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3-4593-8DEA-F962205E1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4-4661-A935-ACF075D6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90.57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4-4661-A935-ACF075D6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100.67</c:v>
                </c:pt>
                <c:pt idx="4">
                  <c:v>104.19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C-4CF9-B310-444F61820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96.95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C-4CF9-B310-444F61820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42.17</c:v>
                </c:pt>
                <c:pt idx="4">
                  <c:v>44.08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2-485F-9848-41752E711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26.92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2-485F-9848-41752E711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9-4441-9097-6A13C3F85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9-4441-9097-6A13C3F85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8-4045-9F3E-F708B4A7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91.33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8-4045-9F3E-F708B4A7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79.400000000000006</c:v>
                </c:pt>
                <c:pt idx="4">
                  <c:v>96.2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5-41C4-9644-A8A993F18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126.97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5-41C4-9644-A8A993F18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546.51</c:v>
                </c:pt>
                <c:pt idx="4">
                  <c:v>539.9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C-49DB-B573-10BA296D1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338.47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C-49DB-B573-10BA296D1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102.58</c:v>
                </c:pt>
                <c:pt idx="4">
                  <c:v>105.23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7-491A-B3D4-A76581D54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56.06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7-491A-B3D4-A76581D54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217.55</c:v>
                </c:pt>
                <c:pt idx="4">
                  <c:v>212.79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1-4455-9C5A-B53D4D89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304.36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1-4455-9C5A-B53D4D89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L42" zoomScaleNormal="100" workbookViewId="0">
      <selection activeCell="BR91" sqref="BR9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愛媛県　鬼北町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特定地域生活排水処理</v>
      </c>
      <c r="Q8" s="39"/>
      <c r="R8" s="39"/>
      <c r="S8" s="39"/>
      <c r="T8" s="39"/>
      <c r="U8" s="39"/>
      <c r="V8" s="39"/>
      <c r="W8" s="39" t="str">
        <f>データ!L6</f>
        <v>K2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9108</v>
      </c>
      <c r="AM8" s="41"/>
      <c r="AN8" s="41"/>
      <c r="AO8" s="41"/>
      <c r="AP8" s="41"/>
      <c r="AQ8" s="41"/>
      <c r="AR8" s="41"/>
      <c r="AS8" s="41"/>
      <c r="AT8" s="34">
        <f>データ!T6</f>
        <v>241.88</v>
      </c>
      <c r="AU8" s="34"/>
      <c r="AV8" s="34"/>
      <c r="AW8" s="34"/>
      <c r="AX8" s="34"/>
      <c r="AY8" s="34"/>
      <c r="AZ8" s="34"/>
      <c r="BA8" s="34"/>
      <c r="BB8" s="34">
        <f>データ!U6</f>
        <v>37.659999999999997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63.01</v>
      </c>
      <c r="J10" s="34"/>
      <c r="K10" s="34"/>
      <c r="L10" s="34"/>
      <c r="M10" s="34"/>
      <c r="N10" s="34"/>
      <c r="O10" s="34"/>
      <c r="P10" s="34">
        <f>データ!P6</f>
        <v>16.52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3960</v>
      </c>
      <c r="AE10" s="41"/>
      <c r="AF10" s="41"/>
      <c r="AG10" s="41"/>
      <c r="AH10" s="41"/>
      <c r="AI10" s="41"/>
      <c r="AJ10" s="41"/>
      <c r="AK10" s="2"/>
      <c r="AL10" s="41">
        <f>データ!V6</f>
        <v>1486</v>
      </c>
      <c r="AM10" s="41"/>
      <c r="AN10" s="41"/>
      <c r="AO10" s="41"/>
      <c r="AP10" s="41"/>
      <c r="AQ10" s="41"/>
      <c r="AR10" s="41"/>
      <c r="AS10" s="41"/>
      <c r="AT10" s="34">
        <f>データ!W6</f>
        <v>0.28000000000000003</v>
      </c>
      <c r="AU10" s="34"/>
      <c r="AV10" s="34"/>
      <c r="AW10" s="34"/>
      <c r="AX10" s="34"/>
      <c r="AY10" s="34"/>
      <c r="AZ10" s="34"/>
      <c r="BA10" s="34"/>
      <c r="BB10" s="34">
        <f>データ!X6</f>
        <v>5307.14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114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113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lKQqrbSLE/0oJzAZMtbFO1B/TrGVPxjesW+jppIljHX85558eBEgtvJs0n9m1zQHVmg79dYneY7qWYJyGWktTw==" saltValue="oRQkSGviFIHSZaSHDdvqo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384887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鬼北町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63.01</v>
      </c>
      <c r="P6" s="20">
        <f t="shared" si="3"/>
        <v>16.52</v>
      </c>
      <c r="Q6" s="20">
        <f t="shared" si="3"/>
        <v>100</v>
      </c>
      <c r="R6" s="20">
        <f t="shared" si="3"/>
        <v>3960</v>
      </c>
      <c r="S6" s="20">
        <f t="shared" si="3"/>
        <v>9108</v>
      </c>
      <c r="T6" s="20">
        <f t="shared" si="3"/>
        <v>241.88</v>
      </c>
      <c r="U6" s="20">
        <f t="shared" si="3"/>
        <v>37.659999999999997</v>
      </c>
      <c r="V6" s="20">
        <f t="shared" si="3"/>
        <v>1486</v>
      </c>
      <c r="W6" s="20">
        <f t="shared" si="3"/>
        <v>0.28000000000000003</v>
      </c>
      <c r="X6" s="20">
        <f t="shared" si="3"/>
        <v>5307.14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100.67</v>
      </c>
      <c r="AC6" s="21">
        <f t="shared" si="4"/>
        <v>104.19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96.95</v>
      </c>
      <c r="AH6" s="21">
        <f t="shared" si="4"/>
        <v>99.24</v>
      </c>
      <c r="AI6" s="20" t="str">
        <f>IF(AI7="","",IF(AI7="-","【-】","【"&amp;SUBSTITUTE(TEXT(AI7,"#,##0.00"),"-","△")&amp;"】"))</f>
        <v>【100.06】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91.33</v>
      </c>
      <c r="AS6" s="21">
        <f t="shared" si="5"/>
        <v>89.91</v>
      </c>
      <c r="AT6" s="20" t="str">
        <f>IF(AT7="","",IF(AT7="-","【-】","【"&amp;SUBSTITUTE(TEXT(AT7,"#,##0.00"),"-","△")&amp;"】"))</f>
        <v>【84.61】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79.400000000000006</v>
      </c>
      <c r="AY6" s="21">
        <f t="shared" si="6"/>
        <v>96.2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126.97</v>
      </c>
      <c r="BD6" s="21">
        <f t="shared" si="6"/>
        <v>103.61</v>
      </c>
      <c r="BE6" s="20" t="str">
        <f>IF(BE7="","",IF(BE7="-","【-】","【"&amp;SUBSTITUTE(TEXT(BE7,"#,##0.00"),"-","△")&amp;"】"))</f>
        <v>【106.63】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546.51</v>
      </c>
      <c r="BJ6" s="21">
        <f t="shared" si="7"/>
        <v>539.9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338.47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102.58</v>
      </c>
      <c r="BU6" s="21">
        <f t="shared" si="8"/>
        <v>105.23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56.06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217.55</v>
      </c>
      <c r="CF6" s="21">
        <f t="shared" si="9"/>
        <v>212.79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304.36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37.69</v>
      </c>
      <c r="CQ6" s="21">
        <f t="shared" si="10"/>
        <v>35.479999999999997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54.08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90.57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42.17</v>
      </c>
      <c r="DM6" s="21">
        <f t="shared" si="12"/>
        <v>44.08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26.92</v>
      </c>
      <c r="DR6" s="21">
        <f t="shared" si="12"/>
        <v>27.57</v>
      </c>
      <c r="DS6" s="20" t="str">
        <f>IF(DS7="","",IF(DS7="-","【-】","【"&amp;SUBSTITUTE(TEXT(DS7,"#,##0.00"),"-","△")&amp;"】"))</f>
        <v>【26.38】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384887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63.01</v>
      </c>
      <c r="P7" s="24">
        <v>16.52</v>
      </c>
      <c r="Q7" s="24">
        <v>100</v>
      </c>
      <c r="R7" s="24">
        <v>3960</v>
      </c>
      <c r="S7" s="24">
        <v>9108</v>
      </c>
      <c r="T7" s="24">
        <v>241.88</v>
      </c>
      <c r="U7" s="24">
        <v>37.659999999999997</v>
      </c>
      <c r="V7" s="24">
        <v>1486</v>
      </c>
      <c r="W7" s="24">
        <v>0.28000000000000003</v>
      </c>
      <c r="X7" s="24">
        <v>5307.14</v>
      </c>
      <c r="Y7" s="24" t="s">
        <v>102</v>
      </c>
      <c r="Z7" s="24" t="s">
        <v>102</v>
      </c>
      <c r="AA7" s="24" t="s">
        <v>102</v>
      </c>
      <c r="AB7" s="24">
        <v>100.67</v>
      </c>
      <c r="AC7" s="24">
        <v>104.19</v>
      </c>
      <c r="AD7" s="24" t="s">
        <v>102</v>
      </c>
      <c r="AE7" s="24" t="s">
        <v>102</v>
      </c>
      <c r="AF7" s="24" t="s">
        <v>102</v>
      </c>
      <c r="AG7" s="24">
        <v>96.95</v>
      </c>
      <c r="AH7" s="24">
        <v>99.24</v>
      </c>
      <c r="AI7" s="24">
        <v>100.06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91.33</v>
      </c>
      <c r="AS7" s="24">
        <v>89.91</v>
      </c>
      <c r="AT7" s="24">
        <v>84.61</v>
      </c>
      <c r="AU7" s="24" t="s">
        <v>102</v>
      </c>
      <c r="AV7" s="24" t="s">
        <v>102</v>
      </c>
      <c r="AW7" s="24" t="s">
        <v>102</v>
      </c>
      <c r="AX7" s="24">
        <v>79.400000000000006</v>
      </c>
      <c r="AY7" s="24">
        <v>96.2</v>
      </c>
      <c r="AZ7" s="24" t="s">
        <v>102</v>
      </c>
      <c r="BA7" s="24" t="s">
        <v>102</v>
      </c>
      <c r="BB7" s="24" t="s">
        <v>102</v>
      </c>
      <c r="BC7" s="24">
        <v>126.97</v>
      </c>
      <c r="BD7" s="24">
        <v>103.61</v>
      </c>
      <c r="BE7" s="24">
        <v>106.63</v>
      </c>
      <c r="BF7" s="24" t="s">
        <v>102</v>
      </c>
      <c r="BG7" s="24" t="s">
        <v>102</v>
      </c>
      <c r="BH7" s="24" t="s">
        <v>102</v>
      </c>
      <c r="BI7" s="24">
        <v>546.51</v>
      </c>
      <c r="BJ7" s="24">
        <v>539.9</v>
      </c>
      <c r="BK7" s="24" t="s">
        <v>102</v>
      </c>
      <c r="BL7" s="24" t="s">
        <v>102</v>
      </c>
      <c r="BM7" s="24" t="s">
        <v>102</v>
      </c>
      <c r="BN7" s="24">
        <v>338.47</v>
      </c>
      <c r="BO7" s="24">
        <v>368.83</v>
      </c>
      <c r="BP7" s="24">
        <v>386.06</v>
      </c>
      <c r="BQ7" s="24" t="s">
        <v>102</v>
      </c>
      <c r="BR7" s="24" t="s">
        <v>102</v>
      </c>
      <c r="BS7" s="24" t="s">
        <v>102</v>
      </c>
      <c r="BT7" s="24">
        <v>102.58</v>
      </c>
      <c r="BU7" s="24">
        <v>105.23</v>
      </c>
      <c r="BV7" s="24" t="s">
        <v>102</v>
      </c>
      <c r="BW7" s="24" t="s">
        <v>102</v>
      </c>
      <c r="BX7" s="24" t="s">
        <v>102</v>
      </c>
      <c r="BY7" s="24">
        <v>56.06</v>
      </c>
      <c r="BZ7" s="24">
        <v>53.25</v>
      </c>
      <c r="CA7" s="24">
        <v>51.14</v>
      </c>
      <c r="CB7" s="24" t="s">
        <v>102</v>
      </c>
      <c r="CC7" s="24" t="s">
        <v>102</v>
      </c>
      <c r="CD7" s="24" t="s">
        <v>102</v>
      </c>
      <c r="CE7" s="24">
        <v>217.55</v>
      </c>
      <c r="CF7" s="24">
        <v>212.79</v>
      </c>
      <c r="CG7" s="24" t="s">
        <v>102</v>
      </c>
      <c r="CH7" s="24" t="s">
        <v>102</v>
      </c>
      <c r="CI7" s="24" t="s">
        <v>102</v>
      </c>
      <c r="CJ7" s="24">
        <v>304.36</v>
      </c>
      <c r="CK7" s="24">
        <v>325.45</v>
      </c>
      <c r="CL7" s="24">
        <v>329.31</v>
      </c>
      <c r="CM7" s="24" t="s">
        <v>102</v>
      </c>
      <c r="CN7" s="24" t="s">
        <v>102</v>
      </c>
      <c r="CO7" s="24" t="s">
        <v>102</v>
      </c>
      <c r="CP7" s="24">
        <v>37.69</v>
      </c>
      <c r="CQ7" s="24">
        <v>35.479999999999997</v>
      </c>
      <c r="CR7" s="24" t="s">
        <v>102</v>
      </c>
      <c r="CS7" s="24" t="s">
        <v>102</v>
      </c>
      <c r="CT7" s="24" t="s">
        <v>102</v>
      </c>
      <c r="CU7" s="24">
        <v>54.08</v>
      </c>
      <c r="CV7" s="24">
        <v>52.59</v>
      </c>
      <c r="CW7" s="24">
        <v>54.37</v>
      </c>
      <c r="CX7" s="24" t="s">
        <v>102</v>
      </c>
      <c r="CY7" s="24" t="s">
        <v>102</v>
      </c>
      <c r="CZ7" s="24" t="s">
        <v>102</v>
      </c>
      <c r="DA7" s="24">
        <v>100</v>
      </c>
      <c r="DB7" s="24">
        <v>100</v>
      </c>
      <c r="DC7" s="24" t="s">
        <v>102</v>
      </c>
      <c r="DD7" s="24" t="s">
        <v>102</v>
      </c>
      <c r="DE7" s="24" t="s">
        <v>102</v>
      </c>
      <c r="DF7" s="24">
        <v>90.57</v>
      </c>
      <c r="DG7" s="24">
        <v>87.02</v>
      </c>
      <c r="DH7" s="24">
        <v>84.89</v>
      </c>
      <c r="DI7" s="24" t="s">
        <v>102</v>
      </c>
      <c r="DJ7" s="24" t="s">
        <v>102</v>
      </c>
      <c r="DK7" s="24" t="s">
        <v>102</v>
      </c>
      <c r="DL7" s="24">
        <v>42.17</v>
      </c>
      <c r="DM7" s="24">
        <v>44.08</v>
      </c>
      <c r="DN7" s="24" t="s">
        <v>102</v>
      </c>
      <c r="DO7" s="24" t="s">
        <v>102</v>
      </c>
      <c r="DP7" s="24" t="s">
        <v>102</v>
      </c>
      <c r="DQ7" s="24">
        <v>26.92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兵頭 海斗</cp:lastModifiedBy>
  <cp:lastPrinted>2026-02-02T00:11:18Z</cp:lastPrinted>
  <dcterms:created xsi:type="dcterms:W3CDTF">2025-12-23T06:31:34Z</dcterms:created>
  <dcterms:modified xsi:type="dcterms:W3CDTF">2026-02-02T00:11:22Z</dcterms:modified>
  <cp:category/>
</cp:coreProperties>
</file>