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JFL010\PRIVATE$\h.kondou\Desktop\R6 分経営比較分析表\経営比較分析表（送付用・団体別）\19_鬼北町\"/>
    </mc:Choice>
  </mc:AlternateContent>
  <xr:revisionPtr revIDLastSave="0" documentId="13_ncr:1_{8E5442EC-898D-49CC-AEC1-BCF63D028207}" xr6:coauthVersionLast="47" xr6:coauthVersionMax="47" xr10:uidLastSave="{00000000-0000-0000-0000-000000000000}"/>
  <workbookProtection workbookAlgorithmName="SHA-512" workbookHashValue="JBvkz0n7lBCDf/KWCojMUQeH4L+jyKwofCDqAD9usQulSW6EKGJh73v2FQXVpcox8npyCMz0npDF/JpJofli7Q==" workbookSaltValue="vEi7aHsB4NEzvMGktWquEA==" workbookSpinCount="100000" lockStructure="1"/>
  <bookViews>
    <workbookView xWindow="-120" yWindow="-120" windowWidth="19440" windowHeight="1515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<sst xmlns="http://schemas.openxmlformats.org/spreadsheetml/2006/main" count="228" uniqueCount="113">
  <si>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</si>
  <si>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</si>
  <si>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</si>
  <si>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</si>
  <si>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</si>
  <si>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</si>
  <si>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</si>
  <si>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</si>
  <si>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</si>
  <si>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</si>
  <si>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</si>
  <si>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</si>
  <si>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</si>
  <si>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</si>
  <si>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</si>
  <si>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</si>
  <si>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</si>
  <si>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</si>
  <si>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</si>
  <si>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</si>
  <si>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</si>
  <si>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</si>
  <si>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</si>
  <si>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</si>
  <si>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</si>
  <si>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</si>
  <si>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</si>
  <si>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</si>
  <si>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</si>
  <si>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</si>
  <si>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</si>
  <si>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</si>
  <si>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</si>
  <si>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</si>
  <si>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</si>
  <si>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</si>
  <si>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</si>
  <si>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</si>
  <si>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</si>
  <si>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</si>
  <si>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</si>
  <si>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</si>
  <si>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</si>
  <si>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</si>
  <si>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</si>
  <si>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</si>
  <si>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</si>
  <si>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</si>
  <si>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</si>
  <si>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</si>
  <si>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</si>
  <si>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</si>
  <si>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</si>
  <si>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</si>
  <si>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</si>
  <si>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</si>
  <si>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</si>
  <si>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</si>
  <si>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</si>
  <si>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</si>
  <si>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</si>
  <si>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</si>
  <si>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</si>
  <si>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</si>
  <si>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</si>
  <si>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</si>
  <si>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</si>
  <si>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</si>
  <si>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</si>
  <si>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</si>
  <si>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</si>
  <si>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</si>
  <si>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</si>
  <si>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</si>
  <si>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</si>
  <si>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</si>
  <si>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</si>
  <si>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</si>
  <si>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</si>
  <si>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</si>
  <si>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</si>
  <si>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</si>
  <si>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</si>
  <si>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</si>
  <si>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</si>
  <si>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</si>
  <si>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</si>
  <si>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</si>
  <si>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</si>
  <si>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</si>
  <si>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</si>
  <si>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</si>
  <si>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</si>
  <si>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鬼北町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</si>
  <si>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</si>
  <si>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</si>
  <si>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</si>
  <si>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</si>
  <si>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</si>
  <si>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</si>
  <si>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</si>
  <si>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</si>
  <si>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</si>
  <si>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</si>
  <si>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</si>
  <si>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</si>
  <si>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</si>
  <si>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</si>
  <si>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</si>
  <si>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</si>
  <si>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rPr>
        <sz val="11"/>
        <rFont val="ＭＳ ゴシック"/>
        <family val="3"/>
        <charset val="128"/>
      </rPr>
      <t>　経常収支比率については100％以上で、類似団体平均値を上回っているが資産減耗費が増加した為、大きく減少した。一般会計からの繰入金等も物価対策事業の補助金以外は基準内繰入で収まっているが、人口減少等から料金収入も減少傾向のため長期的な視点で見ると経営改善の取組は検討する必要がある。
 累積欠損比率は0％であり全国平均・類似団体平均値と比較しても良好な経営状態といえる。</t>
    </r>
    <r>
      <rPr>
        <sz val="11"/>
        <color theme="1"/>
        <rFont val="ＭＳ ゴシック"/>
        <family val="3"/>
        <charset val="128"/>
      </rPr>
      <t xml:space="preserve">
 流動比率については、全国平均・類似団体平均値を下回っているので少しでも全国平均・類似団体平均値に近づけるようにつとめたい。
 企業債残高対給水収益比率については、上昇傾向にあり、全国平均・類似団体平均値を上回っている。これは、大規模な施設改良に伴う企業債の借入によるものであり、今後は、バランスを見ながら事業を検討していかなければならない。
　料金回収率については、供給単価÷給水原価×100で表される値で、資産減耗費の増加により給水原価が上昇した為に料金回収率が減少している。
　施設利用率については一般的に高い数値であることが望まれており、類似団体平均値を上回っている。
　有収率については類似団体平均値を上回っている。老朽管等からの漏水・事故等による漏水が原因であり、計画的な漏水調査を実施し有収率の更なるアップにつとめたい。</t>
    </r>
    <rPh sb="35" eb="37">
      <t>シサン</t>
    </rPh>
    <rPh sb="37" eb="39">
      <t>ゲンモウ</t>
    </rPh>
    <rPh sb="39" eb="40">
      <t>ヒ</t>
    </rPh>
    <rPh sb="41" eb="43">
      <t>ゾウカ</t>
    </rPh>
    <rPh sb="45" eb="46">
      <t>タメ</t>
    </rPh>
    <rPh sb="47" eb="48">
      <t>オオ</t>
    </rPh>
    <rPh sb="50" eb="52">
      <t>ゲンショウ</t>
    </rPh>
    <rPh sb="67" eb="69">
      <t>ブッカ</t>
    </rPh>
    <rPh sb="69" eb="71">
      <t>タイサク</t>
    </rPh>
    <rPh sb="71" eb="73">
      <t>ジギョウ</t>
    </rPh>
    <rPh sb="74" eb="77">
      <t>ホジョキン</t>
    </rPh>
    <rPh sb="77" eb="79">
      <t>イガイ</t>
    </rPh>
    <rPh sb="94" eb="96">
      <t>ジンコウ</t>
    </rPh>
    <rPh sb="96" eb="98">
      <t>ゲンショウ</t>
    </rPh>
    <rPh sb="98" eb="99">
      <t>ナド</t>
    </rPh>
    <rPh sb="101" eb="103">
      <t>リョウキン</t>
    </rPh>
    <rPh sb="103" eb="105">
      <t>シュウニュウ</t>
    </rPh>
    <rPh sb="106" eb="108">
      <t>ゲンショウ</t>
    </rPh>
    <rPh sb="108" eb="110">
      <t>ケイコウ</t>
    </rPh>
    <rPh sb="113" eb="116">
      <t>チョウキテキ</t>
    </rPh>
    <rPh sb="117" eb="119">
      <t>シテン</t>
    </rPh>
    <rPh sb="120" eb="121">
      <t>ミ</t>
    </rPh>
    <rPh sb="131" eb="133">
      <t>ケントウ</t>
    </rPh>
    <rPh sb="370" eb="372">
      <t>キョウキュウ</t>
    </rPh>
    <rPh sb="372" eb="374">
      <t>タンカ</t>
    </rPh>
    <rPh sb="375" eb="377">
      <t>キュウスイ</t>
    </rPh>
    <rPh sb="377" eb="379">
      <t>ゲンカ</t>
    </rPh>
    <rPh sb="384" eb="385">
      <t>アラワ</t>
    </rPh>
    <rPh sb="388" eb="389">
      <t>アタイ</t>
    </rPh>
    <rPh sb="391" eb="393">
      <t>シサン</t>
    </rPh>
    <rPh sb="393" eb="395">
      <t>ゲンモウ</t>
    </rPh>
    <rPh sb="395" eb="396">
      <t>ヒ</t>
    </rPh>
    <rPh sb="397" eb="399">
      <t>ゾウカ</t>
    </rPh>
    <rPh sb="402" eb="404">
      <t>キュウスイ</t>
    </rPh>
    <rPh sb="404" eb="406">
      <t>ゲンカ</t>
    </rPh>
    <rPh sb="407" eb="409">
      <t>ジョウショウ</t>
    </rPh>
    <rPh sb="411" eb="412">
      <t>タメ</t>
    </rPh>
    <rPh sb="413" eb="415">
      <t>リョウキン</t>
    </rPh>
    <rPh sb="415" eb="417">
      <t>カイシュウ</t>
    </rPh>
    <rPh sb="417" eb="418">
      <t>リツ</t>
    </rPh>
    <rPh sb="419" eb="421">
      <t>ゲンショウ</t>
    </rPh>
    <rPh sb="492" eb="493">
      <t>ウワ</t>
    </rPh>
    <rPh sb="540" eb="541">
      <t>サラ</t>
    </rPh>
    <phoneticPr fontId="4"/>
  </si>
  <si>
    <t>　有形固定資産減価償却率について、全国平均・類似団体平均値を上回っているが、更新整備を実施しているため率が減少している。今後も継続的に管路の更新を実施していく予定のため、減少することが見込まれる。
　管路経年化率は、全国平均・類似団体に比べて老朽化度合は低いといえる。
　管路更新率については、全国平均・類似団体と比較して高い数値となっている。当町では平成元年以降大規模な施設更新を行ったが、一部昭和50年代に改良した施設について法定耐用年数を超えている。更新等の必要性がでてきているので計画的な更新を実施していく予定である。</t>
    <rPh sb="17" eb="19">
      <t>ゼンコク</t>
    </rPh>
    <rPh sb="19" eb="21">
      <t>ヘイキン</t>
    </rPh>
    <rPh sb="22" eb="24">
      <t>ルイジ</t>
    </rPh>
    <rPh sb="24" eb="26">
      <t>ダンタイ</t>
    </rPh>
    <rPh sb="30" eb="32">
      <t>ウワマワ</t>
    </rPh>
    <rPh sb="38" eb="40">
      <t>コウシン</t>
    </rPh>
    <rPh sb="40" eb="42">
      <t>セイビ</t>
    </rPh>
    <rPh sb="43" eb="45">
      <t>ジッシ</t>
    </rPh>
    <rPh sb="51" eb="52">
      <t>リツ</t>
    </rPh>
    <rPh sb="53" eb="55">
      <t>ゲンショウ</t>
    </rPh>
    <rPh sb="60" eb="62">
      <t>コンゴ</t>
    </rPh>
    <rPh sb="63" eb="66">
      <t>ケイゾクテキ</t>
    </rPh>
    <rPh sb="67" eb="69">
      <t>カンロ</t>
    </rPh>
    <rPh sb="70" eb="72">
      <t>コウシン</t>
    </rPh>
    <rPh sb="73" eb="75">
      <t>ジッシ</t>
    </rPh>
    <rPh sb="79" eb="81">
      <t>ヨテイ</t>
    </rPh>
    <rPh sb="161" eb="162">
      <t>タカ</t>
    </rPh>
    <phoneticPr fontId="4"/>
  </si>
  <si>
    <t>　経営の健全性・効率化について、経常収支比率・累積欠損比率とも物価対策事業や資産減耗費の増といった特殊な事情を除くとおおむね良好な数値を表している。
　流動比率については、全国平均・類似団体平均より低い数値なので少しでも全国平均・類似団体平均に近づけるようにつとめたい。
　料金回収率についても、除却費増の要因を除けば問題ない値である。
　給水原価についても、全国平均・類似団体平均を超えているが資産減耗費の増のためである。
　有収率については類似団体平均値を上回った。計画的な漏水調査等を実施し、有収率100％に少しでも近づけたい。
　管路更新率については改良工事費に制限があり伸びていく見込みは少ないが、耐震化等施設の更新と合わせて計画的に実施していきたい。</t>
    <rPh sb="31" eb="33">
      <t>ブッカ</t>
    </rPh>
    <rPh sb="33" eb="35">
      <t>タイサク</t>
    </rPh>
    <rPh sb="35" eb="37">
      <t>ジギョウ</t>
    </rPh>
    <rPh sb="38" eb="40">
      <t>シサン</t>
    </rPh>
    <rPh sb="40" eb="42">
      <t>ゲンモウ</t>
    </rPh>
    <rPh sb="42" eb="43">
      <t>ヒ</t>
    </rPh>
    <rPh sb="44" eb="45">
      <t>ゾウ</t>
    </rPh>
    <rPh sb="49" eb="51">
      <t>トクシュ</t>
    </rPh>
    <rPh sb="52" eb="54">
      <t>ジジョウ</t>
    </rPh>
    <rPh sb="55" eb="56">
      <t>ノゾ</t>
    </rPh>
    <rPh sb="148" eb="150">
      <t>ジョキャク</t>
    </rPh>
    <rPh sb="150" eb="151">
      <t>ヒ</t>
    </rPh>
    <rPh sb="151" eb="152">
      <t>ゾウ</t>
    </rPh>
    <rPh sb="153" eb="155">
      <t>ヨウイン</t>
    </rPh>
    <rPh sb="156" eb="157">
      <t>ノゾ</t>
    </rPh>
    <rPh sb="159" eb="161">
      <t>モンダイ</t>
    </rPh>
    <rPh sb="163" eb="164">
      <t>アタイ</t>
    </rPh>
    <rPh sb="192" eb="193">
      <t>コ</t>
    </rPh>
    <rPh sb="208" eb="210">
      <t>ショリ</t>
    </rPh>
    <rPh sb="228" eb="229">
      <t>チ</t>
    </rPh>
    <rPh sb="230" eb="232">
      <t>ウワマワ</t>
    </rPh>
    <rPh sb="235" eb="237">
      <t>イチ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</si>
</sst>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0.37</c:v>
                </c:pt>
                <c:pt idx="1">
                  <c:v>0.32</c:v>
                </c:pt>
                <c:pt idx="2">
                  <c:v>0.47</c:v>
                </c:pt>
                <c:pt idx="3">
                  <c:v>0.44</c:v>
                </c:pt>
                <c:pt idx="4">
                  <c:v>1.06</c:v>
                </c:pt>
              </c:numCache>
            </c:numRef>
          </c:val>
          <c:extLst>
            <c:ext xmlns:c16="http://schemas.microsoft.com/office/drawing/2014/chart" uri="{C3380CC4-5D6E-409C-BE32-E72D297353CC}">
              <c16:uniqueId val="{00000000-11D3-46E3-AF7C-617E5681C4B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11D3-46E3-AF7C-617E5681C4B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61.34</c:v>
                </c:pt>
                <c:pt idx="1">
                  <c:v>59.21</c:v>
                </c:pt>
                <c:pt idx="2">
                  <c:v>58.66</c:v>
                </c:pt>
                <c:pt idx="3">
                  <c:v>56.52</c:v>
                </c:pt>
                <c:pt idx="4">
                  <c:v>55.31</c:v>
                </c:pt>
              </c:numCache>
            </c:numRef>
          </c:val>
          <c:extLst>
            <c:ext xmlns:c16="http://schemas.microsoft.com/office/drawing/2014/chart" uri="{C3380CC4-5D6E-409C-BE32-E72D297353CC}">
              <c16:uniqueId val="{00000000-54DC-4479-BF8C-76CC1F6E4F9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54DC-4479-BF8C-76CC1F6E4F9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74.459999999999994</c:v>
                </c:pt>
                <c:pt idx="1">
                  <c:v>75.66</c:v>
                </c:pt>
                <c:pt idx="2">
                  <c:v>74.44</c:v>
                </c:pt>
                <c:pt idx="3">
                  <c:v>74.88</c:v>
                </c:pt>
                <c:pt idx="4">
                  <c:v>75.94</c:v>
                </c:pt>
              </c:numCache>
            </c:numRef>
          </c:val>
          <c:extLst>
            <c:ext xmlns:c16="http://schemas.microsoft.com/office/drawing/2014/chart" uri="{C3380CC4-5D6E-409C-BE32-E72D297353CC}">
              <c16:uniqueId val="{00000000-4D54-4A1F-8540-9FA75032551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4D54-4A1F-8540-9FA75032551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131.59</c:v>
                </c:pt>
                <c:pt idx="1">
                  <c:v>130.57</c:v>
                </c:pt>
                <c:pt idx="2">
                  <c:v>122.04</c:v>
                </c:pt>
                <c:pt idx="3">
                  <c:v>120</c:v>
                </c:pt>
                <c:pt idx="4">
                  <c:v>104.67</c:v>
                </c:pt>
              </c:numCache>
            </c:numRef>
          </c:val>
          <c:extLst>
            <c:ext xmlns:c16="http://schemas.microsoft.com/office/drawing/2014/chart" uri="{C3380CC4-5D6E-409C-BE32-E72D297353CC}">
              <c16:uniqueId val="{00000000-CE58-4ADB-9F28-8922CBF533A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CE58-4ADB-9F28-8922CBF533A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56.81</c:v>
                </c:pt>
                <c:pt idx="1">
                  <c:v>58.26</c:v>
                </c:pt>
                <c:pt idx="2">
                  <c:v>59.67</c:v>
                </c:pt>
                <c:pt idx="3">
                  <c:v>58.2</c:v>
                </c:pt>
                <c:pt idx="4">
                  <c:v>54.39</c:v>
                </c:pt>
              </c:numCache>
            </c:numRef>
          </c:val>
          <c:extLst>
            <c:ext xmlns:c16="http://schemas.microsoft.com/office/drawing/2014/chart" uri="{C3380CC4-5D6E-409C-BE32-E72D297353CC}">
              <c16:uniqueId val="{00000000-D337-494B-AA79-BA440DD2511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D337-494B-AA79-BA440DD2511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4.63</c:v>
                </c:pt>
                <c:pt idx="1">
                  <c:v>4.29</c:v>
                </c:pt>
                <c:pt idx="2">
                  <c:v>6.37</c:v>
                </c:pt>
                <c:pt idx="3">
                  <c:v>6.39</c:v>
                </c:pt>
                <c:pt idx="4">
                  <c:v>8.33</c:v>
                </c:pt>
              </c:numCache>
            </c:numRef>
          </c:val>
          <c:extLst>
            <c:ext xmlns:c16="http://schemas.microsoft.com/office/drawing/2014/chart" uri="{C3380CC4-5D6E-409C-BE32-E72D297353CC}">
              <c16:uniqueId val="{00000000-C194-43CC-B785-E15DB0637CD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C194-43CC-B785-E15DB0637CD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C36-4B80-822F-6AD5E85BB2E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4C36-4B80-822F-6AD5E85BB2E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107.4</c:v>
                </c:pt>
                <c:pt idx="1">
                  <c:v>104.37</c:v>
                </c:pt>
                <c:pt idx="2">
                  <c:v>147.41</c:v>
                </c:pt>
                <c:pt idx="3">
                  <c:v>98.23</c:v>
                </c:pt>
                <c:pt idx="4">
                  <c:v>104.75</c:v>
                </c:pt>
              </c:numCache>
            </c:numRef>
          </c:val>
          <c:extLst>
            <c:ext xmlns:c16="http://schemas.microsoft.com/office/drawing/2014/chart" uri="{C3380CC4-5D6E-409C-BE32-E72D297353CC}">
              <c16:uniqueId val="{00000000-9014-4B23-B16A-D334CBDB6B9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9014-4B23-B16A-D334CBDB6B9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728.98</c:v>
                </c:pt>
                <c:pt idx="1">
                  <c:v>682.79</c:v>
                </c:pt>
                <c:pt idx="2">
                  <c:v>680.85</c:v>
                </c:pt>
                <c:pt idx="3">
                  <c:v>789.68</c:v>
                </c:pt>
                <c:pt idx="4">
                  <c:v>908.11</c:v>
                </c:pt>
              </c:numCache>
            </c:numRef>
          </c:val>
          <c:extLst>
            <c:ext xmlns:c16="http://schemas.microsoft.com/office/drawing/2014/chart" uri="{C3380CC4-5D6E-409C-BE32-E72D297353CC}">
              <c16:uniqueId val="{00000000-1DF3-401D-BD81-3970A248B4D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1DF3-401D-BD81-3970A248B4D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141.56</c:v>
                </c:pt>
                <c:pt idx="1">
                  <c:v>140.9</c:v>
                </c:pt>
                <c:pt idx="2">
                  <c:v>125.55</c:v>
                </c:pt>
                <c:pt idx="3">
                  <c:v>115.59</c:v>
                </c:pt>
                <c:pt idx="4">
                  <c:v>95.69</c:v>
                </c:pt>
              </c:numCache>
            </c:numRef>
          </c:val>
          <c:extLst>
            <c:ext xmlns:c16="http://schemas.microsoft.com/office/drawing/2014/chart" uri="{C3380CC4-5D6E-409C-BE32-E72D297353CC}">
              <c16:uniqueId val="{00000000-247B-43ED-A7D5-EC06652564A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247B-43ED-A7D5-EC06652564A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192.48</c:v>
                </c:pt>
                <c:pt idx="1">
                  <c:v>193.12</c:v>
                </c:pt>
                <c:pt idx="2">
                  <c:v>217.09</c:v>
                </c:pt>
                <c:pt idx="3">
                  <c:v>221.58</c:v>
                </c:pt>
                <c:pt idx="4">
                  <c:v>267.89999999999998</c:v>
                </c:pt>
              </c:numCache>
            </c:numRef>
          </c:val>
          <c:extLst>
            <c:ext xmlns:c16="http://schemas.microsoft.com/office/drawing/2014/chart" uri="{C3380CC4-5D6E-409C-BE32-E72D297353CC}">
              <c16:uniqueId val="{00000000-E2AD-459D-9644-ED31066157D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E2AD-459D-9644-ED31066157D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P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愛媛県　鬼北町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9108</v>
      </c>
      <c r="AM8" s="44"/>
      <c r="AN8" s="44"/>
      <c r="AO8" s="44"/>
      <c r="AP8" s="44"/>
      <c r="AQ8" s="44"/>
      <c r="AR8" s="44"/>
      <c r="AS8" s="44"/>
      <c r="AT8" s="45">
        <f>データ!$S$6</f>
        <v>241.88</v>
      </c>
      <c r="AU8" s="46"/>
      <c r="AV8" s="46"/>
      <c r="AW8" s="46"/>
      <c r="AX8" s="46"/>
      <c r="AY8" s="46"/>
      <c r="AZ8" s="46"/>
      <c r="BA8" s="46"/>
      <c r="BB8" s="47">
        <f>データ!$T$6</f>
        <v>37.659999999999997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60.21</v>
      </c>
      <c r="J10" s="46"/>
      <c r="K10" s="46"/>
      <c r="L10" s="46"/>
      <c r="M10" s="46"/>
      <c r="N10" s="46"/>
      <c r="O10" s="80"/>
      <c r="P10" s="47">
        <f>データ!$P$6</f>
        <v>99.85</v>
      </c>
      <c r="Q10" s="47"/>
      <c r="R10" s="47"/>
      <c r="S10" s="47"/>
      <c r="T10" s="47"/>
      <c r="U10" s="47"/>
      <c r="V10" s="47"/>
      <c r="W10" s="44">
        <f>データ!$Q$6</f>
        <v>5170</v>
      </c>
      <c r="X10" s="44"/>
      <c r="Y10" s="44"/>
      <c r="Z10" s="44"/>
      <c r="AA10" s="44"/>
      <c r="AB10" s="44"/>
      <c r="AC10" s="44"/>
      <c r="AD10" s="2"/>
      <c r="AE10" s="2"/>
      <c r="AF10" s="2"/>
      <c r="AG10" s="2"/>
      <c r="AH10" s="2"/>
      <c r="AI10" s="2"/>
      <c r="AJ10" s="2"/>
      <c r="AK10" s="2"/>
      <c r="AL10" s="44">
        <f>データ!$U$6</f>
        <v>8723</v>
      </c>
      <c r="AM10" s="44"/>
      <c r="AN10" s="44"/>
      <c r="AO10" s="44"/>
      <c r="AP10" s="44"/>
      <c r="AQ10" s="44"/>
      <c r="AR10" s="44"/>
      <c r="AS10" s="44"/>
      <c r="AT10" s="45">
        <f>データ!$V$6</f>
        <v>34.03</v>
      </c>
      <c r="AU10" s="46"/>
      <c r="AV10" s="46"/>
      <c r="AW10" s="46"/>
      <c r="AX10" s="46"/>
      <c r="AY10" s="46"/>
      <c r="AZ10" s="46"/>
      <c r="BA10" s="46"/>
      <c r="BB10" s="47">
        <f>データ!$W$6</f>
        <v>256.33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aFyelmnA2MBIPQ411sSzH9Ua94O8jeQ1W2TQBvcW8rd/Wtcaq7Vrd6HVBn3oc0Clep4ZJ7oyQCzN4Vzl4+dC/g==" saltValue="eLEBPWNP/WAIZ0747n4rI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384887</v>
      </c>
      <c r="D6" s="20">
        <f t="shared" si="3"/>
        <v>46</v>
      </c>
      <c r="E6" s="20">
        <f t="shared" si="3"/>
        <v>1</v>
      </c>
      <c r="F6" s="20">
        <f t="shared" si="3"/>
        <v>0</v>
      </c>
      <c r="G6" s="20">
        <f t="shared" si="3"/>
        <v>1</v>
      </c>
      <c r="H6" s="20" t="str">
        <f t="shared" si="3"/>
        <v>愛媛県　鬼北町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60.21</v>
      </c>
      <c r="P6" s="21">
        <f t="shared" si="3"/>
        <v>99.85</v>
      </c>
      <c r="Q6" s="21">
        <f t="shared" si="3"/>
        <v>5170</v>
      </c>
      <c r="R6" s="21">
        <f t="shared" si="3"/>
        <v>9108</v>
      </c>
      <c r="S6" s="21">
        <f t="shared" si="3"/>
        <v>241.88</v>
      </c>
      <c r="T6" s="21">
        <f t="shared" si="3"/>
        <v>37.659999999999997</v>
      </c>
      <c r="U6" s="21">
        <f t="shared" si="3"/>
        <v>8723</v>
      </c>
      <c r="V6" s="21">
        <f t="shared" si="3"/>
        <v>34.03</v>
      </c>
      <c r="W6" s="21">
        <f t="shared" si="3"/>
        <v>256.33</v>
      </c>
      <c r="X6" s="22">
        <f>IF(X7="",NA(),X7)</f>
        <v>131.59</v>
      </c>
      <c r="Y6" s="22">
        <f t="shared" ref="Y6:AG6" si="4">IF(Y7="",NA(),Y7)</f>
        <v>130.57</v>
      </c>
      <c r="Z6" s="22">
        <f t="shared" si="4"/>
        <v>122.04</v>
      </c>
      <c r="AA6" s="22">
        <f t="shared" si="4"/>
        <v>120</v>
      </c>
      <c r="AB6" s="22">
        <f t="shared" si="4"/>
        <v>104.67</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107.4</v>
      </c>
      <c r="AU6" s="22">
        <f t="shared" ref="AU6:BC6" si="6">IF(AU7="",NA(),AU7)</f>
        <v>104.37</v>
      </c>
      <c r="AV6" s="22">
        <f t="shared" si="6"/>
        <v>147.41</v>
      </c>
      <c r="AW6" s="22">
        <f t="shared" si="6"/>
        <v>98.23</v>
      </c>
      <c r="AX6" s="22">
        <f t="shared" si="6"/>
        <v>104.75</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728.98</v>
      </c>
      <c r="BF6" s="22">
        <f t="shared" ref="BF6:BN6" si="7">IF(BF7="",NA(),BF7)</f>
        <v>682.79</v>
      </c>
      <c r="BG6" s="22">
        <f t="shared" si="7"/>
        <v>680.85</v>
      </c>
      <c r="BH6" s="22">
        <f t="shared" si="7"/>
        <v>789.68</v>
      </c>
      <c r="BI6" s="22">
        <f t="shared" si="7"/>
        <v>908.11</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141.56</v>
      </c>
      <c r="BQ6" s="22">
        <f t="shared" ref="BQ6:BY6" si="8">IF(BQ7="",NA(),BQ7)</f>
        <v>140.9</v>
      </c>
      <c r="BR6" s="22">
        <f t="shared" si="8"/>
        <v>125.55</v>
      </c>
      <c r="BS6" s="22">
        <f t="shared" si="8"/>
        <v>115.59</v>
      </c>
      <c r="BT6" s="22">
        <f t="shared" si="8"/>
        <v>95.69</v>
      </c>
      <c r="BU6" s="22">
        <f t="shared" si="8"/>
        <v>82.78</v>
      </c>
      <c r="BV6" s="22">
        <f t="shared" si="8"/>
        <v>84.82</v>
      </c>
      <c r="BW6" s="22">
        <f t="shared" si="8"/>
        <v>82.29</v>
      </c>
      <c r="BX6" s="22">
        <f t="shared" si="8"/>
        <v>84.16</v>
      </c>
      <c r="BY6" s="22">
        <f t="shared" si="8"/>
        <v>81.45</v>
      </c>
      <c r="BZ6" s="21" t="str">
        <f>IF(BZ7="","",IF(BZ7="-","【-】","【"&amp;SUBSTITUTE(TEXT(BZ7,"#,##0.00"),"-","△")&amp;"】"))</f>
        <v>【97.59】</v>
      </c>
      <c r="CA6" s="22">
        <f>IF(CA7="",NA(),CA7)</f>
        <v>192.48</v>
      </c>
      <c r="CB6" s="22">
        <f t="shared" ref="CB6:CJ6" si="9">IF(CB7="",NA(),CB7)</f>
        <v>193.12</v>
      </c>
      <c r="CC6" s="22">
        <f t="shared" si="9"/>
        <v>217.09</v>
      </c>
      <c r="CD6" s="22">
        <f t="shared" si="9"/>
        <v>221.58</v>
      </c>
      <c r="CE6" s="22">
        <f t="shared" si="9"/>
        <v>267.89999999999998</v>
      </c>
      <c r="CF6" s="22">
        <f t="shared" si="9"/>
        <v>225.09</v>
      </c>
      <c r="CG6" s="22">
        <f t="shared" si="9"/>
        <v>224.82</v>
      </c>
      <c r="CH6" s="22">
        <f t="shared" si="9"/>
        <v>230.85</v>
      </c>
      <c r="CI6" s="22">
        <f t="shared" si="9"/>
        <v>230.21</v>
      </c>
      <c r="CJ6" s="22">
        <f t="shared" si="9"/>
        <v>240.31</v>
      </c>
      <c r="CK6" s="21" t="str">
        <f>IF(CK7="","",IF(CK7="-","【-】","【"&amp;SUBSTITUTE(TEXT(CK7,"#,##0.00"),"-","△")&amp;"】"))</f>
        <v>【181.66】</v>
      </c>
      <c r="CL6" s="22">
        <f>IF(CL7="",NA(),CL7)</f>
        <v>61.34</v>
      </c>
      <c r="CM6" s="22">
        <f t="shared" ref="CM6:CU6" si="10">IF(CM7="",NA(),CM7)</f>
        <v>59.21</v>
      </c>
      <c r="CN6" s="22">
        <f t="shared" si="10"/>
        <v>58.66</v>
      </c>
      <c r="CO6" s="22">
        <f t="shared" si="10"/>
        <v>56.52</v>
      </c>
      <c r="CP6" s="22">
        <f t="shared" si="10"/>
        <v>55.31</v>
      </c>
      <c r="CQ6" s="22">
        <f t="shared" si="10"/>
        <v>49.38</v>
      </c>
      <c r="CR6" s="22">
        <f t="shared" si="10"/>
        <v>50.09</v>
      </c>
      <c r="CS6" s="22">
        <f t="shared" si="10"/>
        <v>50.1</v>
      </c>
      <c r="CT6" s="22">
        <f t="shared" si="10"/>
        <v>49.76</v>
      </c>
      <c r="CU6" s="22">
        <f t="shared" si="10"/>
        <v>49.74</v>
      </c>
      <c r="CV6" s="21" t="str">
        <f>IF(CV7="","",IF(CV7="-","【-】","【"&amp;SUBSTITUTE(TEXT(CV7,"#,##0.00"),"-","△")&amp;"】"))</f>
        <v>【60.21】</v>
      </c>
      <c r="CW6" s="22">
        <f>IF(CW7="",NA(),CW7)</f>
        <v>74.459999999999994</v>
      </c>
      <c r="CX6" s="22">
        <f t="shared" ref="CX6:DF6" si="11">IF(CX7="",NA(),CX7)</f>
        <v>75.66</v>
      </c>
      <c r="CY6" s="22">
        <f t="shared" si="11"/>
        <v>74.44</v>
      </c>
      <c r="CZ6" s="22">
        <f t="shared" si="11"/>
        <v>74.88</v>
      </c>
      <c r="DA6" s="22">
        <f t="shared" si="11"/>
        <v>75.94</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56.81</v>
      </c>
      <c r="DI6" s="22">
        <f t="shared" ref="DI6:DQ6" si="12">IF(DI7="",NA(),DI7)</f>
        <v>58.26</v>
      </c>
      <c r="DJ6" s="22">
        <f t="shared" si="12"/>
        <v>59.67</v>
      </c>
      <c r="DK6" s="22">
        <f t="shared" si="12"/>
        <v>58.2</v>
      </c>
      <c r="DL6" s="22">
        <f t="shared" si="12"/>
        <v>54.39</v>
      </c>
      <c r="DM6" s="22">
        <f t="shared" si="12"/>
        <v>47.5</v>
      </c>
      <c r="DN6" s="22">
        <f t="shared" si="12"/>
        <v>48.41</v>
      </c>
      <c r="DO6" s="22">
        <f t="shared" si="12"/>
        <v>50.02</v>
      </c>
      <c r="DP6" s="22">
        <f t="shared" si="12"/>
        <v>51.38</v>
      </c>
      <c r="DQ6" s="22">
        <f t="shared" si="12"/>
        <v>52.3</v>
      </c>
      <c r="DR6" s="21" t="str">
        <f>IF(DR7="","",IF(DR7="-","【-】","【"&amp;SUBSTITUTE(TEXT(DR7,"#,##0.00"),"-","△")&amp;"】"))</f>
        <v>【52.41】</v>
      </c>
      <c r="DS6" s="22">
        <f>IF(DS7="",NA(),DS7)</f>
        <v>4.63</v>
      </c>
      <c r="DT6" s="22">
        <f t="shared" ref="DT6:EB6" si="13">IF(DT7="",NA(),DT7)</f>
        <v>4.29</v>
      </c>
      <c r="DU6" s="22">
        <f t="shared" si="13"/>
        <v>6.37</v>
      </c>
      <c r="DV6" s="22">
        <f t="shared" si="13"/>
        <v>6.39</v>
      </c>
      <c r="DW6" s="22">
        <f t="shared" si="13"/>
        <v>8.33</v>
      </c>
      <c r="DX6" s="22">
        <f t="shared" si="13"/>
        <v>17.399999999999999</v>
      </c>
      <c r="DY6" s="22">
        <f t="shared" si="13"/>
        <v>18.64</v>
      </c>
      <c r="DZ6" s="22">
        <f t="shared" si="13"/>
        <v>19.510000000000002</v>
      </c>
      <c r="EA6" s="22">
        <f t="shared" si="13"/>
        <v>21.6</v>
      </c>
      <c r="EB6" s="22">
        <f t="shared" si="13"/>
        <v>23.36</v>
      </c>
      <c r="EC6" s="21" t="str">
        <f>IF(EC7="","",IF(EC7="-","【-】","【"&amp;SUBSTITUTE(TEXT(EC7,"#,##0.00"),"-","△")&amp;"】"))</f>
        <v>【26.78】</v>
      </c>
      <c r="ED6" s="22">
        <f>IF(ED7="",NA(),ED7)</f>
        <v>0.37</v>
      </c>
      <c r="EE6" s="22">
        <f t="shared" ref="EE6:EM6" si="14">IF(EE7="",NA(),EE7)</f>
        <v>0.32</v>
      </c>
      <c r="EF6" s="22">
        <f t="shared" si="14"/>
        <v>0.47</v>
      </c>
      <c r="EG6" s="22">
        <f t="shared" si="14"/>
        <v>0.44</v>
      </c>
      <c r="EH6" s="22">
        <f t="shared" si="14"/>
        <v>1.06</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15">
      <c r="A7" s="15"/>
      <c r="B7" s="24">
        <v>2024</v>
      </c>
      <c r="C7" s="24">
        <v>384887</v>
      </c>
      <c r="D7" s="24">
        <v>46</v>
      </c>
      <c r="E7" s="24">
        <v>1</v>
      </c>
      <c r="F7" s="24">
        <v>0</v>
      </c>
      <c r="G7" s="24">
        <v>1</v>
      </c>
      <c r="H7" s="24" t="s">
        <v>93</v>
      </c>
      <c r="I7" s="24" t="s">
        <v>94</v>
      </c>
      <c r="J7" s="24" t="s">
        <v>95</v>
      </c>
      <c r="K7" s="24" t="s">
        <v>96</v>
      </c>
      <c r="L7" s="24" t="s">
        <v>97</v>
      </c>
      <c r="M7" s="24" t="s">
        <v>98</v>
      </c>
      <c r="N7" s="25" t="s">
        <v>99</v>
      </c>
      <c r="O7" s="25">
        <v>60.21</v>
      </c>
      <c r="P7" s="25">
        <v>99.85</v>
      </c>
      <c r="Q7" s="25">
        <v>5170</v>
      </c>
      <c r="R7" s="25">
        <v>9108</v>
      </c>
      <c r="S7" s="25">
        <v>241.88</v>
      </c>
      <c r="T7" s="25">
        <v>37.659999999999997</v>
      </c>
      <c r="U7" s="25">
        <v>8723</v>
      </c>
      <c r="V7" s="25">
        <v>34.03</v>
      </c>
      <c r="W7" s="25">
        <v>256.33</v>
      </c>
      <c r="X7" s="25">
        <v>131.59</v>
      </c>
      <c r="Y7" s="25">
        <v>130.57</v>
      </c>
      <c r="Z7" s="25">
        <v>122.04</v>
      </c>
      <c r="AA7" s="25">
        <v>120</v>
      </c>
      <c r="AB7" s="25">
        <v>104.67</v>
      </c>
      <c r="AC7" s="25">
        <v>105.34</v>
      </c>
      <c r="AD7" s="25">
        <v>105.77</v>
      </c>
      <c r="AE7" s="25">
        <v>104.82</v>
      </c>
      <c r="AF7" s="25">
        <v>106.46</v>
      </c>
      <c r="AG7" s="25">
        <v>103.41</v>
      </c>
      <c r="AH7" s="25">
        <v>107.26</v>
      </c>
      <c r="AI7" s="25">
        <v>0</v>
      </c>
      <c r="AJ7" s="25">
        <v>0</v>
      </c>
      <c r="AK7" s="25">
        <v>0</v>
      </c>
      <c r="AL7" s="25">
        <v>0</v>
      </c>
      <c r="AM7" s="25">
        <v>0</v>
      </c>
      <c r="AN7" s="25">
        <v>24.04</v>
      </c>
      <c r="AO7" s="25">
        <v>28.03</v>
      </c>
      <c r="AP7" s="25">
        <v>26.73</v>
      </c>
      <c r="AQ7" s="25">
        <v>27.85</v>
      </c>
      <c r="AR7" s="25">
        <v>28</v>
      </c>
      <c r="AS7" s="25">
        <v>1.61</v>
      </c>
      <c r="AT7" s="25">
        <v>107.4</v>
      </c>
      <c r="AU7" s="25">
        <v>104.37</v>
      </c>
      <c r="AV7" s="25">
        <v>147.41</v>
      </c>
      <c r="AW7" s="25">
        <v>98.23</v>
      </c>
      <c r="AX7" s="25">
        <v>104.75</v>
      </c>
      <c r="AY7" s="25">
        <v>305.08</v>
      </c>
      <c r="AZ7" s="25">
        <v>305.33999999999997</v>
      </c>
      <c r="BA7" s="25">
        <v>310.01</v>
      </c>
      <c r="BB7" s="25">
        <v>311.12</v>
      </c>
      <c r="BC7" s="25">
        <v>293.51</v>
      </c>
      <c r="BD7" s="25">
        <v>239.69</v>
      </c>
      <c r="BE7" s="25">
        <v>728.98</v>
      </c>
      <c r="BF7" s="25">
        <v>682.79</v>
      </c>
      <c r="BG7" s="25">
        <v>680.85</v>
      </c>
      <c r="BH7" s="25">
        <v>789.68</v>
      </c>
      <c r="BI7" s="25">
        <v>908.11</v>
      </c>
      <c r="BJ7" s="25">
        <v>585.59</v>
      </c>
      <c r="BK7" s="25">
        <v>561.34</v>
      </c>
      <c r="BL7" s="25">
        <v>538.33000000000004</v>
      </c>
      <c r="BM7" s="25">
        <v>515.14</v>
      </c>
      <c r="BN7" s="25">
        <v>498.34</v>
      </c>
      <c r="BO7" s="25">
        <v>264.86</v>
      </c>
      <c r="BP7" s="25">
        <v>141.56</v>
      </c>
      <c r="BQ7" s="25">
        <v>140.9</v>
      </c>
      <c r="BR7" s="25">
        <v>125.55</v>
      </c>
      <c r="BS7" s="25">
        <v>115.59</v>
      </c>
      <c r="BT7" s="25">
        <v>95.69</v>
      </c>
      <c r="BU7" s="25">
        <v>82.78</v>
      </c>
      <c r="BV7" s="25">
        <v>84.82</v>
      </c>
      <c r="BW7" s="25">
        <v>82.29</v>
      </c>
      <c r="BX7" s="25">
        <v>84.16</v>
      </c>
      <c r="BY7" s="25">
        <v>81.45</v>
      </c>
      <c r="BZ7" s="25">
        <v>97.59</v>
      </c>
      <c r="CA7" s="25">
        <v>192.48</v>
      </c>
      <c r="CB7" s="25">
        <v>193.12</v>
      </c>
      <c r="CC7" s="25">
        <v>217.09</v>
      </c>
      <c r="CD7" s="25">
        <v>221.58</v>
      </c>
      <c r="CE7" s="25">
        <v>267.89999999999998</v>
      </c>
      <c r="CF7" s="25">
        <v>225.09</v>
      </c>
      <c r="CG7" s="25">
        <v>224.82</v>
      </c>
      <c r="CH7" s="25">
        <v>230.85</v>
      </c>
      <c r="CI7" s="25">
        <v>230.21</v>
      </c>
      <c r="CJ7" s="25">
        <v>240.31</v>
      </c>
      <c r="CK7" s="25">
        <v>181.66</v>
      </c>
      <c r="CL7" s="25">
        <v>61.34</v>
      </c>
      <c r="CM7" s="25">
        <v>59.21</v>
      </c>
      <c r="CN7" s="25">
        <v>58.66</v>
      </c>
      <c r="CO7" s="25">
        <v>56.52</v>
      </c>
      <c r="CP7" s="25">
        <v>55.31</v>
      </c>
      <c r="CQ7" s="25">
        <v>49.38</v>
      </c>
      <c r="CR7" s="25">
        <v>50.09</v>
      </c>
      <c r="CS7" s="25">
        <v>50.1</v>
      </c>
      <c r="CT7" s="25">
        <v>49.76</v>
      </c>
      <c r="CU7" s="25">
        <v>49.74</v>
      </c>
      <c r="CV7" s="25">
        <v>60.21</v>
      </c>
      <c r="CW7" s="25">
        <v>74.459999999999994</v>
      </c>
      <c r="CX7" s="25">
        <v>75.66</v>
      </c>
      <c r="CY7" s="25">
        <v>74.44</v>
      </c>
      <c r="CZ7" s="25">
        <v>74.88</v>
      </c>
      <c r="DA7" s="25">
        <v>75.94</v>
      </c>
      <c r="DB7" s="25">
        <v>78.010000000000005</v>
      </c>
      <c r="DC7" s="25">
        <v>77.599999999999994</v>
      </c>
      <c r="DD7" s="25">
        <v>77.3</v>
      </c>
      <c r="DE7" s="25">
        <v>76.64</v>
      </c>
      <c r="DF7" s="25">
        <v>75.37</v>
      </c>
      <c r="DG7" s="25">
        <v>89.21</v>
      </c>
      <c r="DH7" s="25">
        <v>56.81</v>
      </c>
      <c r="DI7" s="25">
        <v>58.26</v>
      </c>
      <c r="DJ7" s="25">
        <v>59.67</v>
      </c>
      <c r="DK7" s="25">
        <v>58.2</v>
      </c>
      <c r="DL7" s="25">
        <v>54.39</v>
      </c>
      <c r="DM7" s="25">
        <v>47.5</v>
      </c>
      <c r="DN7" s="25">
        <v>48.41</v>
      </c>
      <c r="DO7" s="25">
        <v>50.02</v>
      </c>
      <c r="DP7" s="25">
        <v>51.38</v>
      </c>
      <c r="DQ7" s="25">
        <v>52.3</v>
      </c>
      <c r="DR7" s="25">
        <v>52.41</v>
      </c>
      <c r="DS7" s="25">
        <v>4.63</v>
      </c>
      <c r="DT7" s="25">
        <v>4.29</v>
      </c>
      <c r="DU7" s="25">
        <v>6.37</v>
      </c>
      <c r="DV7" s="25">
        <v>6.39</v>
      </c>
      <c r="DW7" s="25">
        <v>8.33</v>
      </c>
      <c r="DX7" s="25">
        <v>17.399999999999999</v>
      </c>
      <c r="DY7" s="25">
        <v>18.64</v>
      </c>
      <c r="DZ7" s="25">
        <v>19.510000000000002</v>
      </c>
      <c r="EA7" s="25">
        <v>21.6</v>
      </c>
      <c r="EB7" s="25">
        <v>23.36</v>
      </c>
      <c r="EC7" s="25">
        <v>26.78</v>
      </c>
      <c r="ED7" s="25">
        <v>0.37</v>
      </c>
      <c r="EE7" s="25">
        <v>0.32</v>
      </c>
      <c r="EF7" s="25">
        <v>0.47</v>
      </c>
      <c r="EG7" s="25">
        <v>0.44</v>
      </c>
      <c r="EH7" s="25">
        <v>1.06</v>
      </c>
      <c r="EI7" s="25">
        <v>0.4</v>
      </c>
      <c r="EJ7" s="25">
        <v>0.36</v>
      </c>
      <c r="EK7" s="25">
        <v>0.56999999999999995</v>
      </c>
      <c r="EL7" s="25">
        <v>0.56000000000000005</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近藤 裕昭</cp:lastModifiedBy>
  <cp:lastPrinted>2026-02-09T04:25:09Z</cp:lastPrinted>
  <dcterms:created xsi:type="dcterms:W3CDTF">2025-12-12T09:22:37Z</dcterms:created>
  <dcterms:modified xsi:type="dcterms:W3CDTF">2026-02-09T04:37:29Z</dcterms:modified>
  <cp:category/>
</cp:coreProperties>
</file>