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水道係\02調査回答\R07\20260210〆切　経営比較分析表\経営比較分析表（送付用・団体別）\16_内子町\"/>
    </mc:Choice>
  </mc:AlternateContent>
  <workbookProtection workbookAlgorithmName="SHA-512" workbookHashValue="4DE0OjTIwXzOZqXIH8i4QN1FZqXQ1Rget5TFc3sMJFnlVZbEkY7z3bY8CpYrkM6Xxc3Nn4NcvRFnYoz7FYT8DQ==" workbookSaltValue="ZkFGrWT2FMglqqnB6s3IMQ=="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<sst xmlns="http://schemas.openxmlformats.org/spreadsheetml/2006/main" count="228" uniqueCount="111">
  <si>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</si>
  <si>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</si>
  <si>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</si>
  <si>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</si>
  <si>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</si>
  <si>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</si>
  <si>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</si>
  <si>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</si>
  <si>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</si>
  <si>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</si>
  <si>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</si>
  <si>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</si>
  <si>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</si>
  <si>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</si>
  <si>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</si>
  <si>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</si>
  <si>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</si>
  <si>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</si>
  <si>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</si>
  <si>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</si>
  <si>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</si>
  <si>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</si>
  <si>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</si>
  <si>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</si>
  <si>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</si>
  <si>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</si>
  <si>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</si>
  <si>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</si>
  <si>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</si>
  <si>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</si>
  <si>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</si>
  <si>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</si>
  <si>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</si>
  <si>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</si>
  <si>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</si>
  <si>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</si>
  <si>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</si>
  <si>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</si>
  <si>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</si>
  <si>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</si>
  <si>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</si>
  <si>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</si>
  <si>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</si>
  <si>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</si>
  <si>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</si>
  <si>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</si>
  <si>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</si>
  <si>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</si>
  <si>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</si>
  <si>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</si>
  <si>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</si>
  <si>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</si>
  <si>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</si>
  <si>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</si>
  <si>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</si>
  <si>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</si>
  <si>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</si>
  <si>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</si>
  <si>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</si>
  <si>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</si>
  <si>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</si>
  <si>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</si>
  <si>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</si>
  <si>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</si>
  <si>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</si>
  <si>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</si>
  <si>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</si>
  <si>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</si>
  <si>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</si>
  <si>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</si>
  <si>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</si>
  <si>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</si>
  <si>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</si>
  <si>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</si>
  <si>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</si>
  <si>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</si>
  <si>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</si>
  <si>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</si>
  <si>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</si>
  <si>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</si>
  <si>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</si>
  <si>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</si>
  <si>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</si>
  <si>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</si>
  <si>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</si>
  <si>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</si>
  <si>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</si>
  <si>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</si>
  <si>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</si>
  <si>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</si>
  <si>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</si>
  <si>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</si>
  <si>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内子町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</si>
  <si>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</si>
  <si>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</si>
  <si>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</si>
  <si>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</si>
  <si>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</si>
  <si>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</si>
  <si>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</si>
  <si>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</si>
  <si>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</si>
  <si>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</si>
  <si>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</si>
  <si>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</si>
  <si>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</si>
  <si>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</si>
  <si>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</si>
  <si>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①有形固定資産減価償却率及び②管路経年化率は、高いほど施設の老朽化が進んでいることを示している。類似団体の平均値よりも下回っており、現在のところ問題ない状況である。
　③管路更新率については、類似団体の平均値よりやや少ないが、未普及地域への水道整備事業による管路延長や送・配水管の耐震化工事を行っている。
　旧簡易水道の施設、送・配水管等においては、老朽化が深刻なものも少なくない。引き続きリスクの高い管路から順次更新し、基幹病院や災害時の重要給水拠点に至る配水管の耐震化を優先的に進めていく。</t>
    <rPh sb="97" eb="99">
      <t>ルイジ</t>
    </rPh>
    <rPh sb="99" eb="101">
      <t>ダンタイ</t>
    </rPh>
    <rPh sb="102" eb="104">
      <t>ヘイキン</t>
    </rPh>
    <rPh sb="104" eb="105">
      <t>チ</t>
    </rPh>
    <rPh sb="109" eb="110">
      <t>スク</t>
    </rPh>
    <rPh sb="144" eb="146">
      <t>コウジ</t>
    </rPh>
    <rPh sb="147" eb="148">
      <t>オコナ</t>
    </rPh>
    <phoneticPr fontId="4"/>
  </si>
  <si>
    <t>　経営指数等の分析から、内子町は安定した経営状況であると言える。しかし、近年の人口減少や節水型機器の普及、節水意識の高まりから、水道使用量は徐々に減少している。
　水道事業を取り巻く環境は、一層の厳しさを増していくことが確実な状況にあるが、安心・安全な水を供給するためには、施設や管路の耐震化、老朽化による更新を実施していかなくてはならない。
　今後は、経営健全化を図るため、実情に応じた運営基盤の強化や水道料金改定を検討しなければならない。</t>
    <rPh sb="206" eb="208">
      <t>カイテイ</t>
    </rPh>
    <phoneticPr fontId="4"/>
  </si>
  <si>
    <t>　①経常収支比率は、前年度を下回っているが、類似団体より比率は高く健全経営を行っている。収益の減額は、水道使用料の減少、一般会計補助金の減少が主な要因である。総費用については、修繕費、動力費、人件費及び減価償却費の増加に増額している。
　②累積欠損金比率は、累積欠損金は発生しておらず健全な経営が行われている。
　③流動比率は、流動負債が減少した結果、前年度に比べ流動比率が増加している。
　④水道未普及地域への拡張事業及び旧簡易水道施設の改良事業に対する企業債の借入を行っているため、他団体と比べ比率が高くなっている。
　⑤料金回収率は、前年度より減少し、類似団体の平均値を下回った。適切な料金収入が確保できていない状況であり、料金改定を行う必要がある。
  ⑥給水原価は、類似団体の平均値よりも低いが、引き続き効果的な維持管理や有収率の向上を図るため、現状を分析しながら経営改善の検討を行っていく。
　⑦施設利用率は、類似団体の平均値をやや下回っているが、施設の効率的な運用ができている。
　⑧有収率は、前年度より減少したが、類似団体の平均値を上回っている。引き続き、漏水調査や老朽管の更新に努めていく。</t>
    <rPh sb="2" eb="4">
      <t>ケイジョウ</t>
    </rPh>
    <rPh sb="4" eb="6">
      <t>シュウシ</t>
    </rPh>
    <rPh sb="6" eb="8">
      <t>ヒリツ</t>
    </rPh>
    <rPh sb="10" eb="13">
      <t>ゼンネンド</t>
    </rPh>
    <rPh sb="14" eb="16">
      <t>シタマワ</t>
    </rPh>
    <rPh sb="22" eb="24">
      <t>ルイジ</t>
    </rPh>
    <rPh sb="24" eb="26">
      <t>ダンタイ</t>
    </rPh>
    <rPh sb="28" eb="30">
      <t>ヒリツ</t>
    </rPh>
    <rPh sb="31" eb="32">
      <t>タカ</t>
    </rPh>
    <rPh sb="33" eb="35">
      <t>ケンゼン</t>
    </rPh>
    <rPh sb="35" eb="37">
      <t>ケイエイ</t>
    </rPh>
    <rPh sb="38" eb="39">
      <t>オコナ</t>
    </rPh>
    <rPh sb="51" eb="53">
      <t>スイドウ</t>
    </rPh>
    <rPh sb="53" eb="56">
      <t>シヨウリョウ</t>
    </rPh>
    <rPh sb="79" eb="80">
      <t>ソウ</t>
    </rPh>
    <rPh sb="88" eb="91">
      <t>シュウゼンヒ</t>
    </rPh>
    <rPh sb="92" eb="94">
      <t>ドウリョク</t>
    </rPh>
    <rPh sb="94" eb="95">
      <t>ヒ</t>
    </rPh>
    <rPh sb="96" eb="99">
      <t>ジンケンヒ</t>
    </rPh>
    <rPh sb="99" eb="100">
      <t>オヨ</t>
    </rPh>
    <rPh sb="101" eb="106">
      <t>ゲンカショウキャクヒ</t>
    </rPh>
    <rPh sb="110" eb="112">
      <t>ゾウガク</t>
    </rPh>
    <rPh sb="129" eb="131">
      <t>ルイセキ</t>
    </rPh>
    <rPh sb="131" eb="133">
      <t>ケッソン</t>
    </rPh>
    <rPh sb="133" eb="134">
      <t>キン</t>
    </rPh>
    <rPh sb="135" eb="137">
      <t>ハッセイ</t>
    </rPh>
    <rPh sb="142" eb="144">
      <t>ケンゼン</t>
    </rPh>
    <rPh sb="145" eb="147">
      <t>ケイエイ</t>
    </rPh>
    <rPh sb="148" eb="149">
      <t>オコナ</t>
    </rPh>
    <rPh sb="158" eb="160">
      <t>リュウドウ</t>
    </rPh>
    <rPh sb="160" eb="162">
      <t>ヒリツ</t>
    </rPh>
    <rPh sb="164" eb="166">
      <t>リュウドウ</t>
    </rPh>
    <rPh sb="166" eb="168">
      <t>フサイ</t>
    </rPh>
    <rPh sb="169" eb="171">
      <t>ゲンショウ</t>
    </rPh>
    <rPh sb="187" eb="189">
      <t>ゾウカ</t>
    </rPh>
    <rPh sb="210" eb="211">
      <t>オヨ</t>
    </rPh>
    <rPh sb="212" eb="217">
      <t>キュウカンイスイドウ</t>
    </rPh>
    <rPh sb="217" eb="219">
      <t>シセツ</t>
    </rPh>
    <rPh sb="220" eb="222">
      <t>カイリョウ</t>
    </rPh>
    <rPh sb="222" eb="224">
      <t>ジギョウ</t>
    </rPh>
    <rPh sb="270" eb="273">
      <t>ゼンネンド</t>
    </rPh>
    <rPh sb="275" eb="277">
      <t>ゲンショウ</t>
    </rPh>
    <rPh sb="309" eb="311">
      <t>ジョウキョウ</t>
    </rPh>
    <rPh sb="315" eb="319">
      <t>リョウキンカイテイ</t>
    </rPh>
    <rPh sb="320" eb="321">
      <t>オコナ</t>
    </rPh>
    <rPh sb="322" eb="324">
      <t>ヒツヨウ</t>
    </rPh>
    <rPh sb="338" eb="340">
      <t>ルイジ</t>
    </rPh>
    <rPh sb="340" eb="342">
      <t>ダンタイ</t>
    </rPh>
    <rPh sb="343" eb="346">
      <t>ヘイキンチ</t>
    </rPh>
    <rPh sb="349" eb="350">
      <t>ヒク</t>
    </rPh>
    <rPh sb="422" eb="423">
      <t>シタ</t>
    </rPh>
    <rPh sb="454" eb="455">
      <t>ゼン</t>
    </rPh>
    <rPh sb="455" eb="456">
      <t>ネン</t>
    </rPh>
    <rPh sb="456" eb="457">
      <t>ド</t>
    </rPh>
    <rPh sb="459" eb="461">
      <t>ゲンショウ</t>
    </rPh>
    <rPh sb="474" eb="475">
      <t>ウエ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</si>
</sst>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0.38</c:v>
                </c:pt>
                <c:pt idx="1">
                  <c:v>0.22</c:v>
                </c:pt>
                <c:pt idx="2">
                  <c:v>0.15</c:v>
                </c:pt>
                <c:pt idx="3">
                  <c:v>1.69</c:v>
                </c:pt>
                <c:pt idx="4">
                  <c:v>0.37</c:v>
                </c:pt>
              </c:numCache>
            </c:numRef>
          </c:val>
          <c:extLst>
            <c:ext xmlns:c16="http://schemas.microsoft.com/office/drawing/2014/chart" uri="{C3380CC4-5D6E-409C-BE32-E72D297353CC}">
              <c16:uniqueId val="{00000000-D49A-428F-828F-3EB49A37023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D49A-428F-828F-3EB49A37023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57.93</c:v>
                </c:pt>
                <c:pt idx="1">
                  <c:v>54.04</c:v>
                </c:pt>
                <c:pt idx="2">
                  <c:v>54.8</c:v>
                </c:pt>
                <c:pt idx="3">
                  <c:v>54.96</c:v>
                </c:pt>
                <c:pt idx="4">
                  <c:v>55.16</c:v>
                </c:pt>
              </c:numCache>
            </c:numRef>
          </c:val>
          <c:extLst>
            <c:ext xmlns:c16="http://schemas.microsoft.com/office/drawing/2014/chart" uri="{C3380CC4-5D6E-409C-BE32-E72D297353CC}">
              <c16:uniqueId val="{00000000-E454-4FD8-89C4-2B58724EAB3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E454-4FD8-89C4-2B58724EAB3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77.260000000000005</c:v>
                </c:pt>
                <c:pt idx="1">
                  <c:v>80.760000000000005</c:v>
                </c:pt>
                <c:pt idx="2">
                  <c:v>82.36</c:v>
                </c:pt>
                <c:pt idx="3">
                  <c:v>81.430000000000007</c:v>
                </c:pt>
                <c:pt idx="4">
                  <c:v>80.180000000000007</c:v>
                </c:pt>
              </c:numCache>
            </c:numRef>
          </c:val>
          <c:extLst>
            <c:ext xmlns:c16="http://schemas.microsoft.com/office/drawing/2014/chart" uri="{C3380CC4-5D6E-409C-BE32-E72D297353CC}">
              <c16:uniqueId val="{00000000-CB9C-4CD0-A091-28B450BF0AA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CB9C-4CD0-A091-28B450BF0AA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113.95</c:v>
                </c:pt>
                <c:pt idx="1">
                  <c:v>116.92</c:v>
                </c:pt>
                <c:pt idx="2">
                  <c:v>118.44</c:v>
                </c:pt>
                <c:pt idx="3">
                  <c:v>114.88</c:v>
                </c:pt>
                <c:pt idx="4">
                  <c:v>108.27</c:v>
                </c:pt>
              </c:numCache>
            </c:numRef>
          </c:val>
          <c:extLst>
            <c:ext xmlns:c16="http://schemas.microsoft.com/office/drawing/2014/chart" uri="{C3380CC4-5D6E-409C-BE32-E72D297353CC}">
              <c16:uniqueId val="{00000000-361A-4885-86DE-18849C84CCB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361A-4885-86DE-18849C84CCB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31.66</c:v>
                </c:pt>
                <c:pt idx="1">
                  <c:v>33.97</c:v>
                </c:pt>
                <c:pt idx="2">
                  <c:v>36.21</c:v>
                </c:pt>
                <c:pt idx="3">
                  <c:v>36.46</c:v>
                </c:pt>
                <c:pt idx="4">
                  <c:v>32.83</c:v>
                </c:pt>
              </c:numCache>
            </c:numRef>
          </c:val>
          <c:extLst>
            <c:ext xmlns:c16="http://schemas.microsoft.com/office/drawing/2014/chart" uri="{C3380CC4-5D6E-409C-BE32-E72D297353CC}">
              <c16:uniqueId val="{00000000-AD1F-4C22-85A4-8726EB182CE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AD1F-4C22-85A4-8726EB182CE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
                  <c:v>0</c:v>
                </c:pt>
                <c:pt idx="1">
                  <c:v>18.670000000000002</c:v>
                </c:pt>
                <c:pt idx="2">
                  <c:v>20.34</c:v>
                </c:pt>
                <c:pt idx="3">
                  <c:v>21.29</c:v>
                </c:pt>
                <c:pt idx="4">
                  <c:v>21.08</c:v>
                </c:pt>
              </c:numCache>
            </c:numRef>
          </c:val>
          <c:extLst>
            <c:ext xmlns:c16="http://schemas.microsoft.com/office/drawing/2014/chart" uri="{C3380CC4-5D6E-409C-BE32-E72D297353CC}">
              <c16:uniqueId val="{00000000-C4D2-45BC-B507-14F9E3ABF5E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C4D2-45BC-B507-14F9E3ABF5E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C7-4477-828E-97C52DCA720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9BC7-4477-828E-97C52DCA720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327.58</c:v>
                </c:pt>
                <c:pt idx="1">
                  <c:v>518.39</c:v>
                </c:pt>
                <c:pt idx="2">
                  <c:v>642.87</c:v>
                </c:pt>
                <c:pt idx="3">
                  <c:v>305.39999999999998</c:v>
                </c:pt>
                <c:pt idx="4">
                  <c:v>387.95</c:v>
                </c:pt>
              </c:numCache>
            </c:numRef>
          </c:val>
          <c:extLst>
            <c:ext xmlns:c16="http://schemas.microsoft.com/office/drawing/2014/chart" uri="{C3380CC4-5D6E-409C-BE32-E72D297353CC}">
              <c16:uniqueId val="{00000000-8C6D-4722-8BFA-FBE85816740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8C6D-4722-8BFA-FBE85816740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1015.88</c:v>
                </c:pt>
                <c:pt idx="1">
                  <c:v>973.14</c:v>
                </c:pt>
                <c:pt idx="2">
                  <c:v>962.96</c:v>
                </c:pt>
                <c:pt idx="3">
                  <c:v>1033.46</c:v>
                </c:pt>
                <c:pt idx="4">
                  <c:v>1087.8</c:v>
                </c:pt>
              </c:numCache>
            </c:numRef>
          </c:val>
          <c:extLst>
            <c:ext xmlns:c16="http://schemas.microsoft.com/office/drawing/2014/chart" uri="{C3380CC4-5D6E-409C-BE32-E72D297353CC}">
              <c16:uniqueId val="{00000000-E2FF-4B8C-BB78-18185FC8F4A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E2FF-4B8C-BB78-18185FC8F4A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87.92</c:v>
                </c:pt>
                <c:pt idx="1">
                  <c:v>91.24</c:v>
                </c:pt>
                <c:pt idx="2">
                  <c:v>94.2</c:v>
                </c:pt>
                <c:pt idx="3">
                  <c:v>92.1</c:v>
                </c:pt>
                <c:pt idx="4">
                  <c:v>85.51</c:v>
                </c:pt>
              </c:numCache>
            </c:numRef>
          </c:val>
          <c:extLst>
            <c:ext xmlns:c16="http://schemas.microsoft.com/office/drawing/2014/chart" uri="{C3380CC4-5D6E-409C-BE32-E72D297353CC}">
              <c16:uniqueId val="{00000000-C30C-4914-BDDF-26153F8E4E2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C30C-4914-BDDF-26153F8E4E2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180.6</c:v>
                </c:pt>
                <c:pt idx="1">
                  <c:v>177.33</c:v>
                </c:pt>
                <c:pt idx="2">
                  <c:v>172.32</c:v>
                </c:pt>
                <c:pt idx="3">
                  <c:v>176.83</c:v>
                </c:pt>
                <c:pt idx="4">
                  <c:v>190.91</c:v>
                </c:pt>
              </c:numCache>
            </c:numRef>
          </c:val>
          <c:extLst>
            <c:ext xmlns:c16="http://schemas.microsoft.com/office/drawing/2014/chart" uri="{C3380CC4-5D6E-409C-BE32-E72D297353CC}">
              <c16:uniqueId val="{00000000-FE8F-44DB-871F-9F6232F62AA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FE8F-44DB-871F-9F6232F62AA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Y87" sqref="BY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愛媛県　内子町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A7</v>
      </c>
      <c r="X8" s="69"/>
      <c r="Y8" s="69"/>
      <c r="Z8" s="69"/>
      <c r="AA8" s="69"/>
      <c r="AB8" s="69"/>
      <c r="AC8" s="69"/>
      <c r="AD8" s="69" t="str">
        <f>データ!$M$6</f>
        <v>非設置</v>
      </c>
      <c r="AE8" s="69"/>
      <c r="AF8" s="69"/>
      <c r="AG8" s="69"/>
      <c r="AH8" s="69"/>
      <c r="AI8" s="69"/>
      <c r="AJ8" s="69"/>
      <c r="AK8" s="2"/>
      <c r="AL8" s="52">
        <f>データ!$R$6</f>
        <v>14708</v>
      </c>
      <c r="AM8" s="52"/>
      <c r="AN8" s="52"/>
      <c r="AO8" s="52"/>
      <c r="AP8" s="52"/>
      <c r="AQ8" s="52"/>
      <c r="AR8" s="52"/>
      <c r="AS8" s="52"/>
      <c r="AT8" s="49">
        <f>データ!$S$6</f>
        <v>299.43</v>
      </c>
      <c r="AU8" s="50"/>
      <c r="AV8" s="50"/>
      <c r="AW8" s="50"/>
      <c r="AX8" s="50"/>
      <c r="AY8" s="50"/>
      <c r="AZ8" s="50"/>
      <c r="BA8" s="50"/>
      <c r="BB8" s="39">
        <f>データ!$T$6</f>
        <v>49.12</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15">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9" t="str">
        <f>データ!$N$6</f>
        <v>-</v>
      </c>
      <c r="C10" s="50"/>
      <c r="D10" s="50"/>
      <c r="E10" s="50"/>
      <c r="F10" s="50"/>
      <c r="G10" s="50"/>
      <c r="H10" s="50"/>
      <c r="I10" s="49">
        <f>データ!$O$6</f>
        <v>67.03</v>
      </c>
      <c r="J10" s="50"/>
      <c r="K10" s="50"/>
      <c r="L10" s="50"/>
      <c r="M10" s="50"/>
      <c r="N10" s="50"/>
      <c r="O10" s="51"/>
      <c r="P10" s="39">
        <f>データ!$P$6</f>
        <v>92.05</v>
      </c>
      <c r="Q10" s="39"/>
      <c r="R10" s="39"/>
      <c r="S10" s="39"/>
      <c r="T10" s="39"/>
      <c r="U10" s="39"/>
      <c r="V10" s="39"/>
      <c r="W10" s="52">
        <f>データ!$Q$6</f>
        <v>2940</v>
      </c>
      <c r="X10" s="52"/>
      <c r="Y10" s="52"/>
      <c r="Z10" s="52"/>
      <c r="AA10" s="52"/>
      <c r="AB10" s="52"/>
      <c r="AC10" s="52"/>
      <c r="AD10" s="2"/>
      <c r="AE10" s="2"/>
      <c r="AF10" s="2"/>
      <c r="AG10" s="2"/>
      <c r="AH10" s="2"/>
      <c r="AI10" s="2"/>
      <c r="AJ10" s="2"/>
      <c r="AK10" s="2"/>
      <c r="AL10" s="52">
        <f>データ!$U$6</f>
        <v>13433</v>
      </c>
      <c r="AM10" s="52"/>
      <c r="AN10" s="52"/>
      <c r="AO10" s="52"/>
      <c r="AP10" s="52"/>
      <c r="AQ10" s="52"/>
      <c r="AR10" s="52"/>
      <c r="AS10" s="52"/>
      <c r="AT10" s="49">
        <f>データ!$V$6</f>
        <v>42.05</v>
      </c>
      <c r="AU10" s="50"/>
      <c r="AV10" s="50"/>
      <c r="AW10" s="50"/>
      <c r="AX10" s="50"/>
      <c r="AY10" s="50"/>
      <c r="AZ10" s="50"/>
      <c r="BA10" s="50"/>
      <c r="BB10" s="39">
        <f>データ!$W$6</f>
        <v>319.45</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15">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110</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108</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3"/>
      <c r="BM60" s="84"/>
      <c r="BN60" s="84"/>
      <c r="BO60" s="84"/>
      <c r="BP60" s="84"/>
      <c r="BQ60" s="84"/>
      <c r="BR60" s="84"/>
      <c r="BS60" s="84"/>
      <c r="BT60" s="84"/>
      <c r="BU60" s="84"/>
      <c r="BV60" s="84"/>
      <c r="BW60" s="84"/>
      <c r="BX60" s="84"/>
      <c r="BY60" s="84"/>
      <c r="BZ60" s="85"/>
    </row>
    <row r="61" spans="1:78" ht="13.5" customHeight="1" x14ac:dyDescent="0.15">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109</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Ot9gFNdaA8jCRRL1zl2sVu2Qj0/oX7C+aLSEBNHxo4q6NxDLMtLjEyxIRGUCadQnmwBhw/6X/bruHMfbDacww==" saltValue="pePU4ZgORgWqcqYAtL3hH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27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52</v>
      </c>
      <c r="B4" s="17"/>
      <c r="C4" s="17"/>
      <c r="D4" s="17"/>
      <c r="E4" s="17"/>
      <c r="F4" s="17"/>
      <c r="G4" s="17"/>
      <c r="H4" s="79"/>
      <c r="I4" s="80"/>
      <c r="J4" s="80"/>
      <c r="K4" s="80"/>
      <c r="L4" s="80"/>
      <c r="M4" s="80"/>
      <c r="N4" s="80"/>
      <c r="O4" s="80"/>
      <c r="P4" s="80"/>
      <c r="Q4" s="80"/>
      <c r="R4" s="80"/>
      <c r="S4" s="80"/>
      <c r="T4" s="80"/>
      <c r="U4" s="80"/>
      <c r="V4" s="80"/>
      <c r="W4" s="81"/>
      <c r="X4" s="75" t="s">
        <v>53</v>
      </c>
      <c r="Y4" s="75"/>
      <c r="Z4" s="75"/>
      <c r="AA4" s="75"/>
      <c r="AB4" s="75"/>
      <c r="AC4" s="75"/>
      <c r="AD4" s="75"/>
      <c r="AE4" s="75"/>
      <c r="AF4" s="75"/>
      <c r="AG4" s="75"/>
      <c r="AH4" s="75"/>
      <c r="AI4" s="75" t="s">
        <v>54</v>
      </c>
      <c r="AJ4" s="75"/>
      <c r="AK4" s="75"/>
      <c r="AL4" s="75"/>
      <c r="AM4" s="75"/>
      <c r="AN4" s="75"/>
      <c r="AO4" s="75"/>
      <c r="AP4" s="75"/>
      <c r="AQ4" s="75"/>
      <c r="AR4" s="75"/>
      <c r="AS4" s="75"/>
      <c r="AT4" s="75" t="s">
        <v>55</v>
      </c>
      <c r="AU4" s="75"/>
      <c r="AV4" s="75"/>
      <c r="AW4" s="75"/>
      <c r="AX4" s="75"/>
      <c r="AY4" s="75"/>
      <c r="AZ4" s="75"/>
      <c r="BA4" s="75"/>
      <c r="BB4" s="75"/>
      <c r="BC4" s="75"/>
      <c r="BD4" s="75"/>
      <c r="BE4" s="75" t="s">
        <v>56</v>
      </c>
      <c r="BF4" s="75"/>
      <c r="BG4" s="75"/>
      <c r="BH4" s="75"/>
      <c r="BI4" s="75"/>
      <c r="BJ4" s="75"/>
      <c r="BK4" s="75"/>
      <c r="BL4" s="75"/>
      <c r="BM4" s="75"/>
      <c r="BN4" s="75"/>
      <c r="BO4" s="75"/>
      <c r="BP4" s="75" t="s">
        <v>57</v>
      </c>
      <c r="BQ4" s="75"/>
      <c r="BR4" s="75"/>
      <c r="BS4" s="75"/>
      <c r="BT4" s="75"/>
      <c r="BU4" s="75"/>
      <c r="BV4" s="75"/>
      <c r="BW4" s="75"/>
      <c r="BX4" s="75"/>
      <c r="BY4" s="75"/>
      <c r="BZ4" s="75"/>
      <c r="CA4" s="75" t="s">
        <v>58</v>
      </c>
      <c r="CB4" s="75"/>
      <c r="CC4" s="75"/>
      <c r="CD4" s="75"/>
      <c r="CE4" s="75"/>
      <c r="CF4" s="75"/>
      <c r="CG4" s="75"/>
      <c r="CH4" s="75"/>
      <c r="CI4" s="75"/>
      <c r="CJ4" s="75"/>
      <c r="CK4" s="75"/>
      <c r="CL4" s="75" t="s">
        <v>59</v>
      </c>
      <c r="CM4" s="75"/>
      <c r="CN4" s="75"/>
      <c r="CO4" s="75"/>
      <c r="CP4" s="75"/>
      <c r="CQ4" s="75"/>
      <c r="CR4" s="75"/>
      <c r="CS4" s="75"/>
      <c r="CT4" s="75"/>
      <c r="CU4" s="75"/>
      <c r="CV4" s="75"/>
      <c r="CW4" s="75" t="s">
        <v>60</v>
      </c>
      <c r="CX4" s="75"/>
      <c r="CY4" s="75"/>
      <c r="CZ4" s="75"/>
      <c r="DA4" s="75"/>
      <c r="DB4" s="75"/>
      <c r="DC4" s="75"/>
      <c r="DD4" s="75"/>
      <c r="DE4" s="75"/>
      <c r="DF4" s="75"/>
      <c r="DG4" s="75"/>
      <c r="DH4" s="75" t="s">
        <v>61</v>
      </c>
      <c r="DI4" s="75"/>
      <c r="DJ4" s="75"/>
      <c r="DK4" s="75"/>
      <c r="DL4" s="75"/>
      <c r="DM4" s="75"/>
      <c r="DN4" s="75"/>
      <c r="DO4" s="75"/>
      <c r="DP4" s="75"/>
      <c r="DQ4" s="75"/>
      <c r="DR4" s="75"/>
      <c r="DS4" s="75" t="s">
        <v>62</v>
      </c>
      <c r="DT4" s="75"/>
      <c r="DU4" s="75"/>
      <c r="DV4" s="75"/>
      <c r="DW4" s="75"/>
      <c r="DX4" s="75"/>
      <c r="DY4" s="75"/>
      <c r="DZ4" s="75"/>
      <c r="EA4" s="75"/>
      <c r="EB4" s="75"/>
      <c r="EC4" s="75"/>
      <c r="ED4" s="75" t="s">
        <v>63</v>
      </c>
      <c r="EE4" s="75"/>
      <c r="EF4" s="75"/>
      <c r="EG4" s="75"/>
      <c r="EH4" s="75"/>
      <c r="EI4" s="75"/>
      <c r="EJ4" s="75"/>
      <c r="EK4" s="75"/>
      <c r="EL4" s="75"/>
      <c r="EM4" s="75"/>
      <c r="EN4" s="75"/>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384224</v>
      </c>
      <c r="D6" s="20">
        <f t="shared" si="3"/>
        <v>46</v>
      </c>
      <c r="E6" s="20">
        <f t="shared" si="3"/>
        <v>1</v>
      </c>
      <c r="F6" s="20">
        <f t="shared" si="3"/>
        <v>0</v>
      </c>
      <c r="G6" s="20">
        <f t="shared" si="3"/>
        <v>1</v>
      </c>
      <c r="H6" s="20" t="str">
        <f t="shared" si="3"/>
        <v>愛媛県　内子町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67.03</v>
      </c>
      <c r="P6" s="21">
        <f t="shared" si="3"/>
        <v>92.05</v>
      </c>
      <c r="Q6" s="21">
        <f t="shared" si="3"/>
        <v>2940</v>
      </c>
      <c r="R6" s="21">
        <f t="shared" si="3"/>
        <v>14708</v>
      </c>
      <c r="S6" s="21">
        <f t="shared" si="3"/>
        <v>299.43</v>
      </c>
      <c r="T6" s="21">
        <f t="shared" si="3"/>
        <v>49.12</v>
      </c>
      <c r="U6" s="21">
        <f t="shared" si="3"/>
        <v>13433</v>
      </c>
      <c r="V6" s="21">
        <f t="shared" si="3"/>
        <v>42.05</v>
      </c>
      <c r="W6" s="21">
        <f t="shared" si="3"/>
        <v>319.45</v>
      </c>
      <c r="X6" s="22">
        <f>IF(X7="",NA(),X7)</f>
        <v>113.95</v>
      </c>
      <c r="Y6" s="22">
        <f t="shared" ref="Y6:AG6" si="4">IF(Y7="",NA(),Y7)</f>
        <v>116.92</v>
      </c>
      <c r="Z6" s="22">
        <f t="shared" si="4"/>
        <v>118.44</v>
      </c>
      <c r="AA6" s="22">
        <f t="shared" si="4"/>
        <v>114.88</v>
      </c>
      <c r="AB6" s="22">
        <f t="shared" si="4"/>
        <v>108.27</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327.58</v>
      </c>
      <c r="AU6" s="22">
        <f t="shared" ref="AU6:BC6" si="6">IF(AU7="",NA(),AU7)</f>
        <v>518.39</v>
      </c>
      <c r="AV6" s="22">
        <f t="shared" si="6"/>
        <v>642.87</v>
      </c>
      <c r="AW6" s="22">
        <f t="shared" si="6"/>
        <v>305.39999999999998</v>
      </c>
      <c r="AX6" s="22">
        <f t="shared" si="6"/>
        <v>387.95</v>
      </c>
      <c r="AY6" s="22">
        <f t="shared" si="6"/>
        <v>371.81</v>
      </c>
      <c r="AZ6" s="22">
        <f t="shared" si="6"/>
        <v>384.23</v>
      </c>
      <c r="BA6" s="22">
        <f t="shared" si="6"/>
        <v>364.3</v>
      </c>
      <c r="BB6" s="22">
        <f t="shared" si="6"/>
        <v>378.87</v>
      </c>
      <c r="BC6" s="22">
        <f t="shared" si="6"/>
        <v>362.35</v>
      </c>
      <c r="BD6" s="21" t="str">
        <f>IF(BD7="","",IF(BD7="-","【-】","【"&amp;SUBSTITUTE(TEXT(BD7,"#,##0.00"),"-","△")&amp;"】"))</f>
        <v>【239.69】</v>
      </c>
      <c r="BE6" s="22">
        <f>IF(BE7="",NA(),BE7)</f>
        <v>1015.88</v>
      </c>
      <c r="BF6" s="22">
        <f t="shared" ref="BF6:BN6" si="7">IF(BF7="",NA(),BF7)</f>
        <v>973.14</v>
      </c>
      <c r="BG6" s="22">
        <f t="shared" si="7"/>
        <v>962.96</v>
      </c>
      <c r="BH6" s="22">
        <f t="shared" si="7"/>
        <v>1033.46</v>
      </c>
      <c r="BI6" s="22">
        <f t="shared" si="7"/>
        <v>1087.8</v>
      </c>
      <c r="BJ6" s="22">
        <f t="shared" si="7"/>
        <v>465.85</v>
      </c>
      <c r="BK6" s="22">
        <f t="shared" si="7"/>
        <v>439.43</v>
      </c>
      <c r="BL6" s="22">
        <f t="shared" si="7"/>
        <v>438.41</v>
      </c>
      <c r="BM6" s="22">
        <f t="shared" si="7"/>
        <v>430.23</v>
      </c>
      <c r="BN6" s="22">
        <f t="shared" si="7"/>
        <v>429.24</v>
      </c>
      <c r="BO6" s="21" t="str">
        <f>IF(BO7="","",IF(BO7="-","【-】","【"&amp;SUBSTITUTE(TEXT(BO7,"#,##0.00"),"-","△")&amp;"】"))</f>
        <v>【264.86】</v>
      </c>
      <c r="BP6" s="22">
        <f>IF(BP7="",NA(),BP7)</f>
        <v>87.92</v>
      </c>
      <c r="BQ6" s="22">
        <f t="shared" ref="BQ6:BY6" si="8">IF(BQ7="",NA(),BQ7)</f>
        <v>91.24</v>
      </c>
      <c r="BR6" s="22">
        <f t="shared" si="8"/>
        <v>94.2</v>
      </c>
      <c r="BS6" s="22">
        <f t="shared" si="8"/>
        <v>92.1</v>
      </c>
      <c r="BT6" s="22">
        <f t="shared" si="8"/>
        <v>85.51</v>
      </c>
      <c r="BU6" s="22">
        <f t="shared" si="8"/>
        <v>92.39</v>
      </c>
      <c r="BV6" s="22">
        <f t="shared" si="8"/>
        <v>94.41</v>
      </c>
      <c r="BW6" s="22">
        <f t="shared" si="8"/>
        <v>90.96</v>
      </c>
      <c r="BX6" s="22">
        <f t="shared" si="8"/>
        <v>90.66</v>
      </c>
      <c r="BY6" s="22">
        <f t="shared" si="8"/>
        <v>90.78</v>
      </c>
      <c r="BZ6" s="21" t="str">
        <f>IF(BZ7="","",IF(BZ7="-","【-】","【"&amp;SUBSTITUTE(TEXT(BZ7,"#,##0.00"),"-","△")&amp;"】"))</f>
        <v>【97.59】</v>
      </c>
      <c r="CA6" s="22">
        <f>IF(CA7="",NA(),CA7)</f>
        <v>180.6</v>
      </c>
      <c r="CB6" s="22">
        <f t="shared" ref="CB6:CJ6" si="9">IF(CB7="",NA(),CB7)</f>
        <v>177.33</v>
      </c>
      <c r="CC6" s="22">
        <f t="shared" si="9"/>
        <v>172.32</v>
      </c>
      <c r="CD6" s="22">
        <f t="shared" si="9"/>
        <v>176.83</v>
      </c>
      <c r="CE6" s="22">
        <f t="shared" si="9"/>
        <v>190.91</v>
      </c>
      <c r="CF6" s="22">
        <f t="shared" si="9"/>
        <v>192.98</v>
      </c>
      <c r="CG6" s="22">
        <f t="shared" si="9"/>
        <v>192.13</v>
      </c>
      <c r="CH6" s="22">
        <f t="shared" si="9"/>
        <v>197.04</v>
      </c>
      <c r="CI6" s="22">
        <f t="shared" si="9"/>
        <v>199.33</v>
      </c>
      <c r="CJ6" s="22">
        <f t="shared" si="9"/>
        <v>202.75</v>
      </c>
      <c r="CK6" s="21" t="str">
        <f>IF(CK7="","",IF(CK7="-","【-】","【"&amp;SUBSTITUTE(TEXT(CK7,"#,##0.00"),"-","△")&amp;"】"))</f>
        <v>【181.66】</v>
      </c>
      <c r="CL6" s="22">
        <f>IF(CL7="",NA(),CL7)</f>
        <v>57.93</v>
      </c>
      <c r="CM6" s="22">
        <f t="shared" ref="CM6:CU6" si="10">IF(CM7="",NA(),CM7)</f>
        <v>54.04</v>
      </c>
      <c r="CN6" s="22">
        <f t="shared" si="10"/>
        <v>54.8</v>
      </c>
      <c r="CO6" s="22">
        <f t="shared" si="10"/>
        <v>54.96</v>
      </c>
      <c r="CP6" s="22">
        <f t="shared" si="10"/>
        <v>55.16</v>
      </c>
      <c r="CQ6" s="22">
        <f t="shared" si="10"/>
        <v>54.43</v>
      </c>
      <c r="CR6" s="22">
        <f t="shared" si="10"/>
        <v>53.87</v>
      </c>
      <c r="CS6" s="22">
        <f t="shared" si="10"/>
        <v>54.49</v>
      </c>
      <c r="CT6" s="22">
        <f t="shared" si="10"/>
        <v>54.8</v>
      </c>
      <c r="CU6" s="22">
        <f t="shared" si="10"/>
        <v>55.47</v>
      </c>
      <c r="CV6" s="21" t="str">
        <f>IF(CV7="","",IF(CV7="-","【-】","【"&amp;SUBSTITUTE(TEXT(CV7,"#,##0.00"),"-","△")&amp;"】"))</f>
        <v>【60.21】</v>
      </c>
      <c r="CW6" s="22">
        <f>IF(CW7="",NA(),CW7)</f>
        <v>77.260000000000005</v>
      </c>
      <c r="CX6" s="22">
        <f t="shared" ref="CX6:DF6" si="11">IF(CX7="",NA(),CX7)</f>
        <v>80.760000000000005</v>
      </c>
      <c r="CY6" s="22">
        <f t="shared" si="11"/>
        <v>82.36</v>
      </c>
      <c r="CZ6" s="22">
        <f t="shared" si="11"/>
        <v>81.430000000000007</v>
      </c>
      <c r="DA6" s="22">
        <f t="shared" si="11"/>
        <v>80.180000000000007</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31.66</v>
      </c>
      <c r="DI6" s="22">
        <f t="shared" ref="DI6:DQ6" si="12">IF(DI7="",NA(),DI7)</f>
        <v>33.97</v>
      </c>
      <c r="DJ6" s="22">
        <f t="shared" si="12"/>
        <v>36.21</v>
      </c>
      <c r="DK6" s="22">
        <f t="shared" si="12"/>
        <v>36.46</v>
      </c>
      <c r="DL6" s="22">
        <f t="shared" si="12"/>
        <v>32.83</v>
      </c>
      <c r="DM6" s="22">
        <f t="shared" si="12"/>
        <v>49.39</v>
      </c>
      <c r="DN6" s="22">
        <f t="shared" si="12"/>
        <v>50.75</v>
      </c>
      <c r="DO6" s="22">
        <f t="shared" si="12"/>
        <v>51.72</v>
      </c>
      <c r="DP6" s="22">
        <f t="shared" si="12"/>
        <v>52.27</v>
      </c>
      <c r="DQ6" s="22">
        <f t="shared" si="12"/>
        <v>52.87</v>
      </c>
      <c r="DR6" s="21" t="str">
        <f>IF(DR7="","",IF(DR7="-","【-】","【"&amp;SUBSTITUTE(TEXT(DR7,"#,##0.00"),"-","△")&amp;"】"))</f>
        <v>【52.41】</v>
      </c>
      <c r="DS6" s="21">
        <f>IF(DS7="",NA(),DS7)</f>
        <v>0</v>
      </c>
      <c r="DT6" s="22">
        <f t="shared" ref="DT6:EB6" si="13">IF(DT7="",NA(),DT7)</f>
        <v>18.670000000000002</v>
      </c>
      <c r="DU6" s="22">
        <f t="shared" si="13"/>
        <v>20.34</v>
      </c>
      <c r="DV6" s="22">
        <f t="shared" si="13"/>
        <v>21.29</v>
      </c>
      <c r="DW6" s="22">
        <f t="shared" si="13"/>
        <v>21.08</v>
      </c>
      <c r="DX6" s="22">
        <f t="shared" si="13"/>
        <v>18.57</v>
      </c>
      <c r="DY6" s="22">
        <f t="shared" si="13"/>
        <v>21.14</v>
      </c>
      <c r="DZ6" s="22">
        <f t="shared" si="13"/>
        <v>22.12</v>
      </c>
      <c r="EA6" s="22">
        <f t="shared" si="13"/>
        <v>25.67</v>
      </c>
      <c r="EB6" s="22">
        <f t="shared" si="13"/>
        <v>26.86</v>
      </c>
      <c r="EC6" s="21" t="str">
        <f>IF(EC7="","",IF(EC7="-","【-】","【"&amp;SUBSTITUTE(TEXT(EC7,"#,##0.00"),"-","△")&amp;"】"))</f>
        <v>【26.78】</v>
      </c>
      <c r="ED6" s="22">
        <f>IF(ED7="",NA(),ED7)</f>
        <v>0.38</v>
      </c>
      <c r="EE6" s="22">
        <f t="shared" ref="EE6:EM6" si="14">IF(EE7="",NA(),EE7)</f>
        <v>0.22</v>
      </c>
      <c r="EF6" s="22">
        <f t="shared" si="14"/>
        <v>0.15</v>
      </c>
      <c r="EG6" s="22">
        <f t="shared" si="14"/>
        <v>1.69</v>
      </c>
      <c r="EH6" s="22">
        <f t="shared" si="14"/>
        <v>0.37</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384224</v>
      </c>
      <c r="D7" s="24">
        <v>46</v>
      </c>
      <c r="E7" s="24">
        <v>1</v>
      </c>
      <c r="F7" s="24">
        <v>0</v>
      </c>
      <c r="G7" s="24">
        <v>1</v>
      </c>
      <c r="H7" s="24" t="s">
        <v>92</v>
      </c>
      <c r="I7" s="24" t="s">
        <v>93</v>
      </c>
      <c r="J7" s="24" t="s">
        <v>94</v>
      </c>
      <c r="K7" s="24" t="s">
        <v>95</v>
      </c>
      <c r="L7" s="24" t="s">
        <v>96</v>
      </c>
      <c r="M7" s="24" t="s">
        <v>97</v>
      </c>
      <c r="N7" s="25" t="s">
        <v>98</v>
      </c>
      <c r="O7" s="25">
        <v>67.03</v>
      </c>
      <c r="P7" s="25">
        <v>92.05</v>
      </c>
      <c r="Q7" s="25">
        <v>2940</v>
      </c>
      <c r="R7" s="25">
        <v>14708</v>
      </c>
      <c r="S7" s="25">
        <v>299.43</v>
      </c>
      <c r="T7" s="25">
        <v>49.12</v>
      </c>
      <c r="U7" s="25">
        <v>13433</v>
      </c>
      <c r="V7" s="25">
        <v>42.05</v>
      </c>
      <c r="W7" s="25">
        <v>319.45</v>
      </c>
      <c r="X7" s="25">
        <v>113.95</v>
      </c>
      <c r="Y7" s="25">
        <v>116.92</v>
      </c>
      <c r="Z7" s="25">
        <v>118.44</v>
      </c>
      <c r="AA7" s="25">
        <v>114.88</v>
      </c>
      <c r="AB7" s="25">
        <v>108.27</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327.58</v>
      </c>
      <c r="AU7" s="25">
        <v>518.39</v>
      </c>
      <c r="AV7" s="25">
        <v>642.87</v>
      </c>
      <c r="AW7" s="25">
        <v>305.39999999999998</v>
      </c>
      <c r="AX7" s="25">
        <v>387.95</v>
      </c>
      <c r="AY7" s="25">
        <v>371.81</v>
      </c>
      <c r="AZ7" s="25">
        <v>384.23</v>
      </c>
      <c r="BA7" s="25">
        <v>364.3</v>
      </c>
      <c r="BB7" s="25">
        <v>378.87</v>
      </c>
      <c r="BC7" s="25">
        <v>362.35</v>
      </c>
      <c r="BD7" s="25">
        <v>239.69</v>
      </c>
      <c r="BE7" s="25">
        <v>1015.88</v>
      </c>
      <c r="BF7" s="25">
        <v>973.14</v>
      </c>
      <c r="BG7" s="25">
        <v>962.96</v>
      </c>
      <c r="BH7" s="25">
        <v>1033.46</v>
      </c>
      <c r="BI7" s="25">
        <v>1087.8</v>
      </c>
      <c r="BJ7" s="25">
        <v>465.85</v>
      </c>
      <c r="BK7" s="25">
        <v>439.43</v>
      </c>
      <c r="BL7" s="25">
        <v>438.41</v>
      </c>
      <c r="BM7" s="25">
        <v>430.23</v>
      </c>
      <c r="BN7" s="25">
        <v>429.24</v>
      </c>
      <c r="BO7" s="25">
        <v>264.86</v>
      </c>
      <c r="BP7" s="25">
        <v>87.92</v>
      </c>
      <c r="BQ7" s="25">
        <v>91.24</v>
      </c>
      <c r="BR7" s="25">
        <v>94.2</v>
      </c>
      <c r="BS7" s="25">
        <v>92.1</v>
      </c>
      <c r="BT7" s="25">
        <v>85.51</v>
      </c>
      <c r="BU7" s="25">
        <v>92.39</v>
      </c>
      <c r="BV7" s="25">
        <v>94.41</v>
      </c>
      <c r="BW7" s="25">
        <v>90.96</v>
      </c>
      <c r="BX7" s="25">
        <v>90.66</v>
      </c>
      <c r="BY7" s="25">
        <v>90.78</v>
      </c>
      <c r="BZ7" s="25">
        <v>97.59</v>
      </c>
      <c r="CA7" s="25">
        <v>180.6</v>
      </c>
      <c r="CB7" s="25">
        <v>177.33</v>
      </c>
      <c r="CC7" s="25">
        <v>172.32</v>
      </c>
      <c r="CD7" s="25">
        <v>176.83</v>
      </c>
      <c r="CE7" s="25">
        <v>190.91</v>
      </c>
      <c r="CF7" s="25">
        <v>192.98</v>
      </c>
      <c r="CG7" s="25">
        <v>192.13</v>
      </c>
      <c r="CH7" s="25">
        <v>197.04</v>
      </c>
      <c r="CI7" s="25">
        <v>199.33</v>
      </c>
      <c r="CJ7" s="25">
        <v>202.75</v>
      </c>
      <c r="CK7" s="25">
        <v>181.66</v>
      </c>
      <c r="CL7" s="25">
        <v>57.93</v>
      </c>
      <c r="CM7" s="25">
        <v>54.04</v>
      </c>
      <c r="CN7" s="25">
        <v>54.8</v>
      </c>
      <c r="CO7" s="25">
        <v>54.96</v>
      </c>
      <c r="CP7" s="25">
        <v>55.16</v>
      </c>
      <c r="CQ7" s="25">
        <v>54.43</v>
      </c>
      <c r="CR7" s="25">
        <v>53.87</v>
      </c>
      <c r="CS7" s="25">
        <v>54.49</v>
      </c>
      <c r="CT7" s="25">
        <v>54.8</v>
      </c>
      <c r="CU7" s="25">
        <v>55.47</v>
      </c>
      <c r="CV7" s="25">
        <v>60.21</v>
      </c>
      <c r="CW7" s="25">
        <v>77.260000000000005</v>
      </c>
      <c r="CX7" s="25">
        <v>80.760000000000005</v>
      </c>
      <c r="CY7" s="25">
        <v>82.36</v>
      </c>
      <c r="CZ7" s="25">
        <v>81.430000000000007</v>
      </c>
      <c r="DA7" s="25">
        <v>80.180000000000007</v>
      </c>
      <c r="DB7" s="25">
        <v>79.44</v>
      </c>
      <c r="DC7" s="25">
        <v>79.489999999999995</v>
      </c>
      <c r="DD7" s="25">
        <v>78.8</v>
      </c>
      <c r="DE7" s="25">
        <v>77.98</v>
      </c>
      <c r="DF7" s="25">
        <v>76.97</v>
      </c>
      <c r="DG7" s="25">
        <v>89.21</v>
      </c>
      <c r="DH7" s="25">
        <v>31.66</v>
      </c>
      <c r="DI7" s="25">
        <v>33.97</v>
      </c>
      <c r="DJ7" s="25">
        <v>36.21</v>
      </c>
      <c r="DK7" s="25">
        <v>36.46</v>
      </c>
      <c r="DL7" s="25">
        <v>32.83</v>
      </c>
      <c r="DM7" s="25">
        <v>49.39</v>
      </c>
      <c r="DN7" s="25">
        <v>50.75</v>
      </c>
      <c r="DO7" s="25">
        <v>51.72</v>
      </c>
      <c r="DP7" s="25">
        <v>52.27</v>
      </c>
      <c r="DQ7" s="25">
        <v>52.87</v>
      </c>
      <c r="DR7" s="25">
        <v>52.41</v>
      </c>
      <c r="DS7" s="25">
        <v>0</v>
      </c>
      <c r="DT7" s="25">
        <v>18.670000000000002</v>
      </c>
      <c r="DU7" s="25">
        <v>20.34</v>
      </c>
      <c r="DV7" s="25">
        <v>21.29</v>
      </c>
      <c r="DW7" s="25">
        <v>21.08</v>
      </c>
      <c r="DX7" s="25">
        <v>18.57</v>
      </c>
      <c r="DY7" s="25">
        <v>21.14</v>
      </c>
      <c r="DZ7" s="25">
        <v>22.12</v>
      </c>
      <c r="EA7" s="25">
        <v>25.67</v>
      </c>
      <c r="EB7" s="25">
        <v>26.86</v>
      </c>
      <c r="EC7" s="25">
        <v>26.78</v>
      </c>
      <c r="ED7" s="25">
        <v>0.38</v>
      </c>
      <c r="EE7" s="25">
        <v>0.22</v>
      </c>
      <c r="EF7" s="25">
        <v>0.15</v>
      </c>
      <c r="EG7" s="25">
        <v>1.69</v>
      </c>
      <c r="EH7" s="25">
        <v>0.37</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2026-02-09T08:03:02Z</cp:lastPrinted>
  <dcterms:created xsi:type="dcterms:W3CDTF">2025-12-12T09:22:35Z</dcterms:created>
  <dcterms:modified xsi:type="dcterms:W3CDTF">2025-12-12T09:22:35Z</dcterms:modified>
  <cp:category/>
</cp:coreProperties>
</file>