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5.5\●新FileSV\010.建設課\04.上下水道係\03.下水道業務\02データ\【清水】\R07\02調査・業務関係\89経営比較分析\"/>
    </mc:Choice>
  </mc:AlternateContent>
  <xr:revisionPtr revIDLastSave="0" documentId="13_ncr:1_{9A835C0E-6B5E-4532-98B1-0814C7B109AB}" xr6:coauthVersionLast="47" xr6:coauthVersionMax="47" xr10:uidLastSave="{00000000-0000-0000-0000-000000000000}"/>
  <workbookProtection workbookAlgorithmName="SHA-512" workbookHashValue="GDZKUKo77XqALt+RgPKpo98QhlTLnxTeZ9T4x1AUwFEdnuIen42wfFRWhNrv1QUjWf6RkObc3/2x5R+BVpc56w==" workbookSaltValue="cRWjL/jynouZFQ81DoBTEw==" workbookSpinCount="100000" lockStructure="1"/>
  <bookViews>
    <workbookView xWindow="-28920" yWindow="-97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E85" i="4"/>
  <c r="AT10" i="4"/>
  <c r="I10" i="4"/>
  <c r="P8" i="4"/>
  <c r="I8"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<sst xmlns="http://schemas.openxmlformats.org/spreadsheetml/2006/main" count="307" uniqueCount="116">
  <si>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</si>
  <si>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</si>
  <si>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</si>
  <si>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</si>
  <si>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</si>
  <si>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</si>
  <si>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</si>
  <si>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</si>
  <si>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</si>
  <si>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</si>
  <si>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</si>
  <si>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</si>
  <si>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</si>
  <si>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</si>
  <si>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</si>
  <si>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</si>
  <si>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</si>
  <si>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</si>
  <si>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</si>
  <si>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</si>
  <si>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</si>
  <si>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</si>
  <si>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</si>
  <si>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</si>
  <si>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</si>
  <si>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</si>
  <si>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</si>
  <si>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</si>
  <si>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</si>
  <si>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</si>
  <si>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</si>
  <si>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</si>
  <si>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</si>
  <si>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</si>
  <si>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</si>
  <si>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</si>
  <si>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</si>
  <si>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</si>
  <si>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</si>
  <si>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</si>
  <si>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</si>
  <si>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</si>
  <si>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</si>
  <si>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</si>
  <si>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</si>
  <si>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</si>
  <si>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</si>
  <si>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</si>
  <si>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</si>
  <si>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</si>
  <si>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</si>
  <si>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</si>
  <si>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</si>
  <si>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</si>
  <si>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</si>
  <si>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</si>
  <si>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</si>
  <si>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</si>
  <si>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</si>
  <si>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</si>
  <si>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</si>
  <si>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</si>
  <si>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</si>
  <si>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</si>
  <si>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</si>
  <si>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</si>
  <si>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</si>
  <si>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</si>
  <si>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</si>
  <si>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</si>
  <si>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</si>
  <si>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</si>
  <si>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</si>
  <si>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</si>
  <si>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</si>
  <si>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</si>
  <si>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</si>
  <si>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</si>
  <si>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</si>
  <si>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</si>
  <si>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</si>
  <si>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</si>
  <si>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</si>
  <si>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</si>
  <si>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</si>
  <si>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</si>
  <si>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</si>
  <si>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</si>
  <si>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</si>
  <si>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</si>
  <si>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</si>
  <si>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</si>
  <si>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</si>
  <si>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</si>
  <si>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</si>
  <si>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</si>
  <si>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</si>
  <si>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</si>
  <si>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</si>
  <si>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</si>
  <si>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</si>
  <si>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</si>
  <si>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</si>
  <si>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</si>
  <si>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</si>
  <si>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</si>
  <si>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</si>
  <si>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</si>
  <si>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</si>
  <si>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</si>
  <si>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</si>
  <si>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</si>
  <si>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</si>
  <si>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流動比率の向上などの安定性が確認された一方で、汚水処理原価の高止まりと施設の老朽化という構造的な課題がより鮮明となった。使用料収入のみでコストを賄えていない現状を踏まえ、持続可能な事業運営に向けた変更が求められる段階にある。 
　今後は、次期経営戦略の策定・改定プロセスにおいて、老朽化の更新計画と連動した長期的な収支見通しを精査していく。その中では、徹底した経費削減に努めるとともに、受益者負担の適正化に向けた料金水準の見直しも視野に入れ、将来にわたって安定した排水処理サービスを提供できる強固な経営基盤の確立に努めるものである。</t>
    <rPh sb="99" eb="101">
      <t>ヘンコウ</t>
    </rPh>
    <phoneticPr fontId="4"/>
  </si>
  <si>
    <t>　①有形固定資産減価償却率は49.68％に達し、類似団体平均（27.57％）と比較しても極めて高い水準にある。これは法定耐用年数を満了した設備が大半を占めていることを示唆しており、浄化槽が15年という短いということも影響しているが、施設の老朽化が進んでいるということでもある。 特性上、個別の浄化槽等の設備が点在しているため、今後は突発的な故障リスクが高まることが想定される。事後対応的な修繕だけでなく、設備の状態を適切に把握し、計画的な更新や予防保全を行うことで修繕費の平準化を図り、将来的な財政負担の急増を抑制する取り組みが必要である。</t>
    <rPh sb="72" eb="74">
      <t>タイハン</t>
    </rPh>
    <rPh sb="90" eb="93">
      <t>ジョウカソウ</t>
    </rPh>
    <rPh sb="96" eb="97">
      <t>ネン</t>
    </rPh>
    <rPh sb="100" eb="101">
      <t>ミジカ</t>
    </rPh>
    <rPh sb="108" eb="110">
      <t>エイキョウ</t>
    </rPh>
    <rPh sb="123" eb="124">
      <t>スス</t>
    </rPh>
    <phoneticPr fontId="4"/>
  </si>
  <si>
    <t>　①経営収支比率は105.91％と100％を超え、形式上の黒字は維持しているものの、前年度（123.01％）と比較すると低下傾向にある。一般会計からの繰入金等に依存する構造であり、⑤経費回収率は41.59％と、類似団体平均（53.25％）を下回る水準で推移しており、人口減少に伴う使用料収入の減少が影響している。
 ⑥汚水処理原価は418.03円となり、前年度（405.09円）から増加しており、 料金収入の減少と点検や老朽化に伴う修繕による維持管理費の増加が影響している。
　③流動比率は171.91％と前年（140.57％）から改善し、全国平均も上回っている。起債償還が順調に進んでいることから、資金繰りにおける安全性は回復していると言える。今後は、高い安全性を維持しつつ、コスト縮減による効率性の向上を図り、経費回収率を高めることが必要である。</t>
    <rPh sb="133" eb="137">
      <t>ジンコウゲンショウ</t>
    </rPh>
    <rPh sb="138" eb="139">
      <t>トモナ</t>
    </rPh>
    <rPh sb="140" eb="143">
      <t>シヨウリョウ</t>
    </rPh>
    <rPh sb="143" eb="145">
      <t>シュウニュウ</t>
    </rPh>
    <rPh sb="146" eb="148">
      <t>ゲンショウ</t>
    </rPh>
    <rPh sb="149" eb="151">
      <t>エイキョウ</t>
    </rPh>
    <rPh sb="199" eb="201">
      <t>リョウキン</t>
    </rPh>
    <rPh sb="201" eb="203">
      <t>シュウニュウ</t>
    </rPh>
    <rPh sb="204" eb="206">
      <t>ゲンショウ</t>
    </rPh>
    <rPh sb="207" eb="209">
      <t>テンケン</t>
    </rPh>
    <rPh sb="210" eb="213">
      <t>ロウキュウカ</t>
    </rPh>
    <rPh sb="214" eb="215">
      <t>トモナ</t>
    </rPh>
    <rPh sb="216" eb="218">
      <t>シュウゼン</t>
    </rPh>
    <rPh sb="221" eb="223">
      <t>イジ</t>
    </rPh>
    <rPh sb="282" eb="284">
      <t>キサイ</t>
    </rPh>
    <rPh sb="284" eb="286">
      <t>ショウカン</t>
    </rPh>
    <rPh sb="287" eb="289">
      <t>ジュンチョウ</t>
    </rPh>
    <rPh sb="290" eb="291">
      <t>スス</t>
    </rPh>
    <rPh sb="312" eb="314">
      <t>カイフク</t>
    </rPh>
    <rPh sb="369" eb="37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</si>
</sst>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B3-4DE2-9677-31A4124711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BB3-4DE2-9677-31A4124711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36.89</c:v>
                </c:pt>
                <c:pt idx="4">
                  <c:v>35.71</c:v>
                </c:pt>
              </c:numCache>
            </c:numRef>
          </c:val>
          <c:extLst>
            <c:ext xmlns:c16="http://schemas.microsoft.com/office/drawing/2014/chart" uri="{C3380CC4-5D6E-409C-BE32-E72D297353CC}">
              <c16:uniqueId val="{00000000-5F0D-41CC-84B4-790A8A20D9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5F0D-41CC-84B4-790A8A20D9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0CBB-4373-8769-4FEAB698D8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0CBB-4373-8769-4FEAB698D8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123.01</c:v>
                </c:pt>
                <c:pt idx="4">
                  <c:v>105.91</c:v>
                </c:pt>
              </c:numCache>
            </c:numRef>
          </c:val>
          <c:extLst>
            <c:ext xmlns:c16="http://schemas.microsoft.com/office/drawing/2014/chart" uri="{C3380CC4-5D6E-409C-BE32-E72D297353CC}">
              <c16:uniqueId val="{00000000-1293-401F-9B11-EA7B6955CDA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1293-401F-9B11-EA7B6955CDA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46.95</c:v>
                </c:pt>
                <c:pt idx="4">
                  <c:v>49.68</c:v>
                </c:pt>
              </c:numCache>
            </c:numRef>
          </c:val>
          <c:extLst>
            <c:ext xmlns:c16="http://schemas.microsoft.com/office/drawing/2014/chart" uri="{C3380CC4-5D6E-409C-BE32-E72D297353CC}">
              <c16:uniqueId val="{00000000-5CB8-44D1-8C74-54BEA8F646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5CB8-44D1-8C74-54BEA8F646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88-4839-B842-AE2F25B111F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88-4839-B842-AE2F25B111F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1FF-4D76-B2E0-85B0E47C08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01FF-4D76-B2E0-85B0E47C08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140.57</c:v>
                </c:pt>
                <c:pt idx="4">
                  <c:v>171.91</c:v>
                </c:pt>
              </c:numCache>
            </c:numRef>
          </c:val>
          <c:extLst>
            <c:ext xmlns:c16="http://schemas.microsoft.com/office/drawing/2014/chart" uri="{C3380CC4-5D6E-409C-BE32-E72D297353CC}">
              <c16:uniqueId val="{00000000-4931-4713-82FA-A7D238FFC3D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4931-4713-82FA-A7D238FFC3D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608-448C-A4EA-9DDC290579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4608-448C-A4EA-9DDC290579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42.79</c:v>
                </c:pt>
                <c:pt idx="4">
                  <c:v>41.59</c:v>
                </c:pt>
              </c:numCache>
            </c:numRef>
          </c:val>
          <c:extLst>
            <c:ext xmlns:c16="http://schemas.microsoft.com/office/drawing/2014/chart" uri="{C3380CC4-5D6E-409C-BE32-E72D297353CC}">
              <c16:uniqueId val="{00000000-531C-4D09-A852-5694243C153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531C-4D09-A852-5694243C153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405.09</c:v>
                </c:pt>
                <c:pt idx="4">
                  <c:v>418.03</c:v>
                </c:pt>
              </c:numCache>
            </c:numRef>
          </c:val>
          <c:extLst>
            <c:ext xmlns:c16="http://schemas.microsoft.com/office/drawing/2014/chart" uri="{C3380CC4-5D6E-409C-BE32-E72D297353CC}">
              <c16:uniqueId val="{00000000-1AC6-48B9-83BB-2F06D336C2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1AC6-48B9-83BB-2F06D336C2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 zoomScaleNormal="100" workbookViewId="0">
      <selection activeCell="BF35" sqref="BF3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久万高原町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6889</v>
      </c>
      <c r="AM8" s="45"/>
      <c r="AN8" s="45"/>
      <c r="AO8" s="45"/>
      <c r="AP8" s="45"/>
      <c r="AQ8" s="45"/>
      <c r="AR8" s="45"/>
      <c r="AS8" s="45"/>
      <c r="AT8" s="44">
        <f>データ!T6</f>
        <v>583.69000000000005</v>
      </c>
      <c r="AU8" s="44"/>
      <c r="AV8" s="44"/>
      <c r="AW8" s="44"/>
      <c r="AX8" s="44"/>
      <c r="AY8" s="44"/>
      <c r="AZ8" s="44"/>
      <c r="BA8" s="44"/>
      <c r="BB8" s="44">
        <f>データ!U6</f>
        <v>11.8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79.540000000000006</v>
      </c>
      <c r="J10" s="44"/>
      <c r="K10" s="44"/>
      <c r="L10" s="44"/>
      <c r="M10" s="44"/>
      <c r="N10" s="44"/>
      <c r="O10" s="44"/>
      <c r="P10" s="44">
        <f>データ!P6</f>
        <v>10.38</v>
      </c>
      <c r="Q10" s="44"/>
      <c r="R10" s="44"/>
      <c r="S10" s="44"/>
      <c r="T10" s="44"/>
      <c r="U10" s="44"/>
      <c r="V10" s="44"/>
      <c r="W10" s="44">
        <f>データ!Q6</f>
        <v>100</v>
      </c>
      <c r="X10" s="44"/>
      <c r="Y10" s="44"/>
      <c r="Z10" s="44"/>
      <c r="AA10" s="44"/>
      <c r="AB10" s="44"/>
      <c r="AC10" s="44"/>
      <c r="AD10" s="45">
        <f>データ!R6</f>
        <v>3603</v>
      </c>
      <c r="AE10" s="45"/>
      <c r="AF10" s="45"/>
      <c r="AG10" s="45"/>
      <c r="AH10" s="45"/>
      <c r="AI10" s="45"/>
      <c r="AJ10" s="45"/>
      <c r="AK10" s="2"/>
      <c r="AL10" s="45">
        <f>データ!V6</f>
        <v>706</v>
      </c>
      <c r="AM10" s="45"/>
      <c r="AN10" s="45"/>
      <c r="AO10" s="45"/>
      <c r="AP10" s="45"/>
      <c r="AQ10" s="45"/>
      <c r="AR10" s="45"/>
      <c r="AS10" s="45"/>
      <c r="AT10" s="44">
        <f>データ!W6</f>
        <v>0.56000000000000005</v>
      </c>
      <c r="AU10" s="44"/>
      <c r="AV10" s="44"/>
      <c r="AW10" s="44"/>
      <c r="AX10" s="44"/>
      <c r="AY10" s="44"/>
      <c r="AZ10" s="44"/>
      <c r="BA10" s="44"/>
      <c r="BB10" s="44">
        <f>データ!X6</f>
        <v>1260.71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ng0ED9kUXIXuRo3fgiloWn26SvQCCoQ+5SJcXtK6N3yzgSwS0FV4+TekCfZazP54HDnqMUQftet3+0Lmyws3ug==" saltValue="eZ+5pVqjSMJ/zEOQBCiO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383864</v>
      </c>
      <c r="D6" s="19">
        <f t="shared" si="3"/>
        <v>46</v>
      </c>
      <c r="E6" s="19">
        <f t="shared" si="3"/>
        <v>18</v>
      </c>
      <c r="F6" s="19">
        <f t="shared" si="3"/>
        <v>0</v>
      </c>
      <c r="G6" s="19">
        <f t="shared" si="3"/>
        <v>0</v>
      </c>
      <c r="H6" s="19" t="str">
        <f t="shared" si="3"/>
        <v>愛媛県　久万高原町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79.540000000000006</v>
      </c>
      <c r="P6" s="20">
        <f t="shared" si="3"/>
        <v>10.38</v>
      </c>
      <c r="Q6" s="20">
        <f t="shared" si="3"/>
        <v>100</v>
      </c>
      <c r="R6" s="20">
        <f t="shared" si="3"/>
        <v>3603</v>
      </c>
      <c r="S6" s="20">
        <f t="shared" si="3"/>
        <v>6889</v>
      </c>
      <c r="T6" s="20">
        <f t="shared" si="3"/>
        <v>583.69000000000005</v>
      </c>
      <c r="U6" s="20">
        <f t="shared" si="3"/>
        <v>11.8</v>
      </c>
      <c r="V6" s="20">
        <f t="shared" si="3"/>
        <v>706</v>
      </c>
      <c r="W6" s="20">
        <f t="shared" si="3"/>
        <v>0.56000000000000005</v>
      </c>
      <c r="X6" s="20">
        <f t="shared" si="3"/>
        <v>1260.71</v>
      </c>
      <c r="Y6" s="21" t="str">
        <f>IF(Y7="",NA(),Y7)</f>
        <v>-</v>
      </c>
      <c r="Z6" s="21" t="str">
        <f t="shared" ref="Z6:AH6" si="4">IF(Z7="",NA(),Z7)</f>
        <v>-</v>
      </c>
      <c r="AA6" s="21" t="str">
        <f t="shared" si="4"/>
        <v>-</v>
      </c>
      <c r="AB6" s="21">
        <f t="shared" si="4"/>
        <v>123.01</v>
      </c>
      <c r="AC6" s="21">
        <f t="shared" si="4"/>
        <v>105.91</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140.57</v>
      </c>
      <c r="AY6" s="21">
        <f t="shared" si="6"/>
        <v>171.91</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42.79</v>
      </c>
      <c r="BU6" s="21">
        <f t="shared" si="8"/>
        <v>41.59</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405.09</v>
      </c>
      <c r="CF6" s="21">
        <f t="shared" si="9"/>
        <v>418.03</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36.89</v>
      </c>
      <c r="CQ6" s="21">
        <f t="shared" si="10"/>
        <v>35.71</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46.95</v>
      </c>
      <c r="DM6" s="21">
        <f t="shared" si="12"/>
        <v>49.68</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383864</v>
      </c>
      <c r="D7" s="23">
        <v>46</v>
      </c>
      <c r="E7" s="23">
        <v>18</v>
      </c>
      <c r="F7" s="23">
        <v>0</v>
      </c>
      <c r="G7" s="23">
        <v>0</v>
      </c>
      <c r="H7" s="23" t="s">
        <v>96</v>
      </c>
      <c r="I7" s="23" t="s">
        <v>97</v>
      </c>
      <c r="J7" s="23" t="s">
        <v>98</v>
      </c>
      <c r="K7" s="23" t="s">
        <v>99</v>
      </c>
      <c r="L7" s="23" t="s">
        <v>100</v>
      </c>
      <c r="M7" s="23" t="s">
        <v>101</v>
      </c>
      <c r="N7" s="24" t="s">
        <v>102</v>
      </c>
      <c r="O7" s="24">
        <v>79.540000000000006</v>
      </c>
      <c r="P7" s="24">
        <v>10.38</v>
      </c>
      <c r="Q7" s="24">
        <v>100</v>
      </c>
      <c r="R7" s="24">
        <v>3603</v>
      </c>
      <c r="S7" s="24">
        <v>6889</v>
      </c>
      <c r="T7" s="24">
        <v>583.69000000000005</v>
      </c>
      <c r="U7" s="24">
        <v>11.8</v>
      </c>
      <c r="V7" s="24">
        <v>706</v>
      </c>
      <c r="W7" s="24">
        <v>0.56000000000000005</v>
      </c>
      <c r="X7" s="24">
        <v>1260.71</v>
      </c>
      <c r="Y7" s="24" t="s">
        <v>102</v>
      </c>
      <c r="Z7" s="24" t="s">
        <v>102</v>
      </c>
      <c r="AA7" s="24" t="s">
        <v>102</v>
      </c>
      <c r="AB7" s="24">
        <v>123.01</v>
      </c>
      <c r="AC7" s="24">
        <v>105.91</v>
      </c>
      <c r="AD7" s="24" t="s">
        <v>102</v>
      </c>
      <c r="AE7" s="24" t="s">
        <v>102</v>
      </c>
      <c r="AF7" s="24" t="s">
        <v>102</v>
      </c>
      <c r="AG7" s="24">
        <v>96.95</v>
      </c>
      <c r="AH7" s="24">
        <v>99.24</v>
      </c>
      <c r="AI7" s="24">
        <v>100.06</v>
      </c>
      <c r="AJ7" s="24" t="s">
        <v>102</v>
      </c>
      <c r="AK7" s="24" t="s">
        <v>102</v>
      </c>
      <c r="AL7" s="24" t="s">
        <v>102</v>
      </c>
      <c r="AM7" s="24">
        <v>0</v>
      </c>
      <c r="AN7" s="24">
        <v>0</v>
      </c>
      <c r="AO7" s="24" t="s">
        <v>102</v>
      </c>
      <c r="AP7" s="24" t="s">
        <v>102</v>
      </c>
      <c r="AQ7" s="24" t="s">
        <v>102</v>
      </c>
      <c r="AR7" s="24">
        <v>91.33</v>
      </c>
      <c r="AS7" s="24">
        <v>89.91</v>
      </c>
      <c r="AT7" s="24">
        <v>84.61</v>
      </c>
      <c r="AU7" s="24" t="s">
        <v>102</v>
      </c>
      <c r="AV7" s="24" t="s">
        <v>102</v>
      </c>
      <c r="AW7" s="24" t="s">
        <v>102</v>
      </c>
      <c r="AX7" s="24">
        <v>140.57</v>
      </c>
      <c r="AY7" s="24">
        <v>171.91</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42.79</v>
      </c>
      <c r="BU7" s="24">
        <v>41.59</v>
      </c>
      <c r="BV7" s="24" t="s">
        <v>102</v>
      </c>
      <c r="BW7" s="24" t="s">
        <v>102</v>
      </c>
      <c r="BX7" s="24" t="s">
        <v>102</v>
      </c>
      <c r="BY7" s="24">
        <v>56.06</v>
      </c>
      <c r="BZ7" s="24">
        <v>53.25</v>
      </c>
      <c r="CA7" s="24">
        <v>51.14</v>
      </c>
      <c r="CB7" s="24" t="s">
        <v>102</v>
      </c>
      <c r="CC7" s="24" t="s">
        <v>102</v>
      </c>
      <c r="CD7" s="24" t="s">
        <v>102</v>
      </c>
      <c r="CE7" s="24">
        <v>405.09</v>
      </c>
      <c r="CF7" s="24">
        <v>418.03</v>
      </c>
      <c r="CG7" s="24" t="s">
        <v>102</v>
      </c>
      <c r="CH7" s="24" t="s">
        <v>102</v>
      </c>
      <c r="CI7" s="24" t="s">
        <v>102</v>
      </c>
      <c r="CJ7" s="24">
        <v>304.36</v>
      </c>
      <c r="CK7" s="24">
        <v>325.45</v>
      </c>
      <c r="CL7" s="24">
        <v>329.31</v>
      </c>
      <c r="CM7" s="24" t="s">
        <v>102</v>
      </c>
      <c r="CN7" s="24" t="s">
        <v>102</v>
      </c>
      <c r="CO7" s="24" t="s">
        <v>102</v>
      </c>
      <c r="CP7" s="24">
        <v>36.89</v>
      </c>
      <c r="CQ7" s="24">
        <v>35.71</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46.95</v>
      </c>
      <c r="DM7" s="24">
        <v>49.68</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2026-02-20T08:14:53Z</cp:lastPrinted>
  <dcterms:created xsi:type="dcterms:W3CDTF">2025-12-23T06:31:33Z</dcterms:created>
  <dcterms:modified xsi:type="dcterms:W3CDTF">2025-12-23T06:31:33Z</dcterms:modified>
  <cp:category/>
</cp:coreProperties>
</file>