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2_上島町\"/>
    </mc:Choice>
  </mc:AlternateContent>
  <xr:revisionPtr revIDLastSave="0" documentId="13_ncr:1_{6C17B521-0A09-4EFC-A1B4-8D0E235AC74C}" xr6:coauthVersionLast="47" xr6:coauthVersionMax="47" xr10:uidLastSave="{00000000-0000-0000-0000-000000000000}"/>
  <workbookProtection workbookAlgorithmName="SHA-512" workbookHashValue="crbtYkPKEOPLIbf4HbNMtlwu6rHb+5clOVr8zQd8fngKZGgj1QF6pw0/nguKfRaAfQvqh5OeGIzGHNhP7T+Vig==" workbookSaltValue="thqq4Q32kxN679dimfeBv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BB10" i="4"/>
  <c r="AT10" i="4"/>
  <c r="AL10" i="4"/>
  <c r="W10" i="4"/>
  <c r="P10" i="4"/>
  <c r="I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<sst xmlns="http://schemas.openxmlformats.org/spreadsheetml/2006/main" count="228" uniqueCount="113">
  <si>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</si>
  <si>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</si>
  <si>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</si>
  <si>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</si>
  <si>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</si>
  <si>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</si>
  <si>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</si>
  <si>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</si>
  <si>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</si>
  <si>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</si>
  <si>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</si>
  <si>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</si>
  <si>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</si>
  <si>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</si>
  <si>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</si>
  <si>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</si>
  <si>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</si>
  <si>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</si>
  <si>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</si>
  <si>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</si>
  <si>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</si>
  <si>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</si>
  <si>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</si>
  <si>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</si>
  <si>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</si>
  <si>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</si>
  <si>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</si>
  <si>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</si>
  <si>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</si>
  <si>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</si>
  <si>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</si>
  <si>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</si>
  <si>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</si>
  <si>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</si>
  <si>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</si>
  <si>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</si>
  <si>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</si>
  <si>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</si>
  <si>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</si>
  <si>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</si>
  <si>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</si>
  <si>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</si>
  <si>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</si>
  <si>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</si>
  <si>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</si>
  <si>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</si>
  <si>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</si>
  <si>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</si>
  <si>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</si>
  <si>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</si>
  <si>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</si>
  <si>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</si>
  <si>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</si>
  <si>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</si>
  <si>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</si>
  <si>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</si>
  <si>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</si>
  <si>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</si>
  <si>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</si>
  <si>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</si>
  <si>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</si>
  <si>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</si>
  <si>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</si>
  <si>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</si>
  <si>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</si>
  <si>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</si>
  <si>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</si>
  <si>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</si>
  <si>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</si>
  <si>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</si>
  <si>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</si>
  <si>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</si>
  <si>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</si>
  <si>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</si>
  <si>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</si>
  <si>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</si>
  <si>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</si>
  <si>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</si>
  <si>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</si>
  <si>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</si>
  <si>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</si>
  <si>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</si>
  <si>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</si>
  <si>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</si>
  <si>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</si>
  <si>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</si>
  <si>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</si>
  <si>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</si>
  <si>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</si>
  <si>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</si>
  <si>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</si>
  <si>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</si>
  <si>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</si>
  <si>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</si>
  <si>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</si>
  <si>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</si>
  <si>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</si>
  <si>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</si>
  <si>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</si>
  <si>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</si>
  <si>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</si>
  <si>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</si>
  <si>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</si>
  <si>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</si>
  <si>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</si>
  <si>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</si>
  <si>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</si>
  <si>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</si>
  <si>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</si>
  <si>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</si>
  <si>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い難く、改善に向けて取り組む。⑧有収率については、80％以上の高水準を目指す。
　2.老朽化対策について、管路の法定耐用年数が経過し、更新時期が手中的に重なるが、劣化診断を実施し、優先順位・重要度を勘案しながら、事業の平準化と共に国庫補助事業の活用等適正な更新事業を実施するものとする。
※1ヶ月20㎥当たり家庭用料金6,016円であるが、水道メーターの口径13㎜が、調査の対象となっており、上島町は13㎜の口径は無いことから表示の上で0円となっている。</t>
    <rPh sb="174" eb="176">
      <t>イジョウ</t>
    </rPh>
    <rPh sb="177" eb="180">
      <t>コウスイジュン</t>
    </rPh>
    <rPh sb="181" eb="183">
      <t>メザ</t>
    </rPh>
    <rPh sb="192" eb="194">
      <t>タイサク</t>
    </rPh>
    <rPh sb="204" eb="206">
      <t>タイヨウ</t>
    </rPh>
    <rPh sb="209" eb="211">
      <t>ケイカ</t>
    </rPh>
    <rPh sb="213" eb="217">
      <t>コウシンジキ</t>
    </rPh>
    <rPh sb="218" eb="221">
      <t>シュチュウテキ</t>
    </rPh>
    <rPh sb="222" eb="223">
      <t>カサ</t>
    </rPh>
    <rPh sb="227" eb="231">
      <t>レッカシンダン</t>
    </rPh>
    <rPh sb="232" eb="234">
      <t>ジッシ</t>
    </rPh>
    <rPh sb="236" eb="240">
      <t>ユウセンジュンイ</t>
    </rPh>
    <rPh sb="241" eb="244">
      <t>ジュウヨウド</t>
    </rPh>
    <rPh sb="245" eb="247">
      <t>カンアン</t>
    </rPh>
    <rPh sb="252" eb="254">
      <t>ジギョウ</t>
    </rPh>
    <rPh sb="255" eb="258">
      <t>ヘイジュンカ</t>
    </rPh>
    <rPh sb="259" eb="260">
      <t>トモ</t>
    </rPh>
    <rPh sb="261" eb="267">
      <t>コッコホジョジギョウ</t>
    </rPh>
    <rPh sb="268" eb="271">
      <t>カツヨウトウ</t>
    </rPh>
    <rPh sb="271" eb="273">
      <t>テキセイ</t>
    </rPh>
    <rPh sb="274" eb="278">
      <t>コウシンジギョウ</t>
    </rPh>
    <rPh sb="279" eb="281">
      <t>ジッシ</t>
    </rPh>
    <phoneticPr fontId="4"/>
  </si>
  <si>
    <t xml:space="preserve"> 上島町上水道事業の経営については、全国や類似団体の平均値との差に表れているように、概ね良好な数値を示している。
　①経常収支比率は、100％を超えた状態を維持し、②累積欠損金も0であることから、健全経営を維持できている。③流動比率が、例年より下落しているが、年度末完成の無停電電源装置更新工事があったため、未払金が増加したことが原因となっている。④企業債残高対給水収益比率も0％と支払能力に問題はない。今後も投資規模の適正化に努める。⑤料金回収率も100％を超えた状態を維持し、良好な経営状態が保たれている。ただし、今後も高齢化により料金収入は減少傾向にあるため、引き続き経常費用の抑制に努める。⑥給水原価が、高水準であるが、水道用水需給団体であることや離島という地理的条件による経常費用が影響しているものと考える。
⑦施設利用率が低水準である理由は、高齢社会による配水量の低下と、認可策定時（昭和57年）の配水能力の設定が現状と乖離しているためである。
⑧有収率については、低下傾向であったが、近年の漏水復旧工事と漏水調査などにより、現在回復に向かっている。引き続き漏水調査を実施し、有収率の維持回復に取り組む。</t>
    <rPh sb="118" eb="120">
      <t>レイネン</t>
    </rPh>
    <rPh sb="122" eb="124">
      <t>ゲラク</t>
    </rPh>
    <rPh sb="130" eb="133">
      <t>ネンドマツ</t>
    </rPh>
    <rPh sb="133" eb="135">
      <t>カンセイ</t>
    </rPh>
    <rPh sb="136" eb="143">
      <t>ムテイデンデンゲンソウチ</t>
    </rPh>
    <rPh sb="143" eb="145">
      <t>コウシン</t>
    </rPh>
    <rPh sb="145" eb="147">
      <t>コウジ</t>
    </rPh>
    <rPh sb="154" eb="157">
      <t>ミバライキン</t>
    </rPh>
    <rPh sb="158" eb="160">
      <t>ゾウカ</t>
    </rPh>
    <rPh sb="165" eb="167">
      <t>ゲンイン</t>
    </rPh>
    <rPh sb="259" eb="261">
      <t>コンゴ</t>
    </rPh>
    <rPh sb="262" eb="265">
      <t>コウレイカ</t>
    </rPh>
    <rPh sb="268" eb="272">
      <t>リョウキンシュウニュウ</t>
    </rPh>
    <rPh sb="306" eb="307">
      <t>タカ</t>
    </rPh>
    <rPh sb="307" eb="309">
      <t>スイジュン</t>
    </rPh>
    <rPh sb="439" eb="443">
      <t>テイカケイコウ</t>
    </rPh>
    <rPh sb="449" eb="451">
      <t>キンネン</t>
    </rPh>
    <rPh sb="469" eb="471">
      <t>ゲンザイ</t>
    </rPh>
    <phoneticPr fontId="4"/>
  </si>
  <si>
    <t xml:space="preserve">　①有形固定資産減価償却率が91.12%であり、電気・機械設備については、適時修繕、更新工事を実施している。②管路経年化率6.05％、③管路更新率0％のとおり、管路については、法定耐用年数未経過であるため、大規模な更新工事を実施していない、本町は離島という地理的条件から、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
</t>
    <rPh sb="24" eb="26">
      <t>デンキ</t>
    </rPh>
    <rPh sb="27" eb="29">
      <t>キカイ</t>
    </rPh>
    <rPh sb="29" eb="31">
      <t>セツビ</t>
    </rPh>
    <rPh sb="37" eb="41">
      <t>テキジシュウゼン</t>
    </rPh>
    <rPh sb="42" eb="44">
      <t>コウシン</t>
    </rPh>
    <rPh sb="44" eb="46">
      <t>コウジ</t>
    </rPh>
    <rPh sb="47" eb="49">
      <t>ジッシ</t>
    </rPh>
    <rPh sb="68" eb="70">
      <t>カンロ</t>
    </rPh>
    <rPh sb="70" eb="73">
      <t>コウシンリツ</t>
    </rPh>
    <rPh sb="80" eb="82">
      <t>カンロ</t>
    </rPh>
    <rPh sb="112" eb="114">
      <t>ジッシ</t>
    </rPh>
    <rPh sb="120" eb="122">
      <t>ホンマチ</t>
    </rPh>
    <rPh sb="123" eb="125">
      <t>リトウ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</si>
</sst>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9D-4007-AE23-E414600C8C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39D-4007-AE23-E414600C8C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40.200000000000003</c:v>
                </c:pt>
                <c:pt idx="1">
                  <c:v>43.87</c:v>
                </c:pt>
                <c:pt idx="2">
                  <c:v>47.02</c:v>
                </c:pt>
                <c:pt idx="3">
                  <c:v>49.29</c:v>
                </c:pt>
                <c:pt idx="4">
                  <c:v>45.74</c:v>
                </c:pt>
              </c:numCache>
            </c:numRef>
          </c:val>
          <c:extLst>
            <c:ext xmlns:c16="http://schemas.microsoft.com/office/drawing/2014/chart" uri="{C3380CC4-5D6E-409C-BE32-E72D297353CC}">
              <c16:uniqueId val="{00000000-A18E-4213-80F4-32EA6908D18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18E-4213-80F4-32EA6908D18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82.18</c:v>
                </c:pt>
                <c:pt idx="1">
                  <c:v>79.39</c:v>
                </c:pt>
                <c:pt idx="2">
                  <c:v>73.680000000000007</c:v>
                </c:pt>
                <c:pt idx="3">
                  <c:v>67.45</c:v>
                </c:pt>
                <c:pt idx="4">
                  <c:v>78.41</c:v>
                </c:pt>
              </c:numCache>
            </c:numRef>
          </c:val>
          <c:extLst>
            <c:ext xmlns:c16="http://schemas.microsoft.com/office/drawing/2014/chart" uri="{C3380CC4-5D6E-409C-BE32-E72D297353CC}">
              <c16:uniqueId val="{00000000-8C66-4CBA-BEED-60119BE2DA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8C66-4CBA-BEED-60119BE2DA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101.96</c:v>
                </c:pt>
                <c:pt idx="1">
                  <c:v>106.86</c:v>
                </c:pt>
                <c:pt idx="2">
                  <c:v>104.42</c:v>
                </c:pt>
                <c:pt idx="3">
                  <c:v>102.9</c:v>
                </c:pt>
                <c:pt idx="4">
                  <c:v>110.52</c:v>
                </c:pt>
              </c:numCache>
            </c:numRef>
          </c:val>
          <c:extLst>
            <c:ext xmlns:c16="http://schemas.microsoft.com/office/drawing/2014/chart" uri="{C3380CC4-5D6E-409C-BE32-E72D297353CC}">
              <c16:uniqueId val="{00000000-C4DE-4E1F-B12A-2D93D2D4A1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C4DE-4E1F-B12A-2D93D2D4A1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83.97</c:v>
                </c:pt>
                <c:pt idx="1">
                  <c:v>86.01</c:v>
                </c:pt>
                <c:pt idx="2">
                  <c:v>88.08</c:v>
                </c:pt>
                <c:pt idx="3">
                  <c:v>89.92</c:v>
                </c:pt>
                <c:pt idx="4">
                  <c:v>91.12</c:v>
                </c:pt>
              </c:numCache>
            </c:numRef>
          </c:val>
          <c:extLst>
            <c:ext xmlns:c16="http://schemas.microsoft.com/office/drawing/2014/chart" uri="{C3380CC4-5D6E-409C-BE32-E72D297353CC}">
              <c16:uniqueId val="{00000000-9792-4362-B1E6-6815964B5C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9792-4362-B1E6-6815964B5C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6.05</c:v>
                </c:pt>
              </c:numCache>
            </c:numRef>
          </c:val>
          <c:extLst>
            <c:ext xmlns:c16="http://schemas.microsoft.com/office/drawing/2014/chart" uri="{C3380CC4-5D6E-409C-BE32-E72D297353CC}">
              <c16:uniqueId val="{00000000-49EC-4E5B-9ADB-66FD89098B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49EC-4E5B-9ADB-66FD89098B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EF-45EB-8E4B-B7885DC7AD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6FEF-45EB-8E4B-B7885DC7AD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1219.72</c:v>
                </c:pt>
                <c:pt idx="1">
                  <c:v>3285.62</c:v>
                </c:pt>
                <c:pt idx="2">
                  <c:v>4150.05</c:v>
                </c:pt>
                <c:pt idx="3">
                  <c:v>4513.43</c:v>
                </c:pt>
                <c:pt idx="4">
                  <c:v>2011.59</c:v>
                </c:pt>
              </c:numCache>
            </c:numRef>
          </c:val>
          <c:extLst>
            <c:ext xmlns:c16="http://schemas.microsoft.com/office/drawing/2014/chart" uri="{C3380CC4-5D6E-409C-BE32-E72D297353CC}">
              <c16:uniqueId val="{00000000-6A9B-4B2F-9655-2868321C1C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A9B-4B2F-9655-2868321C1C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3F-4F28-B0ED-1F7AD114E0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5E3F-4F28-B0ED-1F7AD114E0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102.06</c:v>
                </c:pt>
                <c:pt idx="1">
                  <c:v>109.23</c:v>
                </c:pt>
                <c:pt idx="2">
                  <c:v>104.62</c:v>
                </c:pt>
                <c:pt idx="3">
                  <c:v>102.91</c:v>
                </c:pt>
                <c:pt idx="4">
                  <c:v>112.4</c:v>
                </c:pt>
              </c:numCache>
            </c:numRef>
          </c:val>
          <c:extLst>
            <c:ext xmlns:c16="http://schemas.microsoft.com/office/drawing/2014/chart" uri="{C3380CC4-5D6E-409C-BE32-E72D297353CC}">
              <c16:uniqueId val="{00000000-9089-4A26-A1DD-E5A1DBCAB3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089-4A26-A1DD-E5A1DBCAB3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289.35000000000002</c:v>
                </c:pt>
                <c:pt idx="1">
                  <c:v>269.37</c:v>
                </c:pt>
                <c:pt idx="2">
                  <c:v>280.77999999999997</c:v>
                </c:pt>
                <c:pt idx="3">
                  <c:v>286.22000000000003</c:v>
                </c:pt>
                <c:pt idx="4">
                  <c:v>258.51</c:v>
                </c:pt>
              </c:numCache>
            </c:numRef>
          </c:val>
          <c:extLst>
            <c:ext xmlns:c16="http://schemas.microsoft.com/office/drawing/2014/chart" uri="{C3380CC4-5D6E-409C-BE32-E72D297353CC}">
              <c16:uniqueId val="{00000000-FF21-460D-908D-6CF58C022C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FF21-460D-908D-6CF58C022C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H42"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上島町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6085</v>
      </c>
      <c r="AM8" s="44"/>
      <c r="AN8" s="44"/>
      <c r="AO8" s="44"/>
      <c r="AP8" s="44"/>
      <c r="AQ8" s="44"/>
      <c r="AR8" s="44"/>
      <c r="AS8" s="44"/>
      <c r="AT8" s="45">
        <f>データ!$S$6</f>
        <v>30.38</v>
      </c>
      <c r="AU8" s="46"/>
      <c r="AV8" s="46"/>
      <c r="AW8" s="46"/>
      <c r="AX8" s="46"/>
      <c r="AY8" s="46"/>
      <c r="AZ8" s="46"/>
      <c r="BA8" s="46"/>
      <c r="BB8" s="47">
        <f>データ!$T$6</f>
        <v>200.3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95.85</v>
      </c>
      <c r="J10" s="46"/>
      <c r="K10" s="46"/>
      <c r="L10" s="46"/>
      <c r="M10" s="46"/>
      <c r="N10" s="46"/>
      <c r="O10" s="80"/>
      <c r="P10" s="47">
        <f>データ!$P$6</f>
        <v>91.79</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5457</v>
      </c>
      <c r="AM10" s="44"/>
      <c r="AN10" s="44"/>
      <c r="AO10" s="44"/>
      <c r="AP10" s="44"/>
      <c r="AQ10" s="44"/>
      <c r="AR10" s="44"/>
      <c r="AS10" s="44"/>
      <c r="AT10" s="45">
        <f>データ!$V$6</f>
        <v>10.07</v>
      </c>
      <c r="AU10" s="46"/>
      <c r="AV10" s="46"/>
      <c r="AW10" s="46"/>
      <c r="AX10" s="46"/>
      <c r="AY10" s="46"/>
      <c r="AZ10" s="46"/>
      <c r="BA10" s="46"/>
      <c r="BB10" s="47">
        <f>データ!$W$6</f>
        <v>541.91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0iBaAKnxiZnMflBF1JNbe5nXkM/C7o5Ep5X6+MIwlSumzg3NJCXKg4zQ8Q7Yy8Rqd8icLmQiZqCQVSQhuCvw==" saltValue="03yRRm5VBDmBgmkPKzxP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383562</v>
      </c>
      <c r="D6" s="20">
        <f t="shared" si="3"/>
        <v>46</v>
      </c>
      <c r="E6" s="20">
        <f t="shared" si="3"/>
        <v>1</v>
      </c>
      <c r="F6" s="20">
        <f t="shared" si="3"/>
        <v>0</v>
      </c>
      <c r="G6" s="20">
        <f t="shared" si="3"/>
        <v>1</v>
      </c>
      <c r="H6" s="20" t="str">
        <f t="shared" si="3"/>
        <v>愛媛県　上島町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95.85</v>
      </c>
      <c r="P6" s="21">
        <f t="shared" si="3"/>
        <v>91.79</v>
      </c>
      <c r="Q6" s="21">
        <f t="shared" si="3"/>
        <v>0</v>
      </c>
      <c r="R6" s="21">
        <f t="shared" si="3"/>
        <v>6085</v>
      </c>
      <c r="S6" s="21">
        <f t="shared" si="3"/>
        <v>30.38</v>
      </c>
      <c r="T6" s="21">
        <f t="shared" si="3"/>
        <v>200.3</v>
      </c>
      <c r="U6" s="21">
        <f t="shared" si="3"/>
        <v>5457</v>
      </c>
      <c r="V6" s="21">
        <f t="shared" si="3"/>
        <v>10.07</v>
      </c>
      <c r="W6" s="21">
        <f t="shared" si="3"/>
        <v>541.91</v>
      </c>
      <c r="X6" s="22">
        <f>IF(X7="",NA(),X7)</f>
        <v>101.96</v>
      </c>
      <c r="Y6" s="22">
        <f t="shared" ref="Y6:AG6" si="4">IF(Y7="",NA(),Y7)</f>
        <v>106.86</v>
      </c>
      <c r="Z6" s="22">
        <f t="shared" si="4"/>
        <v>104.42</v>
      </c>
      <c r="AA6" s="22">
        <f t="shared" si="4"/>
        <v>102.9</v>
      </c>
      <c r="AB6" s="22">
        <f t="shared" si="4"/>
        <v>110.52</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1219.72</v>
      </c>
      <c r="AU6" s="22">
        <f t="shared" ref="AU6:BC6" si="6">IF(AU7="",NA(),AU7)</f>
        <v>3285.62</v>
      </c>
      <c r="AV6" s="22">
        <f t="shared" si="6"/>
        <v>4150.05</v>
      </c>
      <c r="AW6" s="22">
        <f t="shared" si="6"/>
        <v>4513.43</v>
      </c>
      <c r="AX6" s="22">
        <f t="shared" si="6"/>
        <v>2011.59</v>
      </c>
      <c r="AY6" s="22">
        <f t="shared" si="6"/>
        <v>305.08</v>
      </c>
      <c r="AZ6" s="22">
        <f t="shared" si="6"/>
        <v>305.33999999999997</v>
      </c>
      <c r="BA6" s="22">
        <f t="shared" si="6"/>
        <v>310.01</v>
      </c>
      <c r="BB6" s="22">
        <f t="shared" si="6"/>
        <v>311.12</v>
      </c>
      <c r="BC6" s="22">
        <f t="shared" si="6"/>
        <v>293.51</v>
      </c>
      <c r="BD6" s="21" t="str">
        <f>IF(BD7="","",IF(BD7="-","【-】","【"&amp;SUBSTITUTE(TEXT(BD7,"#,##0.00"),"-","△")&amp;"】"))</f>
        <v>【239.69】</v>
      </c>
      <c r="BE6" s="21">
        <f>IF(BE7="",NA(),BE7)</f>
        <v>0</v>
      </c>
      <c r="BF6" s="21">
        <f t="shared" ref="BF6:BN6" si="7">IF(BF7="",NA(),BF7)</f>
        <v>0</v>
      </c>
      <c r="BG6" s="21">
        <f t="shared" si="7"/>
        <v>0</v>
      </c>
      <c r="BH6" s="21">
        <f t="shared" si="7"/>
        <v>0</v>
      </c>
      <c r="BI6" s="21">
        <f t="shared" si="7"/>
        <v>0</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102.06</v>
      </c>
      <c r="BQ6" s="22">
        <f t="shared" ref="BQ6:BY6" si="8">IF(BQ7="",NA(),BQ7)</f>
        <v>109.23</v>
      </c>
      <c r="BR6" s="22">
        <f t="shared" si="8"/>
        <v>104.62</v>
      </c>
      <c r="BS6" s="22">
        <f t="shared" si="8"/>
        <v>102.91</v>
      </c>
      <c r="BT6" s="22">
        <f t="shared" si="8"/>
        <v>112.4</v>
      </c>
      <c r="BU6" s="22">
        <f t="shared" si="8"/>
        <v>82.78</v>
      </c>
      <c r="BV6" s="22">
        <f t="shared" si="8"/>
        <v>84.82</v>
      </c>
      <c r="BW6" s="22">
        <f t="shared" si="8"/>
        <v>82.29</v>
      </c>
      <c r="BX6" s="22">
        <f t="shared" si="8"/>
        <v>84.16</v>
      </c>
      <c r="BY6" s="22">
        <f t="shared" si="8"/>
        <v>81.45</v>
      </c>
      <c r="BZ6" s="21" t="str">
        <f>IF(BZ7="","",IF(BZ7="-","【-】","【"&amp;SUBSTITUTE(TEXT(BZ7,"#,##0.00"),"-","△")&amp;"】"))</f>
        <v>【97.59】</v>
      </c>
      <c r="CA6" s="22">
        <f>IF(CA7="",NA(),CA7)</f>
        <v>289.35000000000002</v>
      </c>
      <c r="CB6" s="22">
        <f t="shared" ref="CB6:CJ6" si="9">IF(CB7="",NA(),CB7)</f>
        <v>269.37</v>
      </c>
      <c r="CC6" s="22">
        <f t="shared" si="9"/>
        <v>280.77999999999997</v>
      </c>
      <c r="CD6" s="22">
        <f t="shared" si="9"/>
        <v>286.22000000000003</v>
      </c>
      <c r="CE6" s="22">
        <f t="shared" si="9"/>
        <v>258.51</v>
      </c>
      <c r="CF6" s="22">
        <f t="shared" si="9"/>
        <v>225.09</v>
      </c>
      <c r="CG6" s="22">
        <f t="shared" si="9"/>
        <v>224.82</v>
      </c>
      <c r="CH6" s="22">
        <f t="shared" si="9"/>
        <v>230.85</v>
      </c>
      <c r="CI6" s="22">
        <f t="shared" si="9"/>
        <v>230.21</v>
      </c>
      <c r="CJ6" s="22">
        <f t="shared" si="9"/>
        <v>240.31</v>
      </c>
      <c r="CK6" s="21" t="str">
        <f>IF(CK7="","",IF(CK7="-","【-】","【"&amp;SUBSTITUTE(TEXT(CK7,"#,##0.00"),"-","△")&amp;"】"))</f>
        <v>【181.66】</v>
      </c>
      <c r="CL6" s="22">
        <f>IF(CL7="",NA(),CL7)</f>
        <v>40.200000000000003</v>
      </c>
      <c r="CM6" s="22">
        <f t="shared" ref="CM6:CU6" si="10">IF(CM7="",NA(),CM7)</f>
        <v>43.87</v>
      </c>
      <c r="CN6" s="22">
        <f t="shared" si="10"/>
        <v>47.02</v>
      </c>
      <c r="CO6" s="22">
        <f t="shared" si="10"/>
        <v>49.29</v>
      </c>
      <c r="CP6" s="22">
        <f t="shared" si="10"/>
        <v>45.74</v>
      </c>
      <c r="CQ6" s="22">
        <f t="shared" si="10"/>
        <v>49.38</v>
      </c>
      <c r="CR6" s="22">
        <f t="shared" si="10"/>
        <v>50.09</v>
      </c>
      <c r="CS6" s="22">
        <f t="shared" si="10"/>
        <v>50.1</v>
      </c>
      <c r="CT6" s="22">
        <f t="shared" si="10"/>
        <v>49.76</v>
      </c>
      <c r="CU6" s="22">
        <f t="shared" si="10"/>
        <v>49.74</v>
      </c>
      <c r="CV6" s="21" t="str">
        <f>IF(CV7="","",IF(CV7="-","【-】","【"&amp;SUBSTITUTE(TEXT(CV7,"#,##0.00"),"-","△")&amp;"】"))</f>
        <v>【60.21】</v>
      </c>
      <c r="CW6" s="22">
        <f>IF(CW7="",NA(),CW7)</f>
        <v>82.18</v>
      </c>
      <c r="CX6" s="22">
        <f t="shared" ref="CX6:DF6" si="11">IF(CX7="",NA(),CX7)</f>
        <v>79.39</v>
      </c>
      <c r="CY6" s="22">
        <f t="shared" si="11"/>
        <v>73.680000000000007</v>
      </c>
      <c r="CZ6" s="22">
        <f t="shared" si="11"/>
        <v>67.45</v>
      </c>
      <c r="DA6" s="22">
        <f t="shared" si="11"/>
        <v>78.41</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83.97</v>
      </c>
      <c r="DI6" s="22">
        <f t="shared" ref="DI6:DQ6" si="12">IF(DI7="",NA(),DI7)</f>
        <v>86.01</v>
      </c>
      <c r="DJ6" s="22">
        <f t="shared" si="12"/>
        <v>88.08</v>
      </c>
      <c r="DK6" s="22">
        <f t="shared" si="12"/>
        <v>89.92</v>
      </c>
      <c r="DL6" s="22">
        <f t="shared" si="12"/>
        <v>91.12</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2">
        <f t="shared" si="13"/>
        <v>6.05</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383562</v>
      </c>
      <c r="D7" s="24">
        <v>46</v>
      </c>
      <c r="E7" s="24">
        <v>1</v>
      </c>
      <c r="F7" s="24">
        <v>0</v>
      </c>
      <c r="G7" s="24">
        <v>1</v>
      </c>
      <c r="H7" s="24" t="s">
        <v>93</v>
      </c>
      <c r="I7" s="24" t="s">
        <v>94</v>
      </c>
      <c r="J7" s="24" t="s">
        <v>95</v>
      </c>
      <c r="K7" s="24" t="s">
        <v>96</v>
      </c>
      <c r="L7" s="24" t="s">
        <v>97</v>
      </c>
      <c r="M7" s="24" t="s">
        <v>98</v>
      </c>
      <c r="N7" s="25" t="s">
        <v>99</v>
      </c>
      <c r="O7" s="25">
        <v>95.85</v>
      </c>
      <c r="P7" s="25">
        <v>91.79</v>
      </c>
      <c r="Q7" s="25">
        <v>0</v>
      </c>
      <c r="R7" s="25">
        <v>6085</v>
      </c>
      <c r="S7" s="25">
        <v>30.38</v>
      </c>
      <c r="T7" s="25">
        <v>200.3</v>
      </c>
      <c r="U7" s="25">
        <v>5457</v>
      </c>
      <c r="V7" s="25">
        <v>10.07</v>
      </c>
      <c r="W7" s="25">
        <v>541.91</v>
      </c>
      <c r="X7" s="25">
        <v>101.96</v>
      </c>
      <c r="Y7" s="25">
        <v>106.86</v>
      </c>
      <c r="Z7" s="25">
        <v>104.42</v>
      </c>
      <c r="AA7" s="25">
        <v>102.9</v>
      </c>
      <c r="AB7" s="25">
        <v>110.52</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1219.72</v>
      </c>
      <c r="AU7" s="25">
        <v>3285.62</v>
      </c>
      <c r="AV7" s="25">
        <v>4150.05</v>
      </c>
      <c r="AW7" s="25">
        <v>4513.43</v>
      </c>
      <c r="AX7" s="25">
        <v>2011.59</v>
      </c>
      <c r="AY7" s="25">
        <v>305.08</v>
      </c>
      <c r="AZ7" s="25">
        <v>305.33999999999997</v>
      </c>
      <c r="BA7" s="25">
        <v>310.01</v>
      </c>
      <c r="BB7" s="25">
        <v>311.12</v>
      </c>
      <c r="BC7" s="25">
        <v>293.51</v>
      </c>
      <c r="BD7" s="25">
        <v>239.69</v>
      </c>
      <c r="BE7" s="25">
        <v>0</v>
      </c>
      <c r="BF7" s="25">
        <v>0</v>
      </c>
      <c r="BG7" s="25">
        <v>0</v>
      </c>
      <c r="BH7" s="25">
        <v>0</v>
      </c>
      <c r="BI7" s="25">
        <v>0</v>
      </c>
      <c r="BJ7" s="25">
        <v>585.59</v>
      </c>
      <c r="BK7" s="25">
        <v>561.34</v>
      </c>
      <c r="BL7" s="25">
        <v>538.33000000000004</v>
      </c>
      <c r="BM7" s="25">
        <v>515.14</v>
      </c>
      <c r="BN7" s="25">
        <v>498.34</v>
      </c>
      <c r="BO7" s="25">
        <v>264.86</v>
      </c>
      <c r="BP7" s="25">
        <v>102.06</v>
      </c>
      <c r="BQ7" s="25">
        <v>109.23</v>
      </c>
      <c r="BR7" s="25">
        <v>104.62</v>
      </c>
      <c r="BS7" s="25">
        <v>102.91</v>
      </c>
      <c r="BT7" s="25">
        <v>112.4</v>
      </c>
      <c r="BU7" s="25">
        <v>82.78</v>
      </c>
      <c r="BV7" s="25">
        <v>84.82</v>
      </c>
      <c r="BW7" s="25">
        <v>82.29</v>
      </c>
      <c r="BX7" s="25">
        <v>84.16</v>
      </c>
      <c r="BY7" s="25">
        <v>81.45</v>
      </c>
      <c r="BZ7" s="25">
        <v>97.59</v>
      </c>
      <c r="CA7" s="25">
        <v>289.35000000000002</v>
      </c>
      <c r="CB7" s="25">
        <v>269.37</v>
      </c>
      <c r="CC7" s="25">
        <v>280.77999999999997</v>
      </c>
      <c r="CD7" s="25">
        <v>286.22000000000003</v>
      </c>
      <c r="CE7" s="25">
        <v>258.51</v>
      </c>
      <c r="CF7" s="25">
        <v>225.09</v>
      </c>
      <c r="CG7" s="25">
        <v>224.82</v>
      </c>
      <c r="CH7" s="25">
        <v>230.85</v>
      </c>
      <c r="CI7" s="25">
        <v>230.21</v>
      </c>
      <c r="CJ7" s="25">
        <v>240.31</v>
      </c>
      <c r="CK7" s="25">
        <v>181.66</v>
      </c>
      <c r="CL7" s="25">
        <v>40.200000000000003</v>
      </c>
      <c r="CM7" s="25">
        <v>43.87</v>
      </c>
      <c r="CN7" s="25">
        <v>47.02</v>
      </c>
      <c r="CO7" s="25">
        <v>49.29</v>
      </c>
      <c r="CP7" s="25">
        <v>45.74</v>
      </c>
      <c r="CQ7" s="25">
        <v>49.38</v>
      </c>
      <c r="CR7" s="25">
        <v>50.09</v>
      </c>
      <c r="CS7" s="25">
        <v>50.1</v>
      </c>
      <c r="CT7" s="25">
        <v>49.76</v>
      </c>
      <c r="CU7" s="25">
        <v>49.74</v>
      </c>
      <c r="CV7" s="25">
        <v>60.21</v>
      </c>
      <c r="CW7" s="25">
        <v>82.18</v>
      </c>
      <c r="CX7" s="25">
        <v>79.39</v>
      </c>
      <c r="CY7" s="25">
        <v>73.680000000000007</v>
      </c>
      <c r="CZ7" s="25">
        <v>67.45</v>
      </c>
      <c r="DA7" s="25">
        <v>78.41</v>
      </c>
      <c r="DB7" s="25">
        <v>78.010000000000005</v>
      </c>
      <c r="DC7" s="25">
        <v>77.599999999999994</v>
      </c>
      <c r="DD7" s="25">
        <v>77.3</v>
      </c>
      <c r="DE7" s="25">
        <v>76.64</v>
      </c>
      <c r="DF7" s="25">
        <v>75.37</v>
      </c>
      <c r="DG7" s="25">
        <v>89.21</v>
      </c>
      <c r="DH7" s="25">
        <v>83.97</v>
      </c>
      <c r="DI7" s="25">
        <v>86.01</v>
      </c>
      <c r="DJ7" s="25">
        <v>88.08</v>
      </c>
      <c r="DK7" s="25">
        <v>89.92</v>
      </c>
      <c r="DL7" s="25">
        <v>91.12</v>
      </c>
      <c r="DM7" s="25">
        <v>47.5</v>
      </c>
      <c r="DN7" s="25">
        <v>48.41</v>
      </c>
      <c r="DO7" s="25">
        <v>50.02</v>
      </c>
      <c r="DP7" s="25">
        <v>51.38</v>
      </c>
      <c r="DQ7" s="25">
        <v>52.3</v>
      </c>
      <c r="DR7" s="25">
        <v>52.41</v>
      </c>
      <c r="DS7" s="25">
        <v>0</v>
      </c>
      <c r="DT7" s="25">
        <v>0</v>
      </c>
      <c r="DU7" s="25">
        <v>0</v>
      </c>
      <c r="DV7" s="25">
        <v>0</v>
      </c>
      <c r="DW7" s="25">
        <v>6.05</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2026-02-04T00:07:12Z</cp:lastPrinted>
  <dcterms:created xsi:type="dcterms:W3CDTF">2025-12-12T09:22:32Z</dcterms:created>
  <dcterms:modified xsi:type="dcterms:W3CDTF">2026-02-19T01:51:25Z</dcterms:modified>
  <cp:category/>
</cp:coreProperties>
</file>