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1_東温市\"/>
    </mc:Choice>
  </mc:AlternateContent>
  <xr:revisionPtr revIDLastSave="0" documentId="13_ncr:1_{772D8297-D5DE-4FEC-9723-B6023FD60B00}" xr6:coauthVersionLast="47" xr6:coauthVersionMax="47" xr10:uidLastSave="{00000000-0000-0000-0000-000000000000}"/>
  <workbookProtection workbookAlgorithmName="SHA-512" workbookHashValue="2zyS1j1dyLUVjJCQwToLEwd/tFuJitDoccogw+YO6B1CA5SLdnyWhrMgwoX2WGXPLcN10QZe4uHi8ksDMXk5eg==" workbookSaltValue="7Xx4OZB3rmFue8pbAVAs5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<sst xmlns="http://schemas.openxmlformats.org/spreadsheetml/2006/main" count="231" uniqueCount="117">
  <si>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</si>
  <si>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</si>
  <si>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</si>
  <si>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</si>
  <si>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</si>
  <si>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</si>
  <si>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</si>
  <si>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</si>
  <si>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</si>
  <si>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</si>
  <si>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</si>
  <si>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</si>
  <si>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</si>
  <si>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</si>
  <si>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</si>
  <si>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</si>
  <si>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</si>
  <si>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</si>
  <si>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</si>
  <si>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</si>
  <si>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</si>
  <si>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</si>
  <si>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</si>
  <si>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</si>
  <si>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</si>
  <si>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</si>
  <si>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</si>
  <si>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</si>
  <si>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</si>
  <si>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</si>
  <si>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</si>
  <si>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</si>
  <si>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</si>
  <si>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</si>
  <si>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</si>
  <si>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</si>
  <si>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</si>
  <si>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</si>
  <si>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</si>
  <si>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</si>
  <si>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</si>
  <si>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</si>
  <si>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</si>
  <si>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</si>
  <si>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</si>
  <si>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</si>
  <si>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</si>
  <si>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</si>
  <si>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</si>
  <si>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</si>
  <si>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</si>
  <si>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</si>
  <si>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</si>
  <si>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</si>
  <si>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</si>
  <si>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</si>
  <si>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</si>
  <si>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</si>
  <si>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</si>
  <si>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</si>
  <si>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</si>
  <si>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</si>
  <si>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</si>
  <si>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</si>
  <si>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</si>
  <si>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</si>
  <si>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</si>
  <si>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</si>
  <si>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</si>
  <si>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</si>
  <si>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</si>
  <si>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</si>
  <si>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</si>
  <si>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</si>
  <si>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</si>
  <si>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</si>
  <si>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</si>
  <si>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</si>
  <si>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</si>
  <si>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</si>
  <si>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</si>
  <si>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</si>
  <si>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</si>
  <si>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</si>
  <si>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</si>
  <si>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</si>
  <si>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</si>
  <si>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</si>
  <si>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</si>
  <si>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</si>
  <si>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</si>
  <si>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</si>
  <si>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</si>
  <si>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</si>
  <si>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</si>
  <si>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</si>
  <si>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</si>
  <si>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</si>
  <si>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</si>
  <si>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</si>
  <si>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</si>
  <si>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</si>
  <si>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</si>
  <si>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</si>
  <si>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</si>
  <si>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</si>
  <si>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</si>
  <si>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</si>
  <si>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</si>
  <si>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</si>
  <si>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</si>
  <si>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</si>
  <si>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</si>
  <si>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</si>
  <si>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本市の下水道事業の経営状況は類似団体と比較しても比較的健全な経営を行えていると言える。
　しかし今後は、施設の老朽化に伴って更新修繕のための費用が増加することが予想されるため、ストックマネジメント計画に基づき、効率的な修繕を行うことにより支出の平準化を図っていく。
　また収入においては、令和4年度に使用料の改定を行い、令和7年度にも適正化の検討を行い、令和8年度に改定を予定している。人口減少や使用者の節水意識の向上による使用料収入の伸び悩み、また施設の更新費用や高機能化に備えるため資産維持費を踏まえ、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5" eb="17">
      <t>ルイジ</t>
    </rPh>
    <rPh sb="17" eb="19">
      <t>ダンタイ</t>
    </rPh>
    <rPh sb="20" eb="22">
      <t>ヒカク</t>
    </rPh>
    <rPh sb="25" eb="27">
      <t>ヒカク</t>
    </rPh>
    <rPh sb="27" eb="28">
      <t>テキ</t>
    </rPh>
    <rPh sb="28" eb="30">
      <t>ケンゼン</t>
    </rPh>
    <rPh sb="31" eb="33">
      <t>ケイエイ</t>
    </rPh>
    <rPh sb="34" eb="35">
      <t>オコナ</t>
    </rPh>
    <rPh sb="40" eb="41">
      <t>イ</t>
    </rPh>
    <rPh sb="49" eb="51">
      <t>コンゴ</t>
    </rPh>
    <rPh sb="53" eb="55">
      <t>シセツ</t>
    </rPh>
    <rPh sb="56" eb="59">
      <t>ロウキュウカ</t>
    </rPh>
    <rPh sb="60" eb="61">
      <t>トモナ</t>
    </rPh>
    <rPh sb="63" eb="65">
      <t>コウシン</t>
    </rPh>
    <rPh sb="65" eb="67">
      <t>シュウゼン</t>
    </rPh>
    <rPh sb="71" eb="73">
      <t>ヒヨウ</t>
    </rPh>
    <rPh sb="74" eb="76">
      <t>ゾウカ</t>
    </rPh>
    <rPh sb="81" eb="83">
      <t>ヨソウ</t>
    </rPh>
    <rPh sb="99" eb="101">
      <t>ケイカク</t>
    </rPh>
    <rPh sb="102" eb="103">
      <t>モト</t>
    </rPh>
    <rPh sb="106" eb="109">
      <t>コウリツテキ</t>
    </rPh>
    <rPh sb="110" eb="112">
      <t>シュウゼン</t>
    </rPh>
    <rPh sb="113" eb="114">
      <t>オコナ</t>
    </rPh>
    <rPh sb="120" eb="122">
      <t>シシュツ</t>
    </rPh>
    <rPh sb="123" eb="126">
      <t>ヘイジュンカ</t>
    </rPh>
    <rPh sb="127" eb="128">
      <t>ハカ</t>
    </rPh>
    <rPh sb="137" eb="139">
      <t>シュウニュウ</t>
    </rPh>
    <rPh sb="145" eb="147">
      <t>レイワ</t>
    </rPh>
    <rPh sb="148" eb="150">
      <t>ネンド</t>
    </rPh>
    <rPh sb="151" eb="153">
      <t>シヨウ</t>
    </rPh>
    <rPh sb="153" eb="154">
      <t>リョウ</t>
    </rPh>
    <rPh sb="155" eb="157">
      <t>カイテイ</t>
    </rPh>
    <rPh sb="158" eb="159">
      <t>オコナ</t>
    </rPh>
    <rPh sb="161" eb="163">
      <t>レイワ</t>
    </rPh>
    <rPh sb="164" eb="166">
      <t>ネンド</t>
    </rPh>
    <rPh sb="168" eb="171">
      <t>テキセイカ</t>
    </rPh>
    <rPh sb="172" eb="174">
      <t>ケントウ</t>
    </rPh>
    <rPh sb="175" eb="176">
      <t>オコナ</t>
    </rPh>
    <rPh sb="178" eb="180">
      <t>レイワ</t>
    </rPh>
    <rPh sb="194" eb="196">
      <t>ジンコウ</t>
    </rPh>
    <rPh sb="196" eb="198">
      <t>ゲンショウ</t>
    </rPh>
    <rPh sb="199" eb="202">
      <t>シヨウシャ</t>
    </rPh>
    <rPh sb="203" eb="205">
      <t>セッスイ</t>
    </rPh>
    <rPh sb="205" eb="207">
      <t>イシキ</t>
    </rPh>
    <rPh sb="208" eb="210">
      <t>コウジョウ</t>
    </rPh>
    <rPh sb="213" eb="216">
      <t>シヨウリョウ</t>
    </rPh>
    <rPh sb="216" eb="218">
      <t>シュウニュウ</t>
    </rPh>
    <rPh sb="219" eb="220">
      <t>ノ</t>
    </rPh>
    <rPh sb="221" eb="222">
      <t>ナヤ</t>
    </rPh>
    <rPh sb="226" eb="228">
      <t>シセツ</t>
    </rPh>
    <rPh sb="229" eb="233">
      <t>コウシンヒヨウ</t>
    </rPh>
    <rPh sb="234" eb="238">
      <t>コウキノウカ</t>
    </rPh>
    <rPh sb="239" eb="240">
      <t>ソナ</t>
    </rPh>
    <rPh sb="244" eb="249">
      <t>シサンイジヒ</t>
    </rPh>
    <rPh sb="250" eb="251">
      <t>フ</t>
    </rPh>
    <rPh sb="254" eb="257">
      <t>テイキテキ</t>
    </rPh>
    <rPh sb="258" eb="261">
      <t>シヨウリョウ</t>
    </rPh>
    <rPh sb="262" eb="264">
      <t>ミナオ</t>
    </rPh>
    <rPh sb="266" eb="268">
      <t>ケイゾク</t>
    </rPh>
    <rPh sb="270" eb="271">
      <t>オコナ</t>
    </rPh>
    <rPh sb="278" eb="280">
      <t>ジュウヨウ</t>
    </rPh>
    <rPh sb="288" eb="290">
      <t>レイワ</t>
    </rPh>
    <rPh sb="291" eb="293">
      <t>ネンド</t>
    </rPh>
    <rPh sb="311" eb="313">
      <t>シサン</t>
    </rPh>
    <phoneticPr fontId="15"/>
  </si>
  <si>
    <t>　本市の下水道管渠は最も古いものでも敷設後30年程度であり、管渠の耐用年数である50年に対し余裕があるといえる。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令和6年度にかけて計画に基づいた効率的な修繕を行った。令和7年度から令和8年度にかけて第2期ストックマネジメント計画を策定し、令和9年度以降計画に基づいて修繕を行う予定であ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5">
      <t>タイ</t>
    </rPh>
    <rPh sb="46" eb="48">
      <t>ヨユウ</t>
    </rPh>
    <rPh sb="62" eb="65">
      <t>ショリジョウ</t>
    </rPh>
    <rPh sb="65" eb="67">
      <t>シセツ</t>
    </rPh>
    <rPh sb="73" eb="75">
      <t>シヨウ</t>
    </rPh>
    <rPh sb="75" eb="77">
      <t>ネンスウ</t>
    </rPh>
    <rPh sb="78" eb="80">
      <t>タイヨウ</t>
    </rPh>
    <rPh sb="80" eb="82">
      <t>ネンスウ</t>
    </rPh>
    <rPh sb="83" eb="84">
      <t>セマ</t>
    </rPh>
    <rPh sb="91" eb="94">
      <t>トッパツテキ</t>
    </rPh>
    <rPh sb="95" eb="97">
      <t>コショウ</t>
    </rPh>
    <rPh sb="97" eb="98">
      <t>トウ</t>
    </rPh>
    <rPh sb="101" eb="103">
      <t>キノウ</t>
    </rPh>
    <rPh sb="103" eb="105">
      <t>フゼン</t>
    </rPh>
    <rPh sb="106" eb="107">
      <t>オチイ</t>
    </rPh>
    <rPh sb="112" eb="115">
      <t>ケイカクテキ</t>
    </rPh>
    <rPh sb="116" eb="118">
      <t>シュウゼン</t>
    </rPh>
    <rPh sb="119" eb="120">
      <t>オコナ</t>
    </rPh>
    <rPh sb="124" eb="126">
      <t>ヒツヨウ</t>
    </rPh>
    <rPh sb="134" eb="136">
      <t>ホンシ</t>
    </rPh>
    <rPh sb="141" eb="143">
      <t>ヘイセイ</t>
    </rPh>
    <rPh sb="145" eb="147">
      <t>ネンド</t>
    </rPh>
    <rPh sb="149" eb="151">
      <t>レイワ</t>
    </rPh>
    <rPh sb="151" eb="152">
      <t>ガン</t>
    </rPh>
    <rPh sb="152" eb="154">
      <t>ネンド</t>
    </rPh>
    <rPh sb="168" eb="170">
      <t>ケイカク</t>
    </rPh>
    <rPh sb="171" eb="173">
      <t>サクテイ</t>
    </rPh>
    <rPh sb="176" eb="178">
      <t>レイワ</t>
    </rPh>
    <rPh sb="179" eb="181">
      <t>ネンド</t>
    </rPh>
    <rPh sb="183" eb="185">
      <t>レイワ</t>
    </rPh>
    <rPh sb="186" eb="188">
      <t>ネンド</t>
    </rPh>
    <rPh sb="192" eb="194">
      <t>ケイカク</t>
    </rPh>
    <rPh sb="195" eb="196">
      <t>モト</t>
    </rPh>
    <rPh sb="199" eb="202">
      <t>コウリツテキ</t>
    </rPh>
    <rPh sb="203" eb="205">
      <t>シュウゼン</t>
    </rPh>
    <rPh sb="206" eb="207">
      <t>オコナ</t>
    </rPh>
    <rPh sb="210" eb="212">
      <t>レイワ</t>
    </rPh>
    <rPh sb="213" eb="215">
      <t>ネンド</t>
    </rPh>
    <rPh sb="217" eb="219">
      <t>レイワ</t>
    </rPh>
    <rPh sb="220" eb="222">
      <t>ネンド</t>
    </rPh>
    <rPh sb="226" eb="227">
      <t>ダイ</t>
    </rPh>
    <rPh sb="228" eb="229">
      <t>キ</t>
    </rPh>
    <rPh sb="239" eb="241">
      <t>ケイカク</t>
    </rPh>
    <rPh sb="242" eb="244">
      <t>サクテイ</t>
    </rPh>
    <rPh sb="246" eb="248">
      <t>レイワ</t>
    </rPh>
    <rPh sb="249" eb="251">
      <t>ネンド</t>
    </rPh>
    <rPh sb="251" eb="253">
      <t>イコウ</t>
    </rPh>
    <rPh sb="253" eb="255">
      <t>ケイカク</t>
    </rPh>
    <rPh sb="256" eb="257">
      <t>モト</t>
    </rPh>
    <rPh sb="260" eb="262">
      <t>シュウゼン</t>
    </rPh>
    <rPh sb="263" eb="264">
      <t>オコナ</t>
    </rPh>
    <rPh sb="265" eb="267">
      <t>ヨテイ</t>
    </rPh>
    <phoneticPr fontId="15"/>
  </si>
  <si>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資本費平準化債の借入により数値が改善し、類似団体と同程度の数値となっている。また、企業債償還のピークが令和8年度となっており、それ以降については、流動比率が更に向上する見込みであ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経費回収率は100％を超え、類似団体よりも高い数値を示している。引き続き100％以上を維持できるよう、健全な経営に向けた取組を行っていく。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低くなっている。今後は施設の老朽化に伴う修繕費の増加が見込まれるが、ストックマネジメント事業による計画的な予防修繕を行い、維持管理費の削減に努める。
　施設利用率は、50％程度と類似団体より低い数値であり、最大稼働率は63％となっている。令和3年度に行った全体計画の見直しにより計画処理水量を削減したが、令和8年度の概成以降は処理水量の大幅な増加は見込めないため、同程度で推移すると予想される。
　水洗化率は、高水準を保っているが、引き続き未接続の解消に向けた啓発活動を行っていく。</t>
    <rPh sb="142" eb="144">
      <t>カリイレ</t>
    </rPh>
    <rPh sb="159" eb="162">
      <t>ドウテイド</t>
    </rPh>
    <rPh sb="175" eb="178">
      <t>キギョウサイ</t>
    </rPh>
    <rPh sb="178" eb="180">
      <t>ショウカン</t>
    </rPh>
    <rPh sb="212" eb="213">
      <t>サラ</t>
    </rPh>
    <rPh sb="339" eb="340">
      <t>コ</t>
    </rPh>
    <rPh sb="472" eb="474">
      <t>ゾウカ</t>
    </rPh>
    <rPh sb="534" eb="536">
      <t>テイド</t>
    </rPh>
    <rPh sb="537" eb="539">
      <t>ルイジ</t>
    </rPh>
    <rPh sb="539" eb="541">
      <t>ダンタイ</t>
    </rPh>
    <rPh sb="543" eb="544">
      <t>ヒク</t>
    </rPh>
    <rPh sb="545" eb="547">
      <t>スウチ</t>
    </rPh>
    <rPh sb="551" eb="553">
      <t>サイダイ</t>
    </rPh>
    <rPh sb="553" eb="556">
      <t>カドウリツ</t>
    </rPh>
    <rPh sb="567" eb="569">
      <t>レイワ</t>
    </rPh>
    <rPh sb="570" eb="572">
      <t>ネンド</t>
    </rPh>
    <rPh sb="573" eb="574">
      <t>オコナ</t>
    </rPh>
    <rPh sb="576" eb="580">
      <t>ゼンタイケイカク</t>
    </rPh>
    <rPh sb="581" eb="583">
      <t>ミナオ</t>
    </rPh>
    <rPh sb="587" eb="593">
      <t>ケイカクショリスイリョウ</t>
    </rPh>
    <rPh sb="594" eb="596">
      <t>サクゲン</t>
    </rPh>
    <rPh sb="600" eb="602">
      <t>レイワ</t>
    </rPh>
    <rPh sb="603" eb="605">
      <t>ネンド</t>
    </rPh>
    <rPh sb="606" eb="608">
      <t>ガイセイ</t>
    </rPh>
    <rPh sb="608" eb="610">
      <t>イコウ</t>
    </rPh>
    <rPh sb="630" eb="633">
      <t>ドウテイド</t>
    </rPh>
    <rPh sb="634" eb="636">
      <t>スイイ</t>
    </rPh>
    <rPh sb="639" eb="641">
      <t>ヨソウ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</si>
</sst>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B2CC0394-9035-46F8-9A41-8BA48C5F4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A9-47BF-BA8A-6B2155AF0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3A9-47BF-BA8A-6B2155AF0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49.74</c:v>
                </c:pt>
                <c:pt idx="1">
                  <c:v>50.08</c:v>
                </c:pt>
                <c:pt idx="2">
                  <c:v>49.04</c:v>
                </c:pt>
                <c:pt idx="3">
                  <c:v>49.45</c:v>
                </c:pt>
                <c:pt idx="4">
                  <c:v>49.73</c:v>
                </c:pt>
              </c:numCache>
            </c:numRef>
          </c:val>
          <c:extLst>
            <c:ext xmlns:c16="http://schemas.microsoft.com/office/drawing/2014/chart" uri="{C3380CC4-5D6E-409C-BE32-E72D297353CC}">
              <c16:uniqueId val="{00000000-7F7B-4D65-87DA-A988C550DD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7F7B-4D65-87DA-A988C550DD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92.15</c:v>
                </c:pt>
                <c:pt idx="1">
                  <c:v>92.31</c:v>
                </c:pt>
                <c:pt idx="2">
                  <c:v>91.69</c:v>
                </c:pt>
                <c:pt idx="3">
                  <c:v>91.6</c:v>
                </c:pt>
                <c:pt idx="4">
                  <c:v>92.44</c:v>
                </c:pt>
              </c:numCache>
            </c:numRef>
          </c:val>
          <c:extLst>
            <c:ext xmlns:c16="http://schemas.microsoft.com/office/drawing/2014/chart" uri="{C3380CC4-5D6E-409C-BE32-E72D297353CC}">
              <c16:uniqueId val="{00000000-B64A-4234-91D5-E8D91A53EC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64A-4234-91D5-E8D91A53EC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114.2</c:v>
                </c:pt>
                <c:pt idx="1">
                  <c:v>117.43</c:v>
                </c:pt>
                <c:pt idx="2">
                  <c:v>118.57</c:v>
                </c:pt>
                <c:pt idx="3">
                  <c:v>118.05</c:v>
                </c:pt>
                <c:pt idx="4">
                  <c:v>118.86</c:v>
                </c:pt>
              </c:numCache>
            </c:numRef>
          </c:val>
          <c:extLst>
            <c:ext xmlns:c16="http://schemas.microsoft.com/office/drawing/2014/chart" uri="{C3380CC4-5D6E-409C-BE32-E72D297353CC}">
              <c16:uniqueId val="{00000000-9217-4AA6-B589-B19D48FB19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9217-4AA6-B589-B19D48FB19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c:v>
                </c:pt>
                <c:pt idx="1">
                  <c:v>7.33</c:v>
                </c:pt>
                <c:pt idx="2">
                  <c:v>10.3</c:v>
                </c:pt>
                <c:pt idx="3">
                  <c:v>13.34</c:v>
                </c:pt>
                <c:pt idx="4">
                  <c:v>15.98</c:v>
                </c:pt>
              </c:numCache>
            </c:numRef>
          </c:val>
          <c:extLst>
            <c:ext xmlns:c16="http://schemas.microsoft.com/office/drawing/2014/chart" uri="{C3380CC4-5D6E-409C-BE32-E72D297353CC}">
              <c16:uniqueId val="{00000000-884A-45FC-8E1D-D39E2CBB89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884A-45FC-8E1D-D39E2CBB89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6F-4F58-BB98-B181454C92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696F-4F58-BB98-B181454C92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C-4EF5-9EFA-A819C68E9A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F7C-4EF5-9EFA-A819C68E9A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38.42</c:v>
                </c:pt>
                <c:pt idx="1">
                  <c:v>26.38</c:v>
                </c:pt>
                <c:pt idx="2">
                  <c:v>27.02</c:v>
                </c:pt>
                <c:pt idx="3">
                  <c:v>45.27</c:v>
                </c:pt>
                <c:pt idx="4">
                  <c:v>69.16</c:v>
                </c:pt>
              </c:numCache>
            </c:numRef>
          </c:val>
          <c:extLst>
            <c:ext xmlns:c16="http://schemas.microsoft.com/office/drawing/2014/chart" uri="{C3380CC4-5D6E-409C-BE32-E72D297353CC}">
              <c16:uniqueId val="{00000000-18B8-4C27-8BF1-0326856A87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18B8-4C27-8BF1-0326856A87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548.28</c:v>
                </c:pt>
                <c:pt idx="1">
                  <c:v>527.22</c:v>
                </c:pt>
                <c:pt idx="2">
                  <c:v>441.24</c:v>
                </c:pt>
                <c:pt idx="3">
                  <c:v>411.31</c:v>
                </c:pt>
                <c:pt idx="4">
                  <c:v>388.86</c:v>
                </c:pt>
              </c:numCache>
            </c:numRef>
          </c:val>
          <c:extLst>
            <c:ext xmlns:c16="http://schemas.microsoft.com/office/drawing/2014/chart" uri="{C3380CC4-5D6E-409C-BE32-E72D297353CC}">
              <c16:uniqueId val="{00000000-15C6-4C54-B155-23AD05972D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15C6-4C54-B155-23AD05972D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104.05</c:v>
                </c:pt>
                <c:pt idx="1">
                  <c:v>104.29</c:v>
                </c:pt>
                <c:pt idx="2">
                  <c:v>104.81</c:v>
                </c:pt>
                <c:pt idx="3">
                  <c:v>105.6</c:v>
                </c:pt>
                <c:pt idx="4">
                  <c:v>104.08</c:v>
                </c:pt>
              </c:numCache>
            </c:numRef>
          </c:val>
          <c:extLst>
            <c:ext xmlns:c16="http://schemas.microsoft.com/office/drawing/2014/chart" uri="{C3380CC4-5D6E-409C-BE32-E72D297353CC}">
              <c16:uniqueId val="{00000000-2DA9-4577-B78E-78A2FF5C2F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2DA9-4577-B78E-78A2FF5C2F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151.72999999999999</c:v>
                </c:pt>
                <c:pt idx="1">
                  <c:v>150.80000000000001</c:v>
                </c:pt>
                <c:pt idx="2">
                  <c:v>174.12</c:v>
                </c:pt>
                <c:pt idx="3">
                  <c:v>177.17</c:v>
                </c:pt>
                <c:pt idx="4">
                  <c:v>181.61</c:v>
                </c:pt>
              </c:numCache>
            </c:numRef>
          </c:val>
          <c:extLst>
            <c:ext xmlns:c16="http://schemas.microsoft.com/office/drawing/2014/chart" uri="{C3380CC4-5D6E-409C-BE32-E72D297353CC}">
              <c16:uniqueId val="{00000000-DF1E-4006-B61C-A796216CE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DF1E-4006-B61C-A796216CE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7" zoomScale="90" zoomScaleNormal="9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東温市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32959</v>
      </c>
      <c r="AM8" s="41"/>
      <c r="AN8" s="41"/>
      <c r="AO8" s="41"/>
      <c r="AP8" s="41"/>
      <c r="AQ8" s="41"/>
      <c r="AR8" s="41"/>
      <c r="AS8" s="41"/>
      <c r="AT8" s="34">
        <f>データ!T6</f>
        <v>211.3</v>
      </c>
      <c r="AU8" s="34"/>
      <c r="AV8" s="34"/>
      <c r="AW8" s="34"/>
      <c r="AX8" s="34"/>
      <c r="AY8" s="34"/>
      <c r="AZ8" s="34"/>
      <c r="BA8" s="34"/>
      <c r="BB8" s="34">
        <f>データ!U6</f>
        <v>155.97999999999999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58.77</v>
      </c>
      <c r="J10" s="34"/>
      <c r="K10" s="34"/>
      <c r="L10" s="34"/>
      <c r="M10" s="34"/>
      <c r="N10" s="34"/>
      <c r="O10" s="34"/>
      <c r="P10" s="34">
        <f>データ!P6</f>
        <v>73.41</v>
      </c>
      <c r="Q10" s="34"/>
      <c r="R10" s="34"/>
      <c r="S10" s="34"/>
      <c r="T10" s="34"/>
      <c r="U10" s="34"/>
      <c r="V10" s="34"/>
      <c r="W10" s="34">
        <f>データ!Q6</f>
        <v>105.68</v>
      </c>
      <c r="X10" s="34"/>
      <c r="Y10" s="34"/>
      <c r="Z10" s="34"/>
      <c r="AA10" s="34"/>
      <c r="AB10" s="34"/>
      <c r="AC10" s="34"/>
      <c r="AD10" s="41">
        <f>データ!R6</f>
        <v>3505</v>
      </c>
      <c r="AE10" s="41"/>
      <c r="AF10" s="41"/>
      <c r="AG10" s="41"/>
      <c r="AH10" s="41"/>
      <c r="AI10" s="41"/>
      <c r="AJ10" s="41"/>
      <c r="AK10" s="2"/>
      <c r="AL10" s="41">
        <f>データ!V6</f>
        <v>24045</v>
      </c>
      <c r="AM10" s="41"/>
      <c r="AN10" s="41"/>
      <c r="AO10" s="41"/>
      <c r="AP10" s="41"/>
      <c r="AQ10" s="41"/>
      <c r="AR10" s="41"/>
      <c r="AS10" s="41"/>
      <c r="AT10" s="34">
        <f>データ!W6</f>
        <v>5.92</v>
      </c>
      <c r="AU10" s="34"/>
      <c r="AV10" s="34"/>
      <c r="AW10" s="34"/>
      <c r="AX10" s="34"/>
      <c r="AY10" s="34"/>
      <c r="AZ10" s="34"/>
      <c r="BA10" s="34"/>
      <c r="BB10" s="34">
        <f>データ!X6</f>
        <v>4061.66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BHw4e4ou6mO89sqFlL58jgx3CXVijSZg+seldYeOY0wUapC1L4cgOrJ+f4c0vqsOvz+LiVwplZVC86GnvPDsg==" saltValue="XiA9+rkFK1uxBRJnkmxv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382159</v>
      </c>
      <c r="D6" s="19">
        <f t="shared" si="3"/>
        <v>46</v>
      </c>
      <c r="E6" s="19">
        <f t="shared" si="3"/>
        <v>17</v>
      </c>
      <c r="F6" s="19">
        <f t="shared" si="3"/>
        <v>1</v>
      </c>
      <c r="G6" s="19">
        <f t="shared" si="3"/>
        <v>0</v>
      </c>
      <c r="H6" s="19" t="str">
        <f t="shared" si="3"/>
        <v>愛媛県　東温市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58.77</v>
      </c>
      <c r="P6" s="20">
        <f t="shared" si="3"/>
        <v>73.41</v>
      </c>
      <c r="Q6" s="20">
        <f t="shared" si="3"/>
        <v>105.68</v>
      </c>
      <c r="R6" s="20">
        <f t="shared" si="3"/>
        <v>3505</v>
      </c>
      <c r="S6" s="20">
        <f t="shared" si="3"/>
        <v>32959</v>
      </c>
      <c r="T6" s="20">
        <f t="shared" si="3"/>
        <v>211.3</v>
      </c>
      <c r="U6" s="20">
        <f t="shared" si="3"/>
        <v>155.97999999999999</v>
      </c>
      <c r="V6" s="20">
        <f t="shared" si="3"/>
        <v>24045</v>
      </c>
      <c r="W6" s="20">
        <f t="shared" si="3"/>
        <v>5.92</v>
      </c>
      <c r="X6" s="20">
        <f t="shared" si="3"/>
        <v>4061.66</v>
      </c>
      <c r="Y6" s="21">
        <f>IF(Y7="",NA(),Y7)</f>
        <v>114.2</v>
      </c>
      <c r="Z6" s="21">
        <f t="shared" ref="Z6:AH6" si="4">IF(Z7="",NA(),Z7)</f>
        <v>117.43</v>
      </c>
      <c r="AA6" s="21">
        <f t="shared" si="4"/>
        <v>118.57</v>
      </c>
      <c r="AB6" s="21">
        <f t="shared" si="4"/>
        <v>118.05</v>
      </c>
      <c r="AC6" s="21">
        <f t="shared" si="4"/>
        <v>118.86</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38.42</v>
      </c>
      <c r="AV6" s="21">
        <f t="shared" ref="AV6:BD6" si="6">IF(AV7="",NA(),AV7)</f>
        <v>26.38</v>
      </c>
      <c r="AW6" s="21">
        <f t="shared" si="6"/>
        <v>27.02</v>
      </c>
      <c r="AX6" s="21">
        <f t="shared" si="6"/>
        <v>45.27</v>
      </c>
      <c r="AY6" s="21">
        <f t="shared" si="6"/>
        <v>69.16</v>
      </c>
      <c r="AZ6" s="21">
        <f t="shared" si="6"/>
        <v>40.67</v>
      </c>
      <c r="BA6" s="21">
        <f t="shared" si="6"/>
        <v>47.7</v>
      </c>
      <c r="BB6" s="21">
        <f t="shared" si="6"/>
        <v>50.59</v>
      </c>
      <c r="BC6" s="21">
        <f t="shared" si="6"/>
        <v>62.37</v>
      </c>
      <c r="BD6" s="21">
        <f t="shared" si="6"/>
        <v>63.88</v>
      </c>
      <c r="BE6" s="20" t="str">
        <f>IF(BE7="","",IF(BE7="-","【-】","【"&amp;SUBSTITUTE(TEXT(BE7,"#,##0.00"),"-","△")&amp;"】"))</f>
        <v>【82.75】</v>
      </c>
      <c r="BF6" s="21">
        <f>IF(BF7="",NA(),BF7)</f>
        <v>548.28</v>
      </c>
      <c r="BG6" s="21">
        <f t="shared" ref="BG6:BO6" si="7">IF(BG7="",NA(),BG7)</f>
        <v>527.22</v>
      </c>
      <c r="BH6" s="21">
        <f t="shared" si="7"/>
        <v>441.24</v>
      </c>
      <c r="BI6" s="21">
        <f t="shared" si="7"/>
        <v>411.31</v>
      </c>
      <c r="BJ6" s="21">
        <f t="shared" si="7"/>
        <v>388.86</v>
      </c>
      <c r="BK6" s="21">
        <f t="shared" si="7"/>
        <v>1050.51</v>
      </c>
      <c r="BL6" s="21">
        <f t="shared" si="7"/>
        <v>1102.01</v>
      </c>
      <c r="BM6" s="21">
        <f t="shared" si="7"/>
        <v>987.36</v>
      </c>
      <c r="BN6" s="21">
        <f t="shared" si="7"/>
        <v>1042.77</v>
      </c>
      <c r="BO6" s="21">
        <f t="shared" si="7"/>
        <v>943.46</v>
      </c>
      <c r="BP6" s="20" t="str">
        <f>IF(BP7="","",IF(BP7="-","【-】","【"&amp;SUBSTITUTE(TEXT(BP7,"#,##0.00"),"-","△")&amp;"】"))</f>
        <v>【602.56】</v>
      </c>
      <c r="BQ6" s="21">
        <f>IF(BQ7="",NA(),BQ7)</f>
        <v>104.05</v>
      </c>
      <c r="BR6" s="21">
        <f t="shared" ref="BR6:BZ6" si="8">IF(BR7="",NA(),BR7)</f>
        <v>104.29</v>
      </c>
      <c r="BS6" s="21">
        <f t="shared" si="8"/>
        <v>104.81</v>
      </c>
      <c r="BT6" s="21">
        <f t="shared" si="8"/>
        <v>105.6</v>
      </c>
      <c r="BU6" s="21">
        <f t="shared" si="8"/>
        <v>104.08</v>
      </c>
      <c r="BV6" s="21">
        <f t="shared" si="8"/>
        <v>82.65</v>
      </c>
      <c r="BW6" s="21">
        <f t="shared" si="8"/>
        <v>82.55</v>
      </c>
      <c r="BX6" s="21">
        <f t="shared" si="8"/>
        <v>83.55</v>
      </c>
      <c r="BY6" s="21">
        <f t="shared" si="8"/>
        <v>84.48</v>
      </c>
      <c r="BZ6" s="21">
        <f t="shared" si="8"/>
        <v>79.22</v>
      </c>
      <c r="CA6" s="20" t="str">
        <f>IF(CA7="","",IF(CA7="-","【-】","【"&amp;SUBSTITUTE(TEXT(CA7,"#,##0.00"),"-","△")&amp;"】"))</f>
        <v>【97.94】</v>
      </c>
      <c r="CB6" s="21">
        <f>IF(CB7="",NA(),CB7)</f>
        <v>151.72999999999999</v>
      </c>
      <c r="CC6" s="21">
        <f t="shared" ref="CC6:CK6" si="9">IF(CC7="",NA(),CC7)</f>
        <v>150.80000000000001</v>
      </c>
      <c r="CD6" s="21">
        <f t="shared" si="9"/>
        <v>174.12</v>
      </c>
      <c r="CE6" s="21">
        <f t="shared" si="9"/>
        <v>177.17</v>
      </c>
      <c r="CF6" s="21">
        <f t="shared" si="9"/>
        <v>181.61</v>
      </c>
      <c r="CG6" s="21">
        <f t="shared" si="9"/>
        <v>186.3</v>
      </c>
      <c r="CH6" s="21">
        <f t="shared" si="9"/>
        <v>188.38</v>
      </c>
      <c r="CI6" s="21">
        <f t="shared" si="9"/>
        <v>185.98</v>
      </c>
      <c r="CJ6" s="21">
        <f t="shared" si="9"/>
        <v>187.11</v>
      </c>
      <c r="CK6" s="21">
        <f t="shared" si="9"/>
        <v>202.47</v>
      </c>
      <c r="CL6" s="20" t="str">
        <f>IF(CL7="","",IF(CL7="-","【-】","【"&amp;SUBSTITUTE(TEXT(CL7,"#,##0.00"),"-","△")&amp;"】"))</f>
        <v>【140.98】</v>
      </c>
      <c r="CM6" s="21">
        <f>IF(CM7="",NA(),CM7)</f>
        <v>49.74</v>
      </c>
      <c r="CN6" s="21">
        <f t="shared" ref="CN6:CV6" si="10">IF(CN7="",NA(),CN7)</f>
        <v>50.08</v>
      </c>
      <c r="CO6" s="21">
        <f t="shared" si="10"/>
        <v>49.04</v>
      </c>
      <c r="CP6" s="21">
        <f t="shared" si="10"/>
        <v>49.45</v>
      </c>
      <c r="CQ6" s="21">
        <f t="shared" si="10"/>
        <v>49.73</v>
      </c>
      <c r="CR6" s="21">
        <f t="shared" si="10"/>
        <v>50.53</v>
      </c>
      <c r="CS6" s="21">
        <f t="shared" si="10"/>
        <v>51.42</v>
      </c>
      <c r="CT6" s="21">
        <f t="shared" si="10"/>
        <v>48.95</v>
      </c>
      <c r="CU6" s="21">
        <f t="shared" si="10"/>
        <v>49.28</v>
      </c>
      <c r="CV6" s="21">
        <f t="shared" si="10"/>
        <v>50.62</v>
      </c>
      <c r="CW6" s="20" t="str">
        <f>IF(CW7="","",IF(CW7="-","【-】","【"&amp;SUBSTITUTE(TEXT(CW7,"#,##0.00"),"-","△")&amp;"】"))</f>
        <v>【60.13】</v>
      </c>
      <c r="CX6" s="21">
        <f>IF(CX7="",NA(),CX7)</f>
        <v>92.15</v>
      </c>
      <c r="CY6" s="21">
        <f t="shared" ref="CY6:DG6" si="11">IF(CY7="",NA(),CY7)</f>
        <v>92.31</v>
      </c>
      <c r="CZ6" s="21">
        <f t="shared" si="11"/>
        <v>91.69</v>
      </c>
      <c r="DA6" s="21">
        <f t="shared" si="11"/>
        <v>91.6</v>
      </c>
      <c r="DB6" s="21">
        <f t="shared" si="11"/>
        <v>92.44</v>
      </c>
      <c r="DC6" s="21">
        <f t="shared" si="11"/>
        <v>82.08</v>
      </c>
      <c r="DD6" s="21">
        <f t="shared" si="11"/>
        <v>81.34</v>
      </c>
      <c r="DE6" s="21">
        <f t="shared" si="11"/>
        <v>81.14</v>
      </c>
      <c r="DF6" s="21">
        <f t="shared" si="11"/>
        <v>79.7</v>
      </c>
      <c r="DG6" s="21">
        <f t="shared" si="11"/>
        <v>79</v>
      </c>
      <c r="DH6" s="20" t="str">
        <f>IF(DH7="","",IF(DH7="-","【-】","【"&amp;SUBSTITUTE(TEXT(DH7,"#,##0.00"),"-","△")&amp;"】"))</f>
        <v>【96.00】</v>
      </c>
      <c r="DI6" s="21">
        <f>IF(DI7="",NA(),DI7)</f>
        <v>3.72</v>
      </c>
      <c r="DJ6" s="21">
        <f t="shared" ref="DJ6:DR6" si="12">IF(DJ7="",NA(),DJ7)</f>
        <v>7.33</v>
      </c>
      <c r="DK6" s="21">
        <f t="shared" si="12"/>
        <v>10.3</v>
      </c>
      <c r="DL6" s="21">
        <f t="shared" si="12"/>
        <v>13.34</v>
      </c>
      <c r="DM6" s="21">
        <f t="shared" si="12"/>
        <v>15.98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382159</v>
      </c>
      <c r="D7" s="23">
        <v>46</v>
      </c>
      <c r="E7" s="23">
        <v>17</v>
      </c>
      <c r="F7" s="23">
        <v>1</v>
      </c>
      <c r="G7" s="23">
        <v>0</v>
      </c>
      <c r="H7" s="23" t="s">
        <v>96</v>
      </c>
      <c r="I7" s="23" t="s">
        <v>97</v>
      </c>
      <c r="J7" s="23" t="s">
        <v>98</v>
      </c>
      <c r="K7" s="23" t="s">
        <v>99</v>
      </c>
      <c r="L7" s="23" t="s">
        <v>100</v>
      </c>
      <c r="M7" s="23" t="s">
        <v>101</v>
      </c>
      <c r="N7" s="24" t="s">
        <v>102</v>
      </c>
      <c r="O7" s="24">
        <v>58.77</v>
      </c>
      <c r="P7" s="24">
        <v>73.41</v>
      </c>
      <c r="Q7" s="24">
        <v>105.68</v>
      </c>
      <c r="R7" s="24">
        <v>3505</v>
      </c>
      <c r="S7" s="24">
        <v>32959</v>
      </c>
      <c r="T7" s="24">
        <v>211.3</v>
      </c>
      <c r="U7" s="24">
        <v>155.97999999999999</v>
      </c>
      <c r="V7" s="24">
        <v>24045</v>
      </c>
      <c r="W7" s="24">
        <v>5.92</v>
      </c>
      <c r="X7" s="24">
        <v>4061.66</v>
      </c>
      <c r="Y7" s="24">
        <v>114.2</v>
      </c>
      <c r="Z7" s="24">
        <v>117.43</v>
      </c>
      <c r="AA7" s="24">
        <v>118.57</v>
      </c>
      <c r="AB7" s="24">
        <v>118.05</v>
      </c>
      <c r="AC7" s="24">
        <v>118.86</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38.42</v>
      </c>
      <c r="AV7" s="24">
        <v>26.38</v>
      </c>
      <c r="AW7" s="24">
        <v>27.02</v>
      </c>
      <c r="AX7" s="24">
        <v>45.27</v>
      </c>
      <c r="AY7" s="24">
        <v>69.16</v>
      </c>
      <c r="AZ7" s="24">
        <v>40.67</v>
      </c>
      <c r="BA7" s="24">
        <v>47.7</v>
      </c>
      <c r="BB7" s="24">
        <v>50.59</v>
      </c>
      <c r="BC7" s="24">
        <v>62.37</v>
      </c>
      <c r="BD7" s="24">
        <v>63.88</v>
      </c>
      <c r="BE7" s="24">
        <v>82.75</v>
      </c>
      <c r="BF7" s="24">
        <v>548.28</v>
      </c>
      <c r="BG7" s="24">
        <v>527.22</v>
      </c>
      <c r="BH7" s="24">
        <v>441.24</v>
      </c>
      <c r="BI7" s="24">
        <v>411.31</v>
      </c>
      <c r="BJ7" s="24">
        <v>388.86</v>
      </c>
      <c r="BK7" s="24">
        <v>1050.51</v>
      </c>
      <c r="BL7" s="24">
        <v>1102.01</v>
      </c>
      <c r="BM7" s="24">
        <v>987.36</v>
      </c>
      <c r="BN7" s="24">
        <v>1042.77</v>
      </c>
      <c r="BO7" s="24">
        <v>943.46</v>
      </c>
      <c r="BP7" s="24">
        <v>602.55999999999995</v>
      </c>
      <c r="BQ7" s="24">
        <v>104.05</v>
      </c>
      <c r="BR7" s="24">
        <v>104.29</v>
      </c>
      <c r="BS7" s="24">
        <v>104.81</v>
      </c>
      <c r="BT7" s="24">
        <v>105.6</v>
      </c>
      <c r="BU7" s="24">
        <v>104.08</v>
      </c>
      <c r="BV7" s="24">
        <v>82.65</v>
      </c>
      <c r="BW7" s="24">
        <v>82.55</v>
      </c>
      <c r="BX7" s="24">
        <v>83.55</v>
      </c>
      <c r="BY7" s="24">
        <v>84.48</v>
      </c>
      <c r="BZ7" s="24">
        <v>79.22</v>
      </c>
      <c r="CA7" s="24">
        <v>97.94</v>
      </c>
      <c r="CB7" s="24">
        <v>151.72999999999999</v>
      </c>
      <c r="CC7" s="24">
        <v>150.80000000000001</v>
      </c>
      <c r="CD7" s="24">
        <v>174.12</v>
      </c>
      <c r="CE7" s="24">
        <v>177.17</v>
      </c>
      <c r="CF7" s="24">
        <v>181.61</v>
      </c>
      <c r="CG7" s="24">
        <v>186.3</v>
      </c>
      <c r="CH7" s="24">
        <v>188.38</v>
      </c>
      <c r="CI7" s="24">
        <v>185.98</v>
      </c>
      <c r="CJ7" s="24">
        <v>187.11</v>
      </c>
      <c r="CK7" s="24">
        <v>202.47</v>
      </c>
      <c r="CL7" s="24">
        <v>140.97999999999999</v>
      </c>
      <c r="CM7" s="24">
        <v>49.74</v>
      </c>
      <c r="CN7" s="24">
        <v>50.08</v>
      </c>
      <c r="CO7" s="24">
        <v>49.04</v>
      </c>
      <c r="CP7" s="24">
        <v>49.45</v>
      </c>
      <c r="CQ7" s="24">
        <v>49.73</v>
      </c>
      <c r="CR7" s="24">
        <v>50.53</v>
      </c>
      <c r="CS7" s="24">
        <v>51.42</v>
      </c>
      <c r="CT7" s="24">
        <v>48.95</v>
      </c>
      <c r="CU7" s="24">
        <v>49.28</v>
      </c>
      <c r="CV7" s="24">
        <v>50.62</v>
      </c>
      <c r="CW7" s="24">
        <v>60.13</v>
      </c>
      <c r="CX7" s="24">
        <v>92.15</v>
      </c>
      <c r="CY7" s="24">
        <v>92.31</v>
      </c>
      <c r="CZ7" s="24">
        <v>91.69</v>
      </c>
      <c r="DA7" s="24">
        <v>91.6</v>
      </c>
      <c r="DB7" s="24">
        <v>92.44</v>
      </c>
      <c r="DC7" s="24">
        <v>82.08</v>
      </c>
      <c r="DD7" s="24">
        <v>81.34</v>
      </c>
      <c r="DE7" s="24">
        <v>81.14</v>
      </c>
      <c r="DF7" s="24">
        <v>79.7</v>
      </c>
      <c r="DG7" s="24">
        <v>79</v>
      </c>
      <c r="DH7" s="24">
        <v>96</v>
      </c>
      <c r="DI7" s="24">
        <v>3.72</v>
      </c>
      <c r="DJ7" s="24">
        <v>7.33</v>
      </c>
      <c r="DK7" s="24">
        <v>10.3</v>
      </c>
      <c r="DL7" s="24">
        <v>13.34</v>
      </c>
      <c r="DM7" s="24">
        <v>15.98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2026-02-04T07:58:21Z</cp:lastPrinted>
  <dcterms:created xsi:type="dcterms:W3CDTF">2025-12-23T06:05:10Z</dcterms:created>
  <dcterms:modified xsi:type="dcterms:W3CDTF">2026-02-18T07:58:00Z</dcterms:modified>
  <cp:category/>
</cp:coreProperties>
</file>