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seiyocity.sharepoint.com/sites/1420/Shared Documents/6000.下水道/0000_情報共有フォルダ/下水道係/令和7年度/07他課事業/財政課/●梶原堀20260117【照会】公営企業に係る経営比較分析表（令和６年度決算）の分析等について/提出/"/>
    </mc:Choice>
  </mc:AlternateContent>
  <xr:revisionPtr revIDLastSave="20" documentId="11_40E123A4A3C5A771A3D9FBBE411C779A90B4402A" xr6:coauthVersionLast="47" xr6:coauthVersionMax="47" xr10:uidLastSave="{C2838640-C431-44B5-B66A-100A9BC33FBA}"/>
  <workbookProtection workbookAlgorithmName="SHA-512" workbookHashValue="HDHKTVD0aW+VDmA8YKlRmcOrf9hgkQ44kPEwJGGx7Vcd6G69MtTgfAqHh4OATbU0/+cmPhNgor/81imuRUzbpA==" workbookSaltValue="lHcTJbuWt3228Nwew3u/5g=="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AT10" i="4"/>
  <c r="AL10" i="4"/>
  <c r="I10" i="4"/>
  <c r="AL8" i="4"/>
  <c r="P8" i="4"/>
  <c r="I8" i="4"/>
</calcChain>
</file>

<file path=xl/sharedStrings.xml><?xml version="1.0" encoding="utf-8"?>
<sst xmlns="http://schemas.openxmlformats.org/spreadsheetml/2006/main" count="297" uniqueCount="114">
  <si>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</si>
  <si>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</si>
  <si>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</si>
  <si>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</si>
  <si>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</si>
  <si>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</si>
  <si>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</si>
  <si>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</si>
  <si>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</si>
  <si>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</si>
  <si>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</si>
  <si>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</si>
  <si>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</si>
  <si>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</si>
  <si>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</si>
  <si>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</si>
  <si>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</si>
  <si>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</si>
  <si>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</si>
  <si>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</si>
  <si>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</si>
  <si>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</si>
  <si>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</si>
  <si>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</si>
  <si>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</si>
  <si>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</si>
  <si>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</si>
  <si>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</si>
  <si>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</si>
  <si>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</si>
  <si>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</si>
  <si>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</si>
  <si>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</si>
  <si>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</si>
  <si>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</si>
  <si>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</si>
  <si>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</si>
  <si>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</si>
  <si>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</si>
  <si>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</si>
  <si>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</si>
  <si>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</si>
  <si>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</si>
  <si>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</si>
  <si>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</si>
  <si>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</si>
  <si>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</si>
  <si>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</si>
  <si>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</si>
  <si>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</si>
  <si>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</si>
  <si>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</si>
  <si>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</si>
  <si>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</si>
  <si>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</si>
  <si>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</si>
  <si>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</si>
  <si>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</si>
  <si>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</si>
  <si>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</si>
  <si>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</si>
  <si>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</si>
  <si>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</si>
  <si>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</si>
  <si>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</si>
  <si>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</si>
  <si>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</si>
  <si>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</si>
  <si>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</si>
  <si>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</si>
  <si>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</si>
  <si>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</si>
  <si>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</si>
  <si>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</si>
  <si>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</si>
  <si>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</si>
  <si>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</si>
  <si>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</si>
  <si>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</si>
  <si>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</si>
  <si>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</si>
  <si>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</si>
  <si>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</si>
  <si>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</si>
  <si>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</si>
  <si>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</si>
  <si>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</si>
  <si>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</si>
  <si>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</si>
  <si>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</si>
  <si>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</si>
  <si>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</si>
  <si>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</si>
  <si>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</si>
  <si>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</si>
  <si>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西予市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</si>
  <si>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</si>
  <si>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</si>
  <si>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</si>
  <si>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</si>
  <si>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</si>
  <si>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</si>
  <si>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</si>
  <si>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</si>
  <si>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</si>
  <si>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</si>
  <si>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</si>
  <si>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</si>
  <si>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</si>
  <si>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</si>
  <si>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</si>
  <si>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①有形固定資産減価償却率は、類似団体を下回っている。令和５年度に法適用したため、減価償却累計額がゼロから始まっていることが要因である。
②管渠老朽化率は、ゼロであり、法定耐用年数を経過した管渠は存在しない。今後の改築・更新に備えて、維持管理適正化計画に基づき、計画的な施設更新に務める必要がある。
③管渠改善率は、ゼロであり、管渠更新が進んでいない。管渠老朽化率もゼロであることを踏まえ、今後の改築・更新時期に備え、補填財源の確保に務める必要がある。</t>
    <rPh sb="1" eb="3">
      <t>ユウケイ</t>
    </rPh>
    <rPh sb="3" eb="7">
      <t>コテイシサン</t>
    </rPh>
    <rPh sb="7" eb="11">
      <t>ゲンカショウキャク</t>
    </rPh>
    <rPh sb="11" eb="12">
      <t>リツ</t>
    </rPh>
    <rPh sb="14" eb="18">
      <t>ルイジダンタイ</t>
    </rPh>
    <rPh sb="19" eb="21">
      <t>シタマワ</t>
    </rPh>
    <rPh sb="26" eb="28">
      <t>レイワ</t>
    </rPh>
    <rPh sb="29" eb="31">
      <t>ネンド</t>
    </rPh>
    <rPh sb="32" eb="35">
      <t>ホウテキヨウ</t>
    </rPh>
    <rPh sb="40" eb="47">
      <t>ゲンカショウキャクルイケイガク</t>
    </rPh>
    <rPh sb="52" eb="53">
      <t>ハジ</t>
    </rPh>
    <rPh sb="61" eb="63">
      <t>ヨウイン</t>
    </rPh>
    <rPh sb="69" eb="71">
      <t>カンキョ</t>
    </rPh>
    <rPh sb="71" eb="74">
      <t>ロウキュウカ</t>
    </rPh>
    <rPh sb="74" eb="75">
      <t>リツ</t>
    </rPh>
    <rPh sb="83" eb="85">
      <t>ホウテイ</t>
    </rPh>
    <rPh sb="85" eb="89">
      <t>タイヨウネンスウ</t>
    </rPh>
    <rPh sb="90" eb="92">
      <t>ケイカ</t>
    </rPh>
    <rPh sb="94" eb="96">
      <t>カンキョ</t>
    </rPh>
    <rPh sb="97" eb="99">
      <t>ソンザイ</t>
    </rPh>
    <rPh sb="103" eb="105">
      <t>コンゴ</t>
    </rPh>
    <rPh sb="106" eb="108">
      <t>カイチク</t>
    </rPh>
    <rPh sb="109" eb="111">
      <t>コウシン</t>
    </rPh>
    <rPh sb="112" eb="113">
      <t>ソナ</t>
    </rPh>
    <rPh sb="116" eb="120">
      <t>イジカンリ</t>
    </rPh>
    <rPh sb="120" eb="123">
      <t>テキセイカ</t>
    </rPh>
    <rPh sb="123" eb="125">
      <t>ケイカク</t>
    </rPh>
    <rPh sb="126" eb="127">
      <t>モト</t>
    </rPh>
    <rPh sb="130" eb="132">
      <t>ケイカク</t>
    </rPh>
    <rPh sb="132" eb="133">
      <t>テキ</t>
    </rPh>
    <rPh sb="134" eb="136">
      <t>シセツ</t>
    </rPh>
    <rPh sb="136" eb="138">
      <t>コウシン</t>
    </rPh>
    <rPh sb="139" eb="140">
      <t>ツト</t>
    </rPh>
    <rPh sb="142" eb="144">
      <t>ヒツヨウ</t>
    </rPh>
    <rPh sb="150" eb="152">
      <t>カンキョ</t>
    </rPh>
    <rPh sb="152" eb="155">
      <t>カイゼンリツ</t>
    </rPh>
    <rPh sb="163" eb="165">
      <t>カンキョ</t>
    </rPh>
    <rPh sb="165" eb="167">
      <t>コウシン</t>
    </rPh>
    <rPh sb="168" eb="169">
      <t>スス</t>
    </rPh>
    <rPh sb="175" eb="177">
      <t>カンキョ</t>
    </rPh>
    <rPh sb="177" eb="181">
      <t>ロウキュウカリツ</t>
    </rPh>
    <rPh sb="190" eb="191">
      <t>フ</t>
    </rPh>
    <rPh sb="194" eb="196">
      <t>コンゴ</t>
    </rPh>
    <rPh sb="197" eb="199">
      <t>カイチク</t>
    </rPh>
    <rPh sb="200" eb="202">
      <t>コウシン</t>
    </rPh>
    <rPh sb="202" eb="204">
      <t>ジキ</t>
    </rPh>
    <rPh sb="205" eb="206">
      <t>ソナ</t>
    </rPh>
    <rPh sb="208" eb="212">
      <t>ホテンザイゲン</t>
    </rPh>
    <rPh sb="213" eb="215">
      <t>カクホ</t>
    </rPh>
    <rPh sb="216" eb="217">
      <t>ツト</t>
    </rPh>
    <rPh sb="219" eb="221">
      <t>ヒツヨウ</t>
    </rPh>
    <phoneticPr fontId="4"/>
  </si>
  <si>
    <t>　人口減少に伴う下水道使用料の減少、職員給与費の増加や物価高騰に伴う営業費用の増加が想定される。また、農業集落排水事業に携わる優秀な人材の確保が難しいことから、事業経営を効率的に行うことが困難である。将来的には、施設の老朽化に伴う更新需要も見込まれるため、安定した経営基盤強化が求められる。
　今後は、経営戦略に基づき、水洗化率の向上、使用料改定の検討、投資平準化に向けた取組、処理区の統合、包括的民間委託の検討を図る必要がある。</t>
    <rPh sb="9" eb="11">
      <t>スイドウ</t>
    </rPh>
    <rPh sb="51" eb="55">
      <t>ノウギョウシュウラク</t>
    </rPh>
    <rPh sb="55" eb="57">
      <t>ハイスイ</t>
    </rPh>
    <phoneticPr fontId="4"/>
  </si>
  <si>
    <t>①経常収支比率は、長期前受金戻入が減少したため100％を下回った。今後は維持管理費の削減に努める必要がある。
②累積欠損金比率は5.55％発生した。処理区の統合により修繕費を抑制するなど経営改善を図る必要がある。
③流動比率は、100％を下回っており支払能力が足りていない。支払能力向上のために、使用料改定や基準外繰入金で対応する必要がある。
④企業債残高対事業規模比率は、類似団体平均を下回っており減少傾向である。今後の建設改良事業や処理区の統合を見込んだ場合、さらに減少傾向は強まる。
⑤経費回収率は、100％を大きく下回っている。定期的な使用料改定を行うことや優先順位を付けながら維持管理の平準化を図り、改善していくことが必要である。
⑥汚水処理原価は、類似団体平均を下回っている。ただし、処理区の統合により今後増加が見込まれる。
⑦施設利用率は、類似団体平均を上回っている。ただし、処理区の統合により今後は低下することが見込まれる。
⑧水洗化率は、85.78％でありおおむね水洗便所が設置されている。ただし、使用料収入向上のため、未接続世帯への接続勧奨は行っていく必要がある。</t>
    <rPh sb="1" eb="3">
      <t>ケイジョウ</t>
    </rPh>
    <rPh sb="3" eb="7">
      <t>シュウシヒリツ</t>
    </rPh>
    <rPh sb="9" eb="16">
      <t>チョウキマエウケキンレイニュウ</t>
    </rPh>
    <rPh sb="17" eb="19">
      <t>ゲンショウ</t>
    </rPh>
    <rPh sb="28" eb="30">
      <t>シタマワ</t>
    </rPh>
    <rPh sb="33" eb="35">
      <t>コンゴ</t>
    </rPh>
    <rPh sb="36" eb="40">
      <t>イジカンリ</t>
    </rPh>
    <rPh sb="40" eb="41">
      <t>ヒ</t>
    </rPh>
    <rPh sb="42" eb="44">
      <t>サクゲン</t>
    </rPh>
    <rPh sb="45" eb="46">
      <t>ツト</t>
    </rPh>
    <rPh sb="48" eb="50">
      <t>ヒツヨウ</t>
    </rPh>
    <rPh sb="56" eb="58">
      <t>ルイセキ</t>
    </rPh>
    <rPh sb="58" eb="61">
      <t>ケッソンキン</t>
    </rPh>
    <rPh sb="61" eb="63">
      <t>ヒリツ</t>
    </rPh>
    <rPh sb="69" eb="71">
      <t>ハッセイ</t>
    </rPh>
    <rPh sb="74" eb="77">
      <t>ショリク</t>
    </rPh>
    <rPh sb="78" eb="80">
      <t>トウゴウ</t>
    </rPh>
    <rPh sb="83" eb="86">
      <t>シュウゼンヒ</t>
    </rPh>
    <rPh sb="87" eb="89">
      <t>ヨクセイ</t>
    </rPh>
    <rPh sb="93" eb="95">
      <t>ケイエイ</t>
    </rPh>
    <rPh sb="95" eb="97">
      <t>カイゼン</t>
    </rPh>
    <rPh sb="98" eb="99">
      <t>ハカ</t>
    </rPh>
    <rPh sb="100" eb="102">
      <t>ヒツヨウ</t>
    </rPh>
    <rPh sb="108" eb="112">
      <t>リュウドウヒリツ</t>
    </rPh>
    <rPh sb="119" eb="121">
      <t>シタマワ</t>
    </rPh>
    <rPh sb="125" eb="127">
      <t>シハライ</t>
    </rPh>
    <rPh sb="127" eb="129">
      <t>ノウリョク</t>
    </rPh>
    <rPh sb="130" eb="131">
      <t>タ</t>
    </rPh>
    <rPh sb="137" eb="141">
      <t>シハライノウリョク</t>
    </rPh>
    <rPh sb="141" eb="143">
      <t>コウジョウ</t>
    </rPh>
    <rPh sb="148" eb="151">
      <t>シヨウリョウ</t>
    </rPh>
    <rPh sb="151" eb="153">
      <t>カイテイ</t>
    </rPh>
    <rPh sb="154" eb="157">
      <t>キジュンガイ</t>
    </rPh>
    <rPh sb="157" eb="160">
      <t>クリイレキン</t>
    </rPh>
    <rPh sb="161" eb="163">
      <t>タイオウ</t>
    </rPh>
    <rPh sb="165" eb="167">
      <t>ヒツヨウ</t>
    </rPh>
    <rPh sb="173" eb="176">
      <t>キギョウサイ</t>
    </rPh>
    <rPh sb="176" eb="178">
      <t>ザンダカ</t>
    </rPh>
    <rPh sb="178" eb="179">
      <t>タイ</t>
    </rPh>
    <rPh sb="179" eb="181">
      <t>ジギョウ</t>
    </rPh>
    <rPh sb="181" eb="183">
      <t>キボ</t>
    </rPh>
    <rPh sb="183" eb="185">
      <t>ヒリツ</t>
    </rPh>
    <rPh sb="187" eb="191">
      <t>ルイジダンタイ</t>
    </rPh>
    <rPh sb="191" eb="193">
      <t>ヘイキン</t>
    </rPh>
    <rPh sb="194" eb="196">
      <t>シタマワ</t>
    </rPh>
    <rPh sb="200" eb="202">
      <t>ゲンショウ</t>
    </rPh>
    <rPh sb="202" eb="204">
      <t>ケイコウ</t>
    </rPh>
    <rPh sb="208" eb="210">
      <t>コンゴ</t>
    </rPh>
    <rPh sb="211" eb="215">
      <t>ケンセツカイリョウ</t>
    </rPh>
    <rPh sb="215" eb="217">
      <t>ジギョウ</t>
    </rPh>
    <rPh sb="218" eb="221">
      <t>ショリク</t>
    </rPh>
    <rPh sb="222" eb="224">
      <t>トウゴウ</t>
    </rPh>
    <rPh sb="225" eb="227">
      <t>ミコ</t>
    </rPh>
    <rPh sb="229" eb="231">
      <t>バアイ</t>
    </rPh>
    <rPh sb="235" eb="237">
      <t>ゲンショウ</t>
    </rPh>
    <rPh sb="237" eb="239">
      <t>ケイコウ</t>
    </rPh>
    <rPh sb="240" eb="241">
      <t>ツヨ</t>
    </rPh>
    <rPh sb="246" eb="248">
      <t>ケイヒ</t>
    </rPh>
    <rPh sb="248" eb="251">
      <t>カイシュウリツ</t>
    </rPh>
    <rPh sb="258" eb="259">
      <t>オオ</t>
    </rPh>
    <rPh sb="261" eb="263">
      <t>シタマワ</t>
    </rPh>
    <rPh sb="268" eb="271">
      <t>テイキテキ</t>
    </rPh>
    <rPh sb="272" eb="275">
      <t>シヨウリョウ</t>
    </rPh>
    <rPh sb="275" eb="277">
      <t>カイテイ</t>
    </rPh>
    <rPh sb="278" eb="279">
      <t>オコナ</t>
    </rPh>
    <rPh sb="283" eb="287">
      <t>ユウセンジュンイ</t>
    </rPh>
    <rPh sb="288" eb="289">
      <t>ツ</t>
    </rPh>
    <rPh sb="293" eb="297">
      <t>イジカンリ</t>
    </rPh>
    <rPh sb="298" eb="301">
      <t>ヘイジュンカ</t>
    </rPh>
    <rPh sb="302" eb="303">
      <t>ハカ</t>
    </rPh>
    <rPh sb="305" eb="307">
      <t>カイゼン</t>
    </rPh>
    <rPh sb="314" eb="316">
      <t>ヒツヨウ</t>
    </rPh>
    <rPh sb="322" eb="324">
      <t>オスイ</t>
    </rPh>
    <rPh sb="324" eb="328">
      <t>ショリゲンカ</t>
    </rPh>
    <rPh sb="330" eb="334">
      <t>ルイジダンタイ</t>
    </rPh>
    <rPh sb="334" eb="336">
      <t>ヘイキン</t>
    </rPh>
    <rPh sb="337" eb="339">
      <t>シタマワ</t>
    </rPh>
    <rPh sb="348" eb="351">
      <t>ショリク</t>
    </rPh>
    <rPh sb="352" eb="354">
      <t>トウゴウ</t>
    </rPh>
    <rPh sb="357" eb="359">
      <t>コンゴ</t>
    </rPh>
    <rPh sb="359" eb="361">
      <t>ゾウカ</t>
    </rPh>
    <rPh sb="362" eb="364">
      <t>ミコ</t>
    </rPh>
    <rPh sb="370" eb="372">
      <t>シセツ</t>
    </rPh>
    <rPh sb="372" eb="375">
      <t>リヨウリツ</t>
    </rPh>
    <rPh sb="441" eb="443">
      <t>スイセン</t>
    </rPh>
    <rPh sb="443" eb="445">
      <t>ベンジョ</t>
    </rPh>
    <rPh sb="446" eb="448">
      <t>セッチ</t>
    </rPh>
    <rPh sb="458" eb="461">
      <t>シヨウリョウ</t>
    </rPh>
    <rPh sb="461" eb="463">
      <t>シュウニュウ</t>
    </rPh>
    <rPh sb="463" eb="465">
      <t>コウジョウ</t>
    </rPh>
    <rPh sb="469" eb="472">
      <t>ミセツゾク</t>
    </rPh>
    <rPh sb="472" eb="474">
      <t>セタイ</t>
    </rPh>
    <rPh sb="476" eb="478">
      <t>セツゾク</t>
    </rPh>
    <rPh sb="478" eb="480">
      <t>カンショウ</t>
    </rPh>
    <rPh sb="481" eb="482">
      <t>オコナ</t>
    </rPh>
    <rPh sb="486" eb="48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</si>
</sst>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A623-4646-9AA1-60735D307DA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0.03</c:v>
                </c:pt>
                <c:pt idx="4">
                  <c:v>0.03</c:v>
                </c:pt>
              </c:numCache>
            </c:numRef>
          </c:val>
          <c:smooth val="0"/>
          <c:extLst>
            <c:ext xmlns:c16="http://schemas.microsoft.com/office/drawing/2014/chart" uri="{C3380CC4-5D6E-409C-BE32-E72D297353CC}">
              <c16:uniqueId val="{00000001-A623-4646-9AA1-60735D307DA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66.25</c:v>
                </c:pt>
                <c:pt idx="4">
                  <c:v>65.33</c:v>
                </c:pt>
              </c:numCache>
            </c:numRef>
          </c:val>
          <c:extLst>
            <c:ext xmlns:c16="http://schemas.microsoft.com/office/drawing/2014/chart" uri="{C3380CC4-5D6E-409C-BE32-E72D297353CC}">
              <c16:uniqueId val="{00000000-ACBF-4B80-9577-1C71E5E45A1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46.25</c:v>
                </c:pt>
                <c:pt idx="4">
                  <c:v>45.32</c:v>
                </c:pt>
              </c:numCache>
            </c:numRef>
          </c:val>
          <c:smooth val="0"/>
          <c:extLst>
            <c:ext xmlns:c16="http://schemas.microsoft.com/office/drawing/2014/chart" uri="{C3380CC4-5D6E-409C-BE32-E72D297353CC}">
              <c16:uniqueId val="{00000001-ACBF-4B80-9577-1C71E5E45A1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84.98</c:v>
                </c:pt>
                <c:pt idx="4">
                  <c:v>85.78</c:v>
                </c:pt>
              </c:numCache>
            </c:numRef>
          </c:val>
          <c:extLst>
            <c:ext xmlns:c16="http://schemas.microsoft.com/office/drawing/2014/chart" uri="{C3380CC4-5D6E-409C-BE32-E72D297353CC}">
              <c16:uniqueId val="{00000000-1B15-489D-B1FD-02A562F1F74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83.96</c:v>
                </c:pt>
                <c:pt idx="4">
                  <c:v>83.54</c:v>
                </c:pt>
              </c:numCache>
            </c:numRef>
          </c:val>
          <c:smooth val="0"/>
          <c:extLst>
            <c:ext xmlns:c16="http://schemas.microsoft.com/office/drawing/2014/chart" uri="{C3380CC4-5D6E-409C-BE32-E72D297353CC}">
              <c16:uniqueId val="{00000001-1B15-489D-B1FD-02A562F1F74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104.07</c:v>
                </c:pt>
                <c:pt idx="4">
                  <c:v>95.9</c:v>
                </c:pt>
              </c:numCache>
            </c:numRef>
          </c:val>
          <c:extLst>
            <c:ext xmlns:c16="http://schemas.microsoft.com/office/drawing/2014/chart" uri="{C3380CC4-5D6E-409C-BE32-E72D297353CC}">
              <c16:uniqueId val="{00000000-CD3D-4977-A724-B31F939F6E9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106.35</c:v>
                </c:pt>
                <c:pt idx="4">
                  <c:v>106.62</c:v>
                </c:pt>
              </c:numCache>
            </c:numRef>
          </c:val>
          <c:smooth val="0"/>
          <c:extLst>
            <c:ext xmlns:c16="http://schemas.microsoft.com/office/drawing/2014/chart" uri="{C3380CC4-5D6E-409C-BE32-E72D297353CC}">
              <c16:uniqueId val="{00000001-CD3D-4977-A724-B31F939F6E9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3.96</c:v>
                </c:pt>
                <c:pt idx="4">
                  <c:v>7.92</c:v>
                </c:pt>
              </c:numCache>
            </c:numRef>
          </c:val>
          <c:extLst>
            <c:ext xmlns:c16="http://schemas.microsoft.com/office/drawing/2014/chart" uri="{C3380CC4-5D6E-409C-BE32-E72D297353CC}">
              <c16:uniqueId val="{00000000-014C-4873-9A61-0BA74A38C39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25.46</c:v>
                </c:pt>
                <c:pt idx="4">
                  <c:v>24.53</c:v>
                </c:pt>
              </c:numCache>
            </c:numRef>
          </c:val>
          <c:smooth val="0"/>
          <c:extLst>
            <c:ext xmlns:c16="http://schemas.microsoft.com/office/drawing/2014/chart" uri="{C3380CC4-5D6E-409C-BE32-E72D297353CC}">
              <c16:uniqueId val="{00000001-014C-4873-9A61-0BA74A38C39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1F71-4E41-8280-B07249DDBF0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0.19</c:v>
                </c:pt>
                <c:pt idx="4" formatCode="#,##0.00;&quot;△&quot;#,##0.00">
                  <c:v>0</c:v>
                </c:pt>
              </c:numCache>
            </c:numRef>
          </c:val>
          <c:smooth val="0"/>
          <c:extLst>
            <c:ext xmlns:c16="http://schemas.microsoft.com/office/drawing/2014/chart" uri="{C3380CC4-5D6E-409C-BE32-E72D297353CC}">
              <c16:uniqueId val="{00000001-1F71-4E41-8280-B07249DDBF0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c:v>5.55</c:v>
                </c:pt>
              </c:numCache>
            </c:numRef>
          </c:val>
          <c:extLst>
            <c:ext xmlns:c16="http://schemas.microsoft.com/office/drawing/2014/chart" uri="{C3380CC4-5D6E-409C-BE32-E72D297353CC}">
              <c16:uniqueId val="{00000000-FDDF-4C55-B70D-965E0595271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129.88999999999999</c:v>
                </c:pt>
                <c:pt idx="4">
                  <c:v>107.99</c:v>
                </c:pt>
              </c:numCache>
            </c:numRef>
          </c:val>
          <c:smooth val="0"/>
          <c:extLst>
            <c:ext xmlns:c16="http://schemas.microsoft.com/office/drawing/2014/chart" uri="{C3380CC4-5D6E-409C-BE32-E72D297353CC}">
              <c16:uniqueId val="{00000001-FDDF-4C55-B70D-965E0595271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66.22</c:v>
                </c:pt>
                <c:pt idx="4">
                  <c:v>96.56</c:v>
                </c:pt>
              </c:numCache>
            </c:numRef>
          </c:val>
          <c:extLst>
            <c:ext xmlns:c16="http://schemas.microsoft.com/office/drawing/2014/chart" uri="{C3380CC4-5D6E-409C-BE32-E72D297353CC}">
              <c16:uniqueId val="{00000000-0FCD-4AC1-A743-7BFC24DB086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44.04</c:v>
                </c:pt>
                <c:pt idx="4">
                  <c:v>58.25</c:v>
                </c:pt>
              </c:numCache>
            </c:numRef>
          </c:val>
          <c:smooth val="0"/>
          <c:extLst>
            <c:ext xmlns:c16="http://schemas.microsoft.com/office/drawing/2014/chart" uri="{C3380CC4-5D6E-409C-BE32-E72D297353CC}">
              <c16:uniqueId val="{00000001-0FCD-4AC1-A743-7BFC24DB086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329.29</c:v>
                </c:pt>
                <c:pt idx="4">
                  <c:v>290.04000000000002</c:v>
                </c:pt>
              </c:numCache>
            </c:numRef>
          </c:val>
          <c:extLst>
            <c:ext xmlns:c16="http://schemas.microsoft.com/office/drawing/2014/chart" uri="{C3380CC4-5D6E-409C-BE32-E72D297353CC}">
              <c16:uniqueId val="{00000000-B97D-4049-A341-B7B44CCDB48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839.21</c:v>
                </c:pt>
                <c:pt idx="4">
                  <c:v>791.46</c:v>
                </c:pt>
              </c:numCache>
            </c:numRef>
          </c:val>
          <c:smooth val="0"/>
          <c:extLst>
            <c:ext xmlns:c16="http://schemas.microsoft.com/office/drawing/2014/chart" uri="{C3380CC4-5D6E-409C-BE32-E72D297353CC}">
              <c16:uniqueId val="{00000001-B97D-4049-A341-B7B44CCDB48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66.02</c:v>
                </c:pt>
                <c:pt idx="4">
                  <c:v>53.01</c:v>
                </c:pt>
              </c:numCache>
            </c:numRef>
          </c:val>
          <c:extLst>
            <c:ext xmlns:c16="http://schemas.microsoft.com/office/drawing/2014/chart" uri="{C3380CC4-5D6E-409C-BE32-E72D297353CC}">
              <c16:uniqueId val="{00000000-0B83-4947-B79F-EA494C8FA57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52.05</c:v>
                </c:pt>
                <c:pt idx="4">
                  <c:v>47.96</c:v>
                </c:pt>
              </c:numCache>
            </c:numRef>
          </c:val>
          <c:smooth val="0"/>
          <c:extLst>
            <c:ext xmlns:c16="http://schemas.microsoft.com/office/drawing/2014/chart" uri="{C3380CC4-5D6E-409C-BE32-E72D297353CC}">
              <c16:uniqueId val="{00000001-0B83-4947-B79F-EA494C8FA57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187.09</c:v>
                </c:pt>
                <c:pt idx="4">
                  <c:v>240</c:v>
                </c:pt>
              </c:numCache>
            </c:numRef>
          </c:val>
          <c:extLst>
            <c:ext xmlns:c16="http://schemas.microsoft.com/office/drawing/2014/chart" uri="{C3380CC4-5D6E-409C-BE32-E72D297353CC}">
              <c16:uniqueId val="{00000000-A8B8-4B05-8D5F-B323473FE63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301.86</c:v>
                </c:pt>
                <c:pt idx="4">
                  <c:v>325.85000000000002</c:v>
                </c:pt>
              </c:numCache>
            </c:numRef>
          </c:val>
          <c:smooth val="0"/>
          <c:extLst>
            <c:ext xmlns:c16="http://schemas.microsoft.com/office/drawing/2014/chart" uri="{C3380CC4-5D6E-409C-BE32-E72D297353CC}">
              <c16:uniqueId val="{00000001-A8B8-4B05-8D5F-B323473FE63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Z1" zoomScaleNormal="100" workbookViewId="0">
      <selection activeCell="B2" sqref="B2:BZ4"/>
    </sheetView>
  </sheetViews>
  <sheetFormatPr defaultColWidth="2.6640625" defaultRowHeight="13.2" x14ac:dyDescent="0.2"/>
  <cols>
    <col min="1" max="1" width="2.6640625" customWidth="1"/>
    <col min="2" max="62" width="3.664062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愛媛県　西予市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33721</v>
      </c>
      <c r="AM8" s="41"/>
      <c r="AN8" s="41"/>
      <c r="AO8" s="41"/>
      <c r="AP8" s="41"/>
      <c r="AQ8" s="41"/>
      <c r="AR8" s="41"/>
      <c r="AS8" s="41"/>
      <c r="AT8" s="34">
        <f>データ!T6</f>
        <v>514.35</v>
      </c>
      <c r="AU8" s="34"/>
      <c r="AV8" s="34"/>
      <c r="AW8" s="34"/>
      <c r="AX8" s="34"/>
      <c r="AY8" s="34"/>
      <c r="AZ8" s="34"/>
      <c r="BA8" s="34"/>
      <c r="BB8" s="34">
        <f>データ!U6</f>
        <v>65.56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83.9</v>
      </c>
      <c r="J10" s="34"/>
      <c r="K10" s="34"/>
      <c r="L10" s="34"/>
      <c r="M10" s="34"/>
      <c r="N10" s="34"/>
      <c r="O10" s="34"/>
      <c r="P10" s="34">
        <f>データ!P6</f>
        <v>24.08</v>
      </c>
      <c r="Q10" s="34"/>
      <c r="R10" s="34"/>
      <c r="S10" s="34"/>
      <c r="T10" s="34"/>
      <c r="U10" s="34"/>
      <c r="V10" s="34"/>
      <c r="W10" s="34">
        <f>データ!Q6</f>
        <v>100</v>
      </c>
      <c r="X10" s="34"/>
      <c r="Y10" s="34"/>
      <c r="Z10" s="34"/>
      <c r="AA10" s="34"/>
      <c r="AB10" s="34"/>
      <c r="AC10" s="34"/>
      <c r="AD10" s="41">
        <f>データ!R6</f>
        <v>2650</v>
      </c>
      <c r="AE10" s="41"/>
      <c r="AF10" s="41"/>
      <c r="AG10" s="41"/>
      <c r="AH10" s="41"/>
      <c r="AI10" s="41"/>
      <c r="AJ10" s="41"/>
      <c r="AK10" s="2"/>
      <c r="AL10" s="41">
        <f>データ!V6</f>
        <v>8025</v>
      </c>
      <c r="AM10" s="41"/>
      <c r="AN10" s="41"/>
      <c r="AO10" s="41"/>
      <c r="AP10" s="41"/>
      <c r="AQ10" s="41"/>
      <c r="AR10" s="41"/>
      <c r="AS10" s="41"/>
      <c r="AT10" s="34">
        <f>データ!W6</f>
        <v>6.6</v>
      </c>
      <c r="AU10" s="34"/>
      <c r="AV10" s="34"/>
      <c r="AW10" s="34"/>
      <c r="AX10" s="34"/>
      <c r="AY10" s="34"/>
      <c r="AZ10" s="34"/>
      <c r="BA10" s="34"/>
      <c r="BB10" s="34">
        <f>データ!X6</f>
        <v>1215.9100000000001</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111</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112</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jLRXOVxtK0RtJc2pa6UiA879mcr+52eunH0W/owhjuHl5TCyvXHSMEdtP8HHUrmU4jzkRActvgdVqLiX6m3LXw==" saltValue="3n4WWRjdxVfNDEYd8aG+l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382141</v>
      </c>
      <c r="D6" s="19">
        <f t="shared" si="3"/>
        <v>46</v>
      </c>
      <c r="E6" s="19">
        <f t="shared" si="3"/>
        <v>17</v>
      </c>
      <c r="F6" s="19">
        <f t="shared" si="3"/>
        <v>5</v>
      </c>
      <c r="G6" s="19">
        <f t="shared" si="3"/>
        <v>0</v>
      </c>
      <c r="H6" s="19" t="str">
        <f t="shared" si="3"/>
        <v>愛媛県　西予市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83.9</v>
      </c>
      <c r="P6" s="20">
        <f t="shared" si="3"/>
        <v>24.08</v>
      </c>
      <c r="Q6" s="20">
        <f t="shared" si="3"/>
        <v>100</v>
      </c>
      <c r="R6" s="20">
        <f t="shared" si="3"/>
        <v>2650</v>
      </c>
      <c r="S6" s="20">
        <f t="shared" si="3"/>
        <v>33721</v>
      </c>
      <c r="T6" s="20">
        <f t="shared" si="3"/>
        <v>514.35</v>
      </c>
      <c r="U6" s="20">
        <f t="shared" si="3"/>
        <v>65.56</v>
      </c>
      <c r="V6" s="20">
        <f t="shared" si="3"/>
        <v>8025</v>
      </c>
      <c r="W6" s="20">
        <f t="shared" si="3"/>
        <v>6.6</v>
      </c>
      <c r="X6" s="20">
        <f t="shared" si="3"/>
        <v>1215.9100000000001</v>
      </c>
      <c r="Y6" s="21" t="str">
        <f>IF(Y7="",NA(),Y7)</f>
        <v>-</v>
      </c>
      <c r="Z6" s="21" t="str">
        <f t="shared" ref="Z6:AH6" si="4">IF(Z7="",NA(),Z7)</f>
        <v>-</v>
      </c>
      <c r="AA6" s="21" t="str">
        <f t="shared" si="4"/>
        <v>-</v>
      </c>
      <c r="AB6" s="21">
        <f t="shared" si="4"/>
        <v>104.07</v>
      </c>
      <c r="AC6" s="21">
        <f t="shared" si="4"/>
        <v>95.9</v>
      </c>
      <c r="AD6" s="21" t="str">
        <f t="shared" si="4"/>
        <v>-</v>
      </c>
      <c r="AE6" s="21" t="str">
        <f t="shared" si="4"/>
        <v>-</v>
      </c>
      <c r="AF6" s="21" t="str">
        <f t="shared" si="4"/>
        <v>-</v>
      </c>
      <c r="AG6" s="21">
        <f t="shared" si="4"/>
        <v>106.35</v>
      </c>
      <c r="AH6" s="21">
        <f t="shared" si="4"/>
        <v>106.62</v>
      </c>
      <c r="AI6" s="20" t="str">
        <f>IF(AI7="","",IF(AI7="-","【-】","【"&amp;SUBSTITUTE(TEXT(AI7,"#,##0.00"),"-","△")&amp;"】"))</f>
        <v>【104.30】</v>
      </c>
      <c r="AJ6" s="21" t="str">
        <f>IF(AJ7="",NA(),AJ7)</f>
        <v>-</v>
      </c>
      <c r="AK6" s="21" t="str">
        <f t="shared" ref="AK6:AS6" si="5">IF(AK7="",NA(),AK7)</f>
        <v>-</v>
      </c>
      <c r="AL6" s="21" t="str">
        <f t="shared" si="5"/>
        <v>-</v>
      </c>
      <c r="AM6" s="20">
        <f t="shared" si="5"/>
        <v>0</v>
      </c>
      <c r="AN6" s="21">
        <f t="shared" si="5"/>
        <v>5.55</v>
      </c>
      <c r="AO6" s="21" t="str">
        <f t="shared" si="5"/>
        <v>-</v>
      </c>
      <c r="AP6" s="21" t="str">
        <f t="shared" si="5"/>
        <v>-</v>
      </c>
      <c r="AQ6" s="21" t="str">
        <f t="shared" si="5"/>
        <v>-</v>
      </c>
      <c r="AR6" s="21">
        <f t="shared" si="5"/>
        <v>129.88999999999999</v>
      </c>
      <c r="AS6" s="21">
        <f t="shared" si="5"/>
        <v>107.99</v>
      </c>
      <c r="AT6" s="20" t="str">
        <f>IF(AT7="","",IF(AT7="-","【-】","【"&amp;SUBSTITUTE(TEXT(AT7,"#,##0.00"),"-","△")&amp;"】"))</f>
        <v>【102.74】</v>
      </c>
      <c r="AU6" s="21" t="str">
        <f>IF(AU7="",NA(),AU7)</f>
        <v>-</v>
      </c>
      <c r="AV6" s="21" t="str">
        <f t="shared" ref="AV6:BD6" si="6">IF(AV7="",NA(),AV7)</f>
        <v>-</v>
      </c>
      <c r="AW6" s="21" t="str">
        <f t="shared" si="6"/>
        <v>-</v>
      </c>
      <c r="AX6" s="21">
        <f t="shared" si="6"/>
        <v>66.22</v>
      </c>
      <c r="AY6" s="21">
        <f t="shared" si="6"/>
        <v>96.56</v>
      </c>
      <c r="AZ6" s="21" t="str">
        <f t="shared" si="6"/>
        <v>-</v>
      </c>
      <c r="BA6" s="21" t="str">
        <f t="shared" si="6"/>
        <v>-</v>
      </c>
      <c r="BB6" s="21" t="str">
        <f t="shared" si="6"/>
        <v>-</v>
      </c>
      <c r="BC6" s="21">
        <f t="shared" si="6"/>
        <v>44.04</v>
      </c>
      <c r="BD6" s="21">
        <f t="shared" si="6"/>
        <v>58.25</v>
      </c>
      <c r="BE6" s="20" t="str">
        <f>IF(BE7="","",IF(BE7="-","【-】","【"&amp;SUBSTITUTE(TEXT(BE7,"#,##0.00"),"-","△")&amp;"】"))</f>
        <v>【47.19】</v>
      </c>
      <c r="BF6" s="21" t="str">
        <f>IF(BF7="",NA(),BF7)</f>
        <v>-</v>
      </c>
      <c r="BG6" s="21" t="str">
        <f t="shared" ref="BG6:BO6" si="7">IF(BG7="",NA(),BG7)</f>
        <v>-</v>
      </c>
      <c r="BH6" s="21" t="str">
        <f t="shared" si="7"/>
        <v>-</v>
      </c>
      <c r="BI6" s="21">
        <f t="shared" si="7"/>
        <v>329.29</v>
      </c>
      <c r="BJ6" s="21">
        <f t="shared" si="7"/>
        <v>290.04000000000002</v>
      </c>
      <c r="BK6" s="21" t="str">
        <f t="shared" si="7"/>
        <v>-</v>
      </c>
      <c r="BL6" s="21" t="str">
        <f t="shared" si="7"/>
        <v>-</v>
      </c>
      <c r="BM6" s="21" t="str">
        <f t="shared" si="7"/>
        <v>-</v>
      </c>
      <c r="BN6" s="21">
        <f t="shared" si="7"/>
        <v>839.21</v>
      </c>
      <c r="BO6" s="21">
        <f t="shared" si="7"/>
        <v>791.46</v>
      </c>
      <c r="BP6" s="20" t="str">
        <f>IF(BP7="","",IF(BP7="-","【-】","【"&amp;SUBSTITUTE(TEXT(BP7,"#,##0.00"),"-","△")&amp;"】"))</f>
        <v>【798.10】</v>
      </c>
      <c r="BQ6" s="21" t="str">
        <f>IF(BQ7="",NA(),BQ7)</f>
        <v>-</v>
      </c>
      <c r="BR6" s="21" t="str">
        <f t="shared" ref="BR6:BZ6" si="8">IF(BR7="",NA(),BR7)</f>
        <v>-</v>
      </c>
      <c r="BS6" s="21" t="str">
        <f t="shared" si="8"/>
        <v>-</v>
      </c>
      <c r="BT6" s="21">
        <f t="shared" si="8"/>
        <v>66.02</v>
      </c>
      <c r="BU6" s="21">
        <f t="shared" si="8"/>
        <v>53.01</v>
      </c>
      <c r="BV6" s="21" t="str">
        <f t="shared" si="8"/>
        <v>-</v>
      </c>
      <c r="BW6" s="21" t="str">
        <f t="shared" si="8"/>
        <v>-</v>
      </c>
      <c r="BX6" s="21" t="str">
        <f t="shared" si="8"/>
        <v>-</v>
      </c>
      <c r="BY6" s="21">
        <f t="shared" si="8"/>
        <v>52.05</v>
      </c>
      <c r="BZ6" s="21">
        <f t="shared" si="8"/>
        <v>47.96</v>
      </c>
      <c r="CA6" s="20" t="str">
        <f>IF(CA7="","",IF(CA7="-","【-】","【"&amp;SUBSTITUTE(TEXT(CA7,"#,##0.00"),"-","△")&amp;"】"))</f>
        <v>【54.51】</v>
      </c>
      <c r="CB6" s="21" t="str">
        <f>IF(CB7="",NA(),CB7)</f>
        <v>-</v>
      </c>
      <c r="CC6" s="21" t="str">
        <f t="shared" ref="CC6:CK6" si="9">IF(CC7="",NA(),CC7)</f>
        <v>-</v>
      </c>
      <c r="CD6" s="21" t="str">
        <f t="shared" si="9"/>
        <v>-</v>
      </c>
      <c r="CE6" s="21">
        <f t="shared" si="9"/>
        <v>187.09</v>
      </c>
      <c r="CF6" s="21">
        <f t="shared" si="9"/>
        <v>240</v>
      </c>
      <c r="CG6" s="21" t="str">
        <f t="shared" si="9"/>
        <v>-</v>
      </c>
      <c r="CH6" s="21" t="str">
        <f t="shared" si="9"/>
        <v>-</v>
      </c>
      <c r="CI6" s="21" t="str">
        <f t="shared" si="9"/>
        <v>-</v>
      </c>
      <c r="CJ6" s="21">
        <f t="shared" si="9"/>
        <v>301.86</v>
      </c>
      <c r="CK6" s="21">
        <f t="shared" si="9"/>
        <v>325.85000000000002</v>
      </c>
      <c r="CL6" s="20" t="str">
        <f>IF(CL7="","",IF(CL7="-","【-】","【"&amp;SUBSTITUTE(TEXT(CL7,"#,##0.00"),"-","△")&amp;"】"))</f>
        <v>【286.33】</v>
      </c>
      <c r="CM6" s="21" t="str">
        <f>IF(CM7="",NA(),CM7)</f>
        <v>-</v>
      </c>
      <c r="CN6" s="21" t="str">
        <f t="shared" ref="CN6:CV6" si="10">IF(CN7="",NA(),CN7)</f>
        <v>-</v>
      </c>
      <c r="CO6" s="21" t="str">
        <f t="shared" si="10"/>
        <v>-</v>
      </c>
      <c r="CP6" s="21">
        <f t="shared" si="10"/>
        <v>66.25</v>
      </c>
      <c r="CQ6" s="21">
        <f t="shared" si="10"/>
        <v>65.33</v>
      </c>
      <c r="CR6" s="21" t="str">
        <f t="shared" si="10"/>
        <v>-</v>
      </c>
      <c r="CS6" s="21" t="str">
        <f t="shared" si="10"/>
        <v>-</v>
      </c>
      <c r="CT6" s="21" t="str">
        <f t="shared" si="10"/>
        <v>-</v>
      </c>
      <c r="CU6" s="21">
        <f t="shared" si="10"/>
        <v>46.25</v>
      </c>
      <c r="CV6" s="21">
        <f t="shared" si="10"/>
        <v>45.32</v>
      </c>
      <c r="CW6" s="20" t="str">
        <f>IF(CW7="","",IF(CW7="-","【-】","【"&amp;SUBSTITUTE(TEXT(CW7,"#,##0.00"),"-","△")&amp;"】"))</f>
        <v>【49.92】</v>
      </c>
      <c r="CX6" s="21" t="str">
        <f>IF(CX7="",NA(),CX7)</f>
        <v>-</v>
      </c>
      <c r="CY6" s="21" t="str">
        <f t="shared" ref="CY6:DG6" si="11">IF(CY7="",NA(),CY7)</f>
        <v>-</v>
      </c>
      <c r="CZ6" s="21" t="str">
        <f t="shared" si="11"/>
        <v>-</v>
      </c>
      <c r="DA6" s="21">
        <f t="shared" si="11"/>
        <v>84.98</v>
      </c>
      <c r="DB6" s="21">
        <f t="shared" si="11"/>
        <v>85.78</v>
      </c>
      <c r="DC6" s="21" t="str">
        <f t="shared" si="11"/>
        <v>-</v>
      </c>
      <c r="DD6" s="21" t="str">
        <f t="shared" si="11"/>
        <v>-</v>
      </c>
      <c r="DE6" s="21" t="str">
        <f t="shared" si="11"/>
        <v>-</v>
      </c>
      <c r="DF6" s="21">
        <f t="shared" si="11"/>
        <v>83.96</v>
      </c>
      <c r="DG6" s="21">
        <f t="shared" si="11"/>
        <v>83.54</v>
      </c>
      <c r="DH6" s="20" t="str">
        <f>IF(DH7="","",IF(DH7="-","【-】","【"&amp;SUBSTITUTE(TEXT(DH7,"#,##0.00"),"-","△")&amp;"】"))</f>
        <v>【87.80】</v>
      </c>
      <c r="DI6" s="21" t="str">
        <f>IF(DI7="",NA(),DI7)</f>
        <v>-</v>
      </c>
      <c r="DJ6" s="21" t="str">
        <f t="shared" ref="DJ6:DR6" si="12">IF(DJ7="",NA(),DJ7)</f>
        <v>-</v>
      </c>
      <c r="DK6" s="21" t="str">
        <f t="shared" si="12"/>
        <v>-</v>
      </c>
      <c r="DL6" s="21">
        <f t="shared" si="12"/>
        <v>3.96</v>
      </c>
      <c r="DM6" s="21">
        <f t="shared" si="12"/>
        <v>7.92</v>
      </c>
      <c r="DN6" s="21" t="str">
        <f t="shared" si="12"/>
        <v>-</v>
      </c>
      <c r="DO6" s="21" t="str">
        <f t="shared" si="12"/>
        <v>-</v>
      </c>
      <c r="DP6" s="21" t="str">
        <f t="shared" si="12"/>
        <v>-</v>
      </c>
      <c r="DQ6" s="21">
        <f t="shared" si="12"/>
        <v>25.46</v>
      </c>
      <c r="DR6" s="21">
        <f t="shared" si="12"/>
        <v>24.53</v>
      </c>
      <c r="DS6" s="20" t="str">
        <f>IF(DS7="","",IF(DS7="-","【-】","【"&amp;SUBSTITUTE(TEXT(DS7,"#,##0.00"),"-","△")&amp;"】"))</f>
        <v>【28.46】</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0.19</v>
      </c>
      <c r="EC6" s="20">
        <f t="shared" si="13"/>
        <v>0</v>
      </c>
      <c r="ED6" s="20" t="str">
        <f>IF(ED7="","",IF(ED7="-","【-】","【"&amp;SUBSTITUTE(TEXT(ED7,"#,##0.00"),"-","△")&amp;"】"))</f>
        <v>【0.03】</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0.03</v>
      </c>
      <c r="EN6" s="21">
        <f t="shared" si="14"/>
        <v>0.03</v>
      </c>
      <c r="EO6" s="20" t="str">
        <f>IF(EO7="","",IF(EO7="-","【-】","【"&amp;SUBSTITUTE(TEXT(EO7,"#,##0.00"),"-","△")&amp;"】"))</f>
        <v>【0.02】</v>
      </c>
    </row>
    <row r="7" spans="1:148" s="22" customFormat="1" x14ac:dyDescent="0.2">
      <c r="A7" s="14"/>
      <c r="B7" s="23">
        <v>2024</v>
      </c>
      <c r="C7" s="23">
        <v>382141</v>
      </c>
      <c r="D7" s="23">
        <v>46</v>
      </c>
      <c r="E7" s="23">
        <v>17</v>
      </c>
      <c r="F7" s="23">
        <v>5</v>
      </c>
      <c r="G7" s="23">
        <v>0</v>
      </c>
      <c r="H7" s="23" t="s">
        <v>95</v>
      </c>
      <c r="I7" s="23" t="s">
        <v>96</v>
      </c>
      <c r="J7" s="23" t="s">
        <v>97</v>
      </c>
      <c r="K7" s="23" t="s">
        <v>98</v>
      </c>
      <c r="L7" s="23" t="s">
        <v>99</v>
      </c>
      <c r="M7" s="23" t="s">
        <v>100</v>
      </c>
      <c r="N7" s="24" t="s">
        <v>101</v>
      </c>
      <c r="O7" s="24">
        <v>83.9</v>
      </c>
      <c r="P7" s="24">
        <v>24.08</v>
      </c>
      <c r="Q7" s="24">
        <v>100</v>
      </c>
      <c r="R7" s="24">
        <v>2650</v>
      </c>
      <c r="S7" s="24">
        <v>33721</v>
      </c>
      <c r="T7" s="24">
        <v>514.35</v>
      </c>
      <c r="U7" s="24">
        <v>65.56</v>
      </c>
      <c r="V7" s="24">
        <v>8025</v>
      </c>
      <c r="W7" s="24">
        <v>6.6</v>
      </c>
      <c r="X7" s="24">
        <v>1215.9100000000001</v>
      </c>
      <c r="Y7" s="24" t="s">
        <v>101</v>
      </c>
      <c r="Z7" s="24" t="s">
        <v>101</v>
      </c>
      <c r="AA7" s="24" t="s">
        <v>101</v>
      </c>
      <c r="AB7" s="24">
        <v>104.07</v>
      </c>
      <c r="AC7" s="24">
        <v>95.9</v>
      </c>
      <c r="AD7" s="24" t="s">
        <v>101</v>
      </c>
      <c r="AE7" s="24" t="s">
        <v>101</v>
      </c>
      <c r="AF7" s="24" t="s">
        <v>101</v>
      </c>
      <c r="AG7" s="24">
        <v>106.35</v>
      </c>
      <c r="AH7" s="24">
        <v>106.62</v>
      </c>
      <c r="AI7" s="24">
        <v>104.3</v>
      </c>
      <c r="AJ7" s="24" t="s">
        <v>101</v>
      </c>
      <c r="AK7" s="24" t="s">
        <v>101</v>
      </c>
      <c r="AL7" s="24" t="s">
        <v>101</v>
      </c>
      <c r="AM7" s="24">
        <v>0</v>
      </c>
      <c r="AN7" s="24">
        <v>5.55</v>
      </c>
      <c r="AO7" s="24" t="s">
        <v>101</v>
      </c>
      <c r="AP7" s="24" t="s">
        <v>101</v>
      </c>
      <c r="AQ7" s="24" t="s">
        <v>101</v>
      </c>
      <c r="AR7" s="24">
        <v>129.88999999999999</v>
      </c>
      <c r="AS7" s="24">
        <v>107.99</v>
      </c>
      <c r="AT7" s="24">
        <v>102.74</v>
      </c>
      <c r="AU7" s="24" t="s">
        <v>101</v>
      </c>
      <c r="AV7" s="24" t="s">
        <v>101</v>
      </c>
      <c r="AW7" s="24" t="s">
        <v>101</v>
      </c>
      <c r="AX7" s="24">
        <v>66.22</v>
      </c>
      <c r="AY7" s="24">
        <v>96.56</v>
      </c>
      <c r="AZ7" s="24" t="s">
        <v>101</v>
      </c>
      <c r="BA7" s="24" t="s">
        <v>101</v>
      </c>
      <c r="BB7" s="24" t="s">
        <v>101</v>
      </c>
      <c r="BC7" s="24">
        <v>44.04</v>
      </c>
      <c r="BD7" s="24">
        <v>58.25</v>
      </c>
      <c r="BE7" s="24">
        <v>47.19</v>
      </c>
      <c r="BF7" s="24" t="s">
        <v>101</v>
      </c>
      <c r="BG7" s="24" t="s">
        <v>101</v>
      </c>
      <c r="BH7" s="24" t="s">
        <v>101</v>
      </c>
      <c r="BI7" s="24">
        <v>329.29</v>
      </c>
      <c r="BJ7" s="24">
        <v>290.04000000000002</v>
      </c>
      <c r="BK7" s="24" t="s">
        <v>101</v>
      </c>
      <c r="BL7" s="24" t="s">
        <v>101</v>
      </c>
      <c r="BM7" s="24" t="s">
        <v>101</v>
      </c>
      <c r="BN7" s="24">
        <v>839.21</v>
      </c>
      <c r="BO7" s="24">
        <v>791.46</v>
      </c>
      <c r="BP7" s="24">
        <v>798.1</v>
      </c>
      <c r="BQ7" s="24" t="s">
        <v>101</v>
      </c>
      <c r="BR7" s="24" t="s">
        <v>101</v>
      </c>
      <c r="BS7" s="24" t="s">
        <v>101</v>
      </c>
      <c r="BT7" s="24">
        <v>66.02</v>
      </c>
      <c r="BU7" s="24">
        <v>53.01</v>
      </c>
      <c r="BV7" s="24" t="s">
        <v>101</v>
      </c>
      <c r="BW7" s="24" t="s">
        <v>101</v>
      </c>
      <c r="BX7" s="24" t="s">
        <v>101</v>
      </c>
      <c r="BY7" s="24">
        <v>52.05</v>
      </c>
      <c r="BZ7" s="24">
        <v>47.96</v>
      </c>
      <c r="CA7" s="24">
        <v>54.51</v>
      </c>
      <c r="CB7" s="24" t="s">
        <v>101</v>
      </c>
      <c r="CC7" s="24" t="s">
        <v>101</v>
      </c>
      <c r="CD7" s="24" t="s">
        <v>101</v>
      </c>
      <c r="CE7" s="24">
        <v>187.09</v>
      </c>
      <c r="CF7" s="24">
        <v>240</v>
      </c>
      <c r="CG7" s="24" t="s">
        <v>101</v>
      </c>
      <c r="CH7" s="24" t="s">
        <v>101</v>
      </c>
      <c r="CI7" s="24" t="s">
        <v>101</v>
      </c>
      <c r="CJ7" s="24">
        <v>301.86</v>
      </c>
      <c r="CK7" s="24">
        <v>325.85000000000002</v>
      </c>
      <c r="CL7" s="24">
        <v>286.33</v>
      </c>
      <c r="CM7" s="24" t="s">
        <v>101</v>
      </c>
      <c r="CN7" s="24" t="s">
        <v>101</v>
      </c>
      <c r="CO7" s="24" t="s">
        <v>101</v>
      </c>
      <c r="CP7" s="24">
        <v>66.25</v>
      </c>
      <c r="CQ7" s="24">
        <v>65.33</v>
      </c>
      <c r="CR7" s="24" t="s">
        <v>101</v>
      </c>
      <c r="CS7" s="24" t="s">
        <v>101</v>
      </c>
      <c r="CT7" s="24" t="s">
        <v>101</v>
      </c>
      <c r="CU7" s="24">
        <v>46.25</v>
      </c>
      <c r="CV7" s="24">
        <v>45.32</v>
      </c>
      <c r="CW7" s="24">
        <v>49.92</v>
      </c>
      <c r="CX7" s="24" t="s">
        <v>101</v>
      </c>
      <c r="CY7" s="24" t="s">
        <v>101</v>
      </c>
      <c r="CZ7" s="24" t="s">
        <v>101</v>
      </c>
      <c r="DA7" s="24">
        <v>84.98</v>
      </c>
      <c r="DB7" s="24">
        <v>85.78</v>
      </c>
      <c r="DC7" s="24" t="s">
        <v>101</v>
      </c>
      <c r="DD7" s="24" t="s">
        <v>101</v>
      </c>
      <c r="DE7" s="24" t="s">
        <v>101</v>
      </c>
      <c r="DF7" s="24">
        <v>83.96</v>
      </c>
      <c r="DG7" s="24">
        <v>83.54</v>
      </c>
      <c r="DH7" s="24">
        <v>87.8</v>
      </c>
      <c r="DI7" s="24" t="s">
        <v>101</v>
      </c>
      <c r="DJ7" s="24" t="s">
        <v>101</v>
      </c>
      <c r="DK7" s="24" t="s">
        <v>101</v>
      </c>
      <c r="DL7" s="24">
        <v>3.96</v>
      </c>
      <c r="DM7" s="24">
        <v>7.92</v>
      </c>
      <c r="DN7" s="24" t="s">
        <v>101</v>
      </c>
      <c r="DO7" s="24" t="s">
        <v>101</v>
      </c>
      <c r="DP7" s="24" t="s">
        <v>101</v>
      </c>
      <c r="DQ7" s="24">
        <v>25.46</v>
      </c>
      <c r="DR7" s="24">
        <v>24.53</v>
      </c>
      <c r="DS7" s="24">
        <v>28.46</v>
      </c>
      <c r="DT7" s="24" t="s">
        <v>101</v>
      </c>
      <c r="DU7" s="24" t="s">
        <v>101</v>
      </c>
      <c r="DV7" s="24" t="s">
        <v>101</v>
      </c>
      <c r="DW7" s="24">
        <v>0</v>
      </c>
      <c r="DX7" s="24">
        <v>0</v>
      </c>
      <c r="DY7" s="24" t="s">
        <v>101</v>
      </c>
      <c r="DZ7" s="24" t="s">
        <v>101</v>
      </c>
      <c r="EA7" s="24" t="s">
        <v>101</v>
      </c>
      <c r="EB7" s="24">
        <v>0.19</v>
      </c>
      <c r="EC7" s="24">
        <v>0</v>
      </c>
      <c r="ED7" s="24">
        <v>0.03</v>
      </c>
      <c r="EE7" s="24" t="s">
        <v>101</v>
      </c>
      <c r="EF7" s="24" t="s">
        <v>101</v>
      </c>
      <c r="EG7" s="24" t="s">
        <v>101</v>
      </c>
      <c r="EH7" s="24">
        <v>0</v>
      </c>
      <c r="EI7" s="24">
        <v>0</v>
      </c>
      <c r="EJ7" s="24" t="s">
        <v>101</v>
      </c>
      <c r="EK7" s="24" t="s">
        <v>101</v>
      </c>
      <c r="EL7" s="24" t="s">
        <v>101</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ec23a2b-3719-4e74-9470-e51a3ce0e3cb">
      <Terms xmlns="http://schemas.microsoft.com/office/infopath/2007/PartnerControls"/>
    </lcf76f155ced4ddcb4097134ff3c332f>
    <TaxCatchAll xmlns="7d8d742d-c24c-4c10-8640-2bd2523f455d" xsi:nil="true"/>
    <_x753b__x50cf_URL xmlns="8ec23a2b-3719-4e74-9470-e51a3ce0e3cb">
      <Url xsi:nil="true"/>
      <Description xsi:nil="true"/>
    </_x753b__x50cf_URL>
    <Thumnail xmlns="8ec23a2b-3719-4e74-9470-e51a3ce0e3c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F94EA0A80331D448FF23B33BD63577D" ma:contentTypeVersion="18" ma:contentTypeDescription="新しいドキュメントを作成します。" ma:contentTypeScope="" ma:versionID="3e7bbae1b5368e37ab45c53d20fcef88">
  <xsd:schema xmlns:xsd="http://www.w3.org/2001/XMLSchema" xmlns:xs="http://www.w3.org/2001/XMLSchema" xmlns:p="http://schemas.microsoft.com/office/2006/metadata/properties" xmlns:ns2="8ec23a2b-3719-4e74-9470-e51a3ce0e3cb" xmlns:ns3="7d8d742d-c24c-4c10-8640-2bd2523f455d" targetNamespace="http://schemas.microsoft.com/office/2006/metadata/properties" ma:root="true" ma:fieldsID="3a58eff2464430aca007454f3f7b2720" ns2:_="" ns3:_="">
    <xsd:import namespace="8ec23a2b-3719-4e74-9470-e51a3ce0e3cb"/>
    <xsd:import namespace="7d8d742d-c24c-4c10-8640-2bd2523f455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3:TaxCatchAll" minOccurs="0"/>
                <xsd:element ref="ns2:lcf76f155ced4ddcb4097134ff3c332f" minOccurs="0"/>
                <xsd:element ref="ns2:MediaServiceBillingMetadata" minOccurs="0"/>
                <xsd:element ref="ns2:MediaServiceLocation" minOccurs="0"/>
                <xsd:element ref="ns2:MediaServiceOCR" minOccurs="0"/>
                <xsd:element ref="ns2:_x753b__x50cf_URL" minOccurs="0"/>
                <xsd:element ref="ns2:Thumnai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c23a2b-3719-4e74-9470-e51a3ce0e3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86704856-a207-4f8a-924d-362591990f27" ma:termSetId="09814cd3-568e-fe90-9814-8d621ff8fb84" ma:anchorId="fba54fb3-c3e1-fe81-a776-ca4b69148c4d" ma:open="true" ma:isKeyword="false">
      <xsd:complexType>
        <xsd:sequence>
          <xsd:element ref="pc:Terms" minOccurs="0" maxOccurs="1"/>
        </xsd:sequence>
      </xsd:complexType>
    </xsd:element>
    <xsd:element name="MediaServiceBillingMetadata" ma:index="18" nillable="true" ma:displayName="MediaServiceBillingMetadata" ma:hidden="true" ma:internalName="MediaServiceBillingMetadata" ma:readOnly="true">
      <xsd:simpleType>
        <xsd:restriction base="dms:Note"/>
      </xsd:simple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_x753b__x50cf_URL" ma:index="21" nillable="true" ma:displayName="画像URL" ma:format="Hyperlink" ma:internalName="_x753b__x50cf_URL">
      <xsd:complexType>
        <xsd:complexContent>
          <xsd:extension base="dms:URL">
            <xsd:sequence>
              <xsd:element name="Url" type="dms:ValidUrl" minOccurs="0" nillable="true"/>
              <xsd:element name="Description" type="xsd:string" nillable="true"/>
            </xsd:sequence>
          </xsd:extension>
        </xsd:complexContent>
      </xsd:complexType>
    </xsd:element>
    <xsd:element name="Thumnail" ma:index="22" nillable="true" ma:displayName="Thumbnail" ma:format="Thumbnail" ma:internalName="Thumnail">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d8d742d-c24c-4c10-8640-2bd2523f455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6935257-6c36-48d4-948d-7d0075c68d06}" ma:internalName="TaxCatchAll" ma:showField="CatchAllData" ma:web="7d8d742d-c24c-4c10-8640-2bd2523f45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836795-C086-4903-9695-7A73EA5DC45C}">
  <ds:schemaRefs>
    <ds:schemaRef ds:uri="http://schemas.microsoft.com/sharepoint/v3/contenttype/forms"/>
  </ds:schemaRefs>
</ds:datastoreItem>
</file>

<file path=customXml/itemProps2.xml><?xml version="1.0" encoding="utf-8"?>
<ds:datastoreItem xmlns:ds="http://schemas.openxmlformats.org/officeDocument/2006/customXml" ds:itemID="{3C295399-F514-48C5-8A9B-89EBAF9A88C4}">
  <ds:schemaRefs>
    <ds:schemaRef ds:uri="http://schemas.microsoft.com/office/2006/metadata/properties"/>
    <ds:schemaRef ds:uri="http://schemas.microsoft.com/office/infopath/2007/PartnerControls"/>
    <ds:schemaRef ds:uri="8ec23a2b-3719-4e74-9470-e51a3ce0e3cb"/>
    <ds:schemaRef ds:uri="7d8d742d-c24c-4c10-8640-2bd2523f455d"/>
  </ds:schemaRefs>
</ds:datastoreItem>
</file>

<file path=customXml/itemProps3.xml><?xml version="1.0" encoding="utf-8"?>
<ds:datastoreItem xmlns:ds="http://schemas.openxmlformats.org/officeDocument/2006/customXml" ds:itemID="{B8C0A16F-1D95-4A90-A119-131A43B860A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梶原　千生</cp:lastModifiedBy>
  <cp:revision/>
  <dcterms:created xsi:type="dcterms:W3CDTF">2025-12-23T06:23:18Z</dcterms:created>
  <dcterms:modified xsi:type="dcterms:W3CDTF">2026-02-05T06:00:39Z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0x010100AF94EA0A80331D448FF23B33BD63577D</vt:lpwstr>
  </property>
  <property fmtid="{D5CDD505-2E9C-101B-9397-08002B2CF9AE}" pid="3" name="MediaServiceImageTags">
    <vt:lpwstr/>
  </property>
</Properties>
</file>