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seiyocity.sharepoint.com/sites/1420/Shared Documents/6000.下水道/0000_情報共有フォルダ/下水道係/令和7年度/07他課事業/財政課/●梶原堀20260117【照会】公営企業に係る経営比較分析表（令和６年度決算）の分析等について/提出/"/>
    </mc:Choice>
  </mc:AlternateContent>
  <xr:revisionPtr revIDLastSave="22" documentId="11_CE3457A1689A144D275A27B688B7713574980854" xr6:coauthVersionLast="47" xr6:coauthVersionMax="47" xr10:uidLastSave="{FE06E3AA-9B7D-43C2-A617-492B2E6C4FE8}"/>
  <workbookProtection workbookAlgorithmName="SHA-512" workbookHashValue="9wZpKZCaYTcsDp7EIvQ0VVWR3a6ygn5C6cXgVgjIQ17duJPFmWYwRNlXh+jnXQq8D5WjTOja8w9pC7TgFb2Z6w==" workbookSaltValue="srPQCNsdYEqvacwmmIk55A=="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E85" i="4"/>
  <c r="BB10" i="4"/>
  <c r="AT10" i="4"/>
  <c r="P10" i="4"/>
  <c r="AT8" i="4"/>
  <c r="W8" i="4"/>
  <c r="P8" i="4"/>
  <c r="B6" i="4"/>
</calcChain>
</file>

<file path=xl/sharedStrings.xml><?xml version="1.0" encoding="utf-8"?>
<sst xmlns="http://schemas.openxmlformats.org/spreadsheetml/2006/main" count="231" uniqueCount="114">
  <si>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</si>
  <si>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</si>
  <si>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</si>
  <si>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</si>
  <si>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</si>
  <si>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</si>
  <si>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</si>
  <si>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</si>
  <si>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</si>
  <si>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</si>
  <si>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</si>
  <si>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</si>
  <si>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</si>
  <si>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</si>
  <si>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</si>
  <si>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</si>
  <si>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</si>
  <si>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</si>
  <si>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</si>
  <si>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</si>
  <si>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</si>
  <si>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</si>
  <si>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</si>
  <si>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</si>
  <si>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</si>
  <si>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</si>
  <si>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</si>
  <si>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</si>
  <si>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</si>
  <si>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</si>
  <si>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</si>
  <si>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</si>
  <si>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</si>
  <si>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</si>
  <si>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</si>
  <si>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</si>
  <si>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</si>
  <si>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</si>
  <si>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</si>
  <si>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</si>
  <si>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</si>
  <si>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</si>
  <si>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</si>
  <si>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</si>
  <si>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</si>
  <si>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</si>
  <si>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</si>
  <si>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</si>
  <si>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</si>
  <si>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</si>
  <si>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</si>
  <si>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</si>
  <si>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</si>
  <si>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</si>
  <si>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</si>
  <si>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</si>
  <si>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</si>
  <si>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</si>
  <si>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</si>
  <si>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</si>
  <si>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</si>
  <si>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</si>
  <si>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</si>
  <si>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</si>
  <si>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</si>
  <si>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</si>
  <si>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</si>
  <si>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</si>
  <si>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</si>
  <si>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</si>
  <si>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</si>
  <si>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</si>
  <si>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</si>
  <si>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</si>
  <si>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</si>
  <si>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</si>
  <si>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</si>
  <si>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</si>
  <si>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</si>
  <si>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</si>
  <si>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</si>
  <si>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</si>
  <si>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</si>
  <si>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</si>
  <si>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</si>
  <si>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</si>
  <si>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</si>
  <si>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</si>
  <si>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</si>
  <si>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</si>
  <si>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</si>
  <si>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</si>
  <si>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</si>
  <si>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</si>
  <si>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</si>
  <si>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西予市</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</si>
  <si>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</si>
  <si>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</si>
  <si>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</si>
  <si>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</si>
  <si>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</si>
  <si>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</si>
  <si>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</si>
  <si>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</si>
  <si>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</si>
  <si>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</si>
  <si>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</si>
  <si>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</si>
  <si>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</si>
  <si>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</si>
  <si>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</si>
  <si>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①有形固定資産減価償却率は、類似団体を下回っている。令和２年度に法適用したため、減価償却累計額がゼロから始まっていることが要因である。
②管渠老朽化率は、ゼロであり、法定耐用年数を経過した管渠は存在しない。今後の改築・更新時期に備えて、ストックマネジメント計画を策定し、計画的な施設更新に務める必要がある。
③管渠改善率は、ゼロであり、管渠更新が進んでいない。管渠老朽化率もゼロであることを踏まえ、今後の改築・更新時期に備え、補填財源の確保に務める必要がある。</t>
    <rPh sb="1" eb="7">
      <t>ユウケイコテイシサン</t>
    </rPh>
    <rPh sb="7" eb="12">
      <t>ゲンカショウキャクリツ</t>
    </rPh>
    <rPh sb="14" eb="18">
      <t>ルイジダンタイ</t>
    </rPh>
    <rPh sb="19" eb="21">
      <t>シタマワ</t>
    </rPh>
    <rPh sb="26" eb="28">
      <t>レイワ</t>
    </rPh>
    <rPh sb="29" eb="31">
      <t>ネンド</t>
    </rPh>
    <rPh sb="32" eb="35">
      <t>ホウテキヨウ</t>
    </rPh>
    <rPh sb="40" eb="47">
      <t>ゲンカショウキャクルイケイガク</t>
    </rPh>
    <rPh sb="52" eb="53">
      <t>ハジ</t>
    </rPh>
    <rPh sb="61" eb="63">
      <t>ヨウイン</t>
    </rPh>
    <rPh sb="69" eb="71">
      <t>カンキョ</t>
    </rPh>
    <rPh sb="71" eb="75">
      <t>ロウキュウカリツ</t>
    </rPh>
    <rPh sb="83" eb="85">
      <t>ホウテイ</t>
    </rPh>
    <rPh sb="85" eb="89">
      <t>タイヨウネンスウ</t>
    </rPh>
    <rPh sb="90" eb="92">
      <t>ケイカ</t>
    </rPh>
    <rPh sb="94" eb="96">
      <t>カンキョ</t>
    </rPh>
    <rPh sb="97" eb="99">
      <t>ソンザイ</t>
    </rPh>
    <rPh sb="103" eb="105">
      <t>コンゴ</t>
    </rPh>
    <rPh sb="106" eb="108">
      <t>カイチク</t>
    </rPh>
    <rPh sb="109" eb="111">
      <t>コウシン</t>
    </rPh>
    <rPh sb="111" eb="113">
      <t>ジキ</t>
    </rPh>
    <rPh sb="114" eb="115">
      <t>ソナ</t>
    </rPh>
    <rPh sb="128" eb="130">
      <t>ケイカク</t>
    </rPh>
    <rPh sb="131" eb="133">
      <t>サクテイ</t>
    </rPh>
    <rPh sb="135" eb="137">
      <t>ケイカク</t>
    </rPh>
    <rPh sb="137" eb="138">
      <t>テキ</t>
    </rPh>
    <rPh sb="139" eb="141">
      <t>シセツ</t>
    </rPh>
    <rPh sb="141" eb="143">
      <t>コウシン</t>
    </rPh>
    <rPh sb="144" eb="145">
      <t>ツト</t>
    </rPh>
    <rPh sb="147" eb="149">
      <t>ヒツヨウ</t>
    </rPh>
    <rPh sb="155" eb="157">
      <t>カンキョ</t>
    </rPh>
    <rPh sb="157" eb="160">
      <t>カイゼンリツ</t>
    </rPh>
    <rPh sb="168" eb="170">
      <t>カンキョ</t>
    </rPh>
    <rPh sb="170" eb="172">
      <t>コウシン</t>
    </rPh>
    <rPh sb="173" eb="174">
      <t>スス</t>
    </rPh>
    <rPh sb="180" eb="182">
      <t>カンキョ</t>
    </rPh>
    <rPh sb="182" eb="185">
      <t>ロウキュウカ</t>
    </rPh>
    <rPh sb="185" eb="186">
      <t>リツ</t>
    </rPh>
    <rPh sb="195" eb="196">
      <t>フ</t>
    </rPh>
    <rPh sb="199" eb="201">
      <t>コンゴ</t>
    </rPh>
    <rPh sb="202" eb="204">
      <t>カイチク</t>
    </rPh>
    <rPh sb="205" eb="207">
      <t>コウシン</t>
    </rPh>
    <rPh sb="207" eb="209">
      <t>ジキ</t>
    </rPh>
    <rPh sb="210" eb="211">
      <t>ソナ</t>
    </rPh>
    <rPh sb="213" eb="217">
      <t>ホテンザイゲン</t>
    </rPh>
    <rPh sb="218" eb="220">
      <t>カクホ</t>
    </rPh>
    <rPh sb="221" eb="222">
      <t>ツト</t>
    </rPh>
    <rPh sb="224" eb="226">
      <t>ヒツヨウ</t>
    </rPh>
    <phoneticPr fontId="4"/>
  </si>
  <si>
    <t>　人口減少に伴う下水道使用料の減少、職員給与費の増加や物価高騰に伴う営業費用の増加が想定される。また、公共下水道事業に携わる優秀な人材の確保が難しいことから、事業経営を効率的に行うことが困難である。将来的には、施設の老朽化に伴う更新需要も見込まれるため、安定した経営基盤強化が求められる。
　今後は、経営戦略に基づき、水洗化率の向上、使用料改定の検討、投資平準化に向けた取組、処理区の統合、包括的民間委託の検討を図る必要がある。</t>
    <rPh sb="1" eb="3">
      <t>ジンコウ</t>
    </rPh>
    <rPh sb="3" eb="5">
      <t>ゲンショウ</t>
    </rPh>
    <rPh sb="6" eb="7">
      <t>トモナ</t>
    </rPh>
    <rPh sb="8" eb="11">
      <t>ゲスイドウ</t>
    </rPh>
    <rPh sb="11" eb="14">
      <t>シヨウリョウ</t>
    </rPh>
    <rPh sb="15" eb="17">
      <t>ゲンショウ</t>
    </rPh>
    <rPh sb="18" eb="20">
      <t>ショクイン</t>
    </rPh>
    <rPh sb="20" eb="23">
      <t>キュウヨヒ</t>
    </rPh>
    <rPh sb="24" eb="26">
      <t>ゾウカ</t>
    </rPh>
    <rPh sb="27" eb="31">
      <t>ブッカコウトウ</t>
    </rPh>
    <rPh sb="32" eb="33">
      <t>トモナ</t>
    </rPh>
    <rPh sb="34" eb="36">
      <t>エイギョウ</t>
    </rPh>
    <rPh sb="36" eb="38">
      <t>ヒヨウ</t>
    </rPh>
    <rPh sb="39" eb="41">
      <t>ゾウカ</t>
    </rPh>
    <rPh sb="42" eb="44">
      <t>ソウテイ</t>
    </rPh>
    <rPh sb="51" eb="56">
      <t>コウキョウゲスイドウ</t>
    </rPh>
    <rPh sb="56" eb="58">
      <t>ジギョウ</t>
    </rPh>
    <rPh sb="59" eb="60">
      <t>タズサ</t>
    </rPh>
    <rPh sb="62" eb="64">
      <t>ユウシュウ</t>
    </rPh>
    <rPh sb="65" eb="67">
      <t>ジンザイ</t>
    </rPh>
    <rPh sb="68" eb="70">
      <t>カクホ</t>
    </rPh>
    <rPh sb="71" eb="72">
      <t>ムズカ</t>
    </rPh>
    <rPh sb="79" eb="81">
      <t>ジギョウ</t>
    </rPh>
    <rPh sb="81" eb="83">
      <t>ケイエイ</t>
    </rPh>
    <rPh sb="84" eb="87">
      <t>コウリツテキ</t>
    </rPh>
    <rPh sb="88" eb="89">
      <t>オコナ</t>
    </rPh>
    <rPh sb="93" eb="95">
      <t>コンナン</t>
    </rPh>
    <rPh sb="99" eb="102">
      <t>ショウライテキ</t>
    </rPh>
    <rPh sb="105" eb="107">
      <t>シセツ</t>
    </rPh>
    <rPh sb="108" eb="111">
      <t>ロウキュウカ</t>
    </rPh>
    <rPh sb="112" eb="113">
      <t>トモナ</t>
    </rPh>
    <rPh sb="114" eb="116">
      <t>コウシン</t>
    </rPh>
    <rPh sb="116" eb="118">
      <t>ジュヨウ</t>
    </rPh>
    <rPh sb="119" eb="121">
      <t>ミコ</t>
    </rPh>
    <rPh sb="127" eb="129">
      <t>アンテイ</t>
    </rPh>
    <rPh sb="131" eb="135">
      <t>ケイエイキバン</t>
    </rPh>
    <rPh sb="135" eb="137">
      <t>キョウカ</t>
    </rPh>
    <rPh sb="138" eb="139">
      <t>モト</t>
    </rPh>
    <rPh sb="146" eb="148">
      <t>コンゴ</t>
    </rPh>
    <rPh sb="150" eb="154">
      <t>ケイエイセンリャク</t>
    </rPh>
    <rPh sb="155" eb="156">
      <t>モト</t>
    </rPh>
    <rPh sb="159" eb="163">
      <t>スイセンカリツ</t>
    </rPh>
    <rPh sb="164" eb="166">
      <t>コウジョウ</t>
    </rPh>
    <rPh sb="167" eb="170">
      <t>シヨウリョウ</t>
    </rPh>
    <rPh sb="170" eb="172">
      <t>カイテイ</t>
    </rPh>
    <rPh sb="173" eb="175">
      <t>ケントウ</t>
    </rPh>
    <rPh sb="176" eb="178">
      <t>トウシ</t>
    </rPh>
    <rPh sb="178" eb="181">
      <t>ヘイジュンカ</t>
    </rPh>
    <rPh sb="182" eb="183">
      <t>ム</t>
    </rPh>
    <rPh sb="185" eb="187">
      <t>トリクミ</t>
    </rPh>
    <rPh sb="188" eb="191">
      <t>ショリク</t>
    </rPh>
    <rPh sb="192" eb="194">
      <t>トウゴウ</t>
    </rPh>
    <rPh sb="195" eb="198">
      <t>ホウカツテキ</t>
    </rPh>
    <rPh sb="198" eb="200">
      <t>ミンカン</t>
    </rPh>
    <rPh sb="200" eb="202">
      <t>イタク</t>
    </rPh>
    <rPh sb="203" eb="205">
      <t>ケントウ</t>
    </rPh>
    <rPh sb="206" eb="207">
      <t>ハカ</t>
    </rPh>
    <rPh sb="208" eb="210">
      <t>ヒツヨウ</t>
    </rPh>
    <phoneticPr fontId="4"/>
  </si>
  <si>
    <t>①経常収支比率は、処理場費の修繕費が例年より約2,500万円減少したため100％を超えている。例年並みに支出した場合、100％を下回るので、経費削減に努める必要がある。
②累積欠損金比率は0％だが、人口減少による使用料収入の減少及び維持管理費の増加が想定され、令和８年度に欠損金発生の見込みである。
③流動比率は、200％を超えており増加傾向であるため、支払能力がある。
④企業債残高対事業規模比率は、類似団体平均を下回っており、減少傾向である。今後の建設改良事業や使用料改定を見込んだ場合、さらに減少傾向は強まる。
⑤経費回収率は、100％を下回っているため、定期的な使用料改定を行うことや優先順位を付けながら維持管理の平準化を図る必要がある。
⑥汚水処理原価は、類似団体平均を下回って推移している。処理区の統合により、今後の数値はさらに下回る見込みである。
⑦施設利用率は、類似団体平均を下回っている。施設は供用開始から25年以内であり、計画処理能力は計画人口に比べ少ないので、汚水処理量向上に努める必要がある。
⑧水洗化率は、63.62％であり未接続世帯への勧奨を行うなど向上に努める必要がある。</t>
    <rPh sb="1" eb="3">
      <t>ケイジョウ</t>
    </rPh>
    <rPh sb="3" eb="7">
      <t>シュウシヒリツ</t>
    </rPh>
    <rPh sb="9" eb="13">
      <t>ショリジョウヒ</t>
    </rPh>
    <rPh sb="14" eb="17">
      <t>シュウゼンヒ</t>
    </rPh>
    <rPh sb="18" eb="20">
      <t>レイネン</t>
    </rPh>
    <rPh sb="22" eb="23">
      <t>ヤク</t>
    </rPh>
    <rPh sb="28" eb="30">
      <t>マンエン</t>
    </rPh>
    <rPh sb="30" eb="32">
      <t>ゲンショウ</t>
    </rPh>
    <rPh sb="41" eb="42">
      <t>コ</t>
    </rPh>
    <rPh sb="47" eb="49">
      <t>レイネン</t>
    </rPh>
    <rPh sb="49" eb="50">
      <t>ナ</t>
    </rPh>
    <rPh sb="52" eb="54">
      <t>シシュツ</t>
    </rPh>
    <rPh sb="56" eb="58">
      <t>バアイ</t>
    </rPh>
    <rPh sb="64" eb="66">
      <t>シタマワ</t>
    </rPh>
    <rPh sb="70" eb="72">
      <t>ケイヒ</t>
    </rPh>
    <rPh sb="72" eb="74">
      <t>サクゲン</t>
    </rPh>
    <rPh sb="75" eb="76">
      <t>ツト</t>
    </rPh>
    <rPh sb="78" eb="80">
      <t>ヒツヨウ</t>
    </rPh>
    <rPh sb="86" eb="88">
      <t>ルイセキ</t>
    </rPh>
    <rPh sb="88" eb="90">
      <t>ケッソン</t>
    </rPh>
    <rPh sb="90" eb="91">
      <t>キン</t>
    </rPh>
    <rPh sb="91" eb="93">
      <t>ヒリツ</t>
    </rPh>
    <rPh sb="99" eb="103">
      <t>ジンコウゲンショウ</t>
    </rPh>
    <rPh sb="106" eb="109">
      <t>シヨウリョウ</t>
    </rPh>
    <rPh sb="109" eb="111">
      <t>シュウニュウ</t>
    </rPh>
    <rPh sb="112" eb="114">
      <t>ゲンショウ</t>
    </rPh>
    <rPh sb="114" eb="115">
      <t>オヨ</t>
    </rPh>
    <rPh sb="116" eb="120">
      <t>イジカンリ</t>
    </rPh>
    <rPh sb="120" eb="121">
      <t>ヒ</t>
    </rPh>
    <rPh sb="122" eb="124">
      <t>ゾウカ</t>
    </rPh>
    <rPh sb="125" eb="127">
      <t>ソウテイ</t>
    </rPh>
    <rPh sb="130" eb="132">
      <t>レイワ</t>
    </rPh>
    <rPh sb="133" eb="135">
      <t>ネンド</t>
    </rPh>
    <rPh sb="136" eb="139">
      <t>ケッソンキン</t>
    </rPh>
    <rPh sb="139" eb="141">
      <t>ハッセイ</t>
    </rPh>
    <rPh sb="142" eb="144">
      <t>ミコ</t>
    </rPh>
    <rPh sb="151" eb="155">
      <t>リュウドウヒリツ</t>
    </rPh>
    <rPh sb="162" eb="163">
      <t>コ</t>
    </rPh>
    <rPh sb="167" eb="169">
      <t>ゾウカ</t>
    </rPh>
    <rPh sb="169" eb="171">
      <t>ケイコウ</t>
    </rPh>
    <rPh sb="177" eb="179">
      <t>シハラ</t>
    </rPh>
    <rPh sb="179" eb="181">
      <t>ノウリョク</t>
    </rPh>
    <rPh sb="187" eb="190">
      <t>キギョウサイ</t>
    </rPh>
    <rPh sb="190" eb="192">
      <t>ザンダカ</t>
    </rPh>
    <rPh sb="192" eb="193">
      <t>タイ</t>
    </rPh>
    <rPh sb="193" eb="195">
      <t>ジギョウ</t>
    </rPh>
    <rPh sb="195" eb="197">
      <t>キボ</t>
    </rPh>
    <rPh sb="197" eb="199">
      <t>ヒリツ</t>
    </rPh>
    <rPh sb="201" eb="203">
      <t>ルイジ</t>
    </rPh>
    <rPh sb="203" eb="205">
      <t>ダンタイ</t>
    </rPh>
    <rPh sb="205" eb="207">
      <t>ヘイキン</t>
    </rPh>
    <rPh sb="208" eb="210">
      <t>シタマワ</t>
    </rPh>
    <rPh sb="215" eb="217">
      <t>ゲンショウ</t>
    </rPh>
    <rPh sb="217" eb="219">
      <t>ケイコウ</t>
    </rPh>
    <rPh sb="223" eb="225">
      <t>コンゴ</t>
    </rPh>
    <rPh sb="226" eb="228">
      <t>ケンセツ</t>
    </rPh>
    <rPh sb="228" eb="230">
      <t>カイリョウ</t>
    </rPh>
    <rPh sb="230" eb="232">
      <t>ジギョウ</t>
    </rPh>
    <rPh sb="233" eb="236">
      <t>シヨウリョウ</t>
    </rPh>
    <rPh sb="236" eb="238">
      <t>カイテイ</t>
    </rPh>
    <rPh sb="239" eb="241">
      <t>ミコ</t>
    </rPh>
    <rPh sb="243" eb="245">
      <t>バアイ</t>
    </rPh>
    <rPh sb="249" eb="251">
      <t>ゲンショウ</t>
    </rPh>
    <rPh sb="251" eb="253">
      <t>ケイコウ</t>
    </rPh>
    <rPh sb="254" eb="255">
      <t>ツヨ</t>
    </rPh>
    <rPh sb="260" eb="265">
      <t>ケイヒカイシュウリツ</t>
    </rPh>
    <rPh sb="272" eb="274">
      <t>シタマワ</t>
    </rPh>
    <rPh sb="281" eb="284">
      <t>テイキテキ</t>
    </rPh>
    <rPh sb="285" eb="288">
      <t>シヨウリョウ</t>
    </rPh>
    <rPh sb="288" eb="290">
      <t>カイテイ</t>
    </rPh>
    <rPh sb="291" eb="292">
      <t>オコナ</t>
    </rPh>
    <rPh sb="296" eb="300">
      <t>ユウセンジュンイ</t>
    </rPh>
    <rPh sb="301" eb="302">
      <t>ツ</t>
    </rPh>
    <rPh sb="306" eb="310">
      <t>イジカンリ</t>
    </rPh>
    <rPh sb="311" eb="314">
      <t>ヘイジュンカ</t>
    </rPh>
    <rPh sb="315" eb="316">
      <t>ハカ</t>
    </rPh>
    <rPh sb="317" eb="319">
      <t>ヒツヨウ</t>
    </rPh>
    <rPh sb="325" eb="327">
      <t>オスイ</t>
    </rPh>
    <rPh sb="327" eb="331">
      <t>ショリゲンカ</t>
    </rPh>
    <rPh sb="333" eb="337">
      <t>ルイジダンタイ</t>
    </rPh>
    <rPh sb="337" eb="339">
      <t>ヘイキン</t>
    </rPh>
    <rPh sb="340" eb="342">
      <t>シタマワ</t>
    </rPh>
    <rPh sb="344" eb="346">
      <t>スイイ</t>
    </rPh>
    <rPh sb="351" eb="354">
      <t>ショリク</t>
    </rPh>
    <rPh sb="355" eb="357">
      <t>トウゴウ</t>
    </rPh>
    <rPh sb="361" eb="363">
      <t>コンゴ</t>
    </rPh>
    <rPh sb="364" eb="366">
      <t>スウチ</t>
    </rPh>
    <rPh sb="370" eb="372">
      <t>シタマワ</t>
    </rPh>
    <rPh sb="373" eb="375">
      <t>ミコ</t>
    </rPh>
    <rPh sb="382" eb="384">
      <t>シセツ</t>
    </rPh>
    <rPh sb="384" eb="387">
      <t>リヨウリツ</t>
    </rPh>
    <rPh sb="389" eb="393">
      <t>ルイジダンタイ</t>
    </rPh>
    <rPh sb="393" eb="395">
      <t>ヘイキン</t>
    </rPh>
    <rPh sb="396" eb="398">
      <t>シタマワ</t>
    </rPh>
    <rPh sb="403" eb="405">
      <t>シセツ</t>
    </rPh>
    <rPh sb="406" eb="408">
      <t>キョウヨウ</t>
    </rPh>
    <rPh sb="408" eb="410">
      <t>カイシ</t>
    </rPh>
    <rPh sb="414" eb="415">
      <t>ネン</t>
    </rPh>
    <rPh sb="415" eb="417">
      <t>イナイ</t>
    </rPh>
    <rPh sb="421" eb="423">
      <t>ケイカク</t>
    </rPh>
    <rPh sb="423" eb="427">
      <t>ショリノウリョク</t>
    </rPh>
    <rPh sb="428" eb="432">
      <t>ケイカクジンコウ</t>
    </rPh>
    <rPh sb="433" eb="434">
      <t>クラ</t>
    </rPh>
    <rPh sb="435" eb="436">
      <t>スク</t>
    </rPh>
    <rPh sb="441" eb="443">
      <t>オスイ</t>
    </rPh>
    <rPh sb="443" eb="445">
      <t>ショリ</t>
    </rPh>
    <rPh sb="445" eb="446">
      <t>リョウ</t>
    </rPh>
    <rPh sb="446" eb="448">
      <t>コウジョウ</t>
    </rPh>
    <rPh sb="449" eb="450">
      <t>ツト</t>
    </rPh>
    <rPh sb="452" eb="454">
      <t>ヒツヨウ</t>
    </rPh>
    <rPh sb="460" eb="464">
      <t>スイセンカリツ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</si>
</sst>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429-4B65-A60B-32FFF0DEEA2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1.65</c:v>
                </c:pt>
                <c:pt idx="1">
                  <c:v>0.14000000000000001</c:v>
                </c:pt>
                <c:pt idx="2">
                  <c:v>0.08</c:v>
                </c:pt>
                <c:pt idx="3">
                  <c:v>0.57999999999999996</c:v>
                </c:pt>
                <c:pt idx="4">
                  <c:v>0.09</c:v>
                </c:pt>
              </c:numCache>
            </c:numRef>
          </c:val>
          <c:smooth val="0"/>
          <c:extLst>
            <c:ext xmlns:c16="http://schemas.microsoft.com/office/drawing/2014/chart" uri="{C3380CC4-5D6E-409C-BE32-E72D297353CC}">
              <c16:uniqueId val="{00000001-9429-4B65-A60B-32FFF0DEEA2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37.630000000000003</c:v>
                </c:pt>
                <c:pt idx="1">
                  <c:v>37.14</c:v>
                </c:pt>
                <c:pt idx="2">
                  <c:v>37.68</c:v>
                </c:pt>
                <c:pt idx="3">
                  <c:v>37.79</c:v>
                </c:pt>
                <c:pt idx="4">
                  <c:v>37.89</c:v>
                </c:pt>
              </c:numCache>
            </c:numRef>
          </c:val>
          <c:extLst>
            <c:ext xmlns:c16="http://schemas.microsoft.com/office/drawing/2014/chart" uri="{C3380CC4-5D6E-409C-BE32-E72D297353CC}">
              <c16:uniqueId val="{00000000-6CDD-4389-B06B-6A4137D4E8B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50.53</c:v>
                </c:pt>
                <c:pt idx="1">
                  <c:v>51.42</c:v>
                </c:pt>
                <c:pt idx="2">
                  <c:v>48.95</c:v>
                </c:pt>
                <c:pt idx="3">
                  <c:v>49.28</c:v>
                </c:pt>
                <c:pt idx="4">
                  <c:v>50.62</c:v>
                </c:pt>
              </c:numCache>
            </c:numRef>
          </c:val>
          <c:smooth val="0"/>
          <c:extLst>
            <c:ext xmlns:c16="http://schemas.microsoft.com/office/drawing/2014/chart" uri="{C3380CC4-5D6E-409C-BE32-E72D297353CC}">
              <c16:uniqueId val="{00000001-6CDD-4389-B06B-6A4137D4E8B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55.92</c:v>
                </c:pt>
                <c:pt idx="1">
                  <c:v>58.52</c:v>
                </c:pt>
                <c:pt idx="2">
                  <c:v>59.97</c:v>
                </c:pt>
                <c:pt idx="3">
                  <c:v>62.27</c:v>
                </c:pt>
                <c:pt idx="4">
                  <c:v>63.62</c:v>
                </c:pt>
              </c:numCache>
            </c:numRef>
          </c:val>
          <c:extLst>
            <c:ext xmlns:c16="http://schemas.microsoft.com/office/drawing/2014/chart" uri="{C3380CC4-5D6E-409C-BE32-E72D297353CC}">
              <c16:uniqueId val="{00000000-C613-4B96-A1CD-1FDA4A58BA0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82.08</c:v>
                </c:pt>
                <c:pt idx="1">
                  <c:v>81.34</c:v>
                </c:pt>
                <c:pt idx="2">
                  <c:v>81.14</c:v>
                </c:pt>
                <c:pt idx="3">
                  <c:v>79.7</c:v>
                </c:pt>
                <c:pt idx="4">
                  <c:v>79</c:v>
                </c:pt>
              </c:numCache>
            </c:numRef>
          </c:val>
          <c:smooth val="0"/>
          <c:extLst>
            <c:ext xmlns:c16="http://schemas.microsoft.com/office/drawing/2014/chart" uri="{C3380CC4-5D6E-409C-BE32-E72D297353CC}">
              <c16:uniqueId val="{00000001-C613-4B96-A1CD-1FDA4A58BA0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108.3</c:v>
                </c:pt>
                <c:pt idx="1">
                  <c:v>102.34</c:v>
                </c:pt>
                <c:pt idx="2">
                  <c:v>98.16</c:v>
                </c:pt>
                <c:pt idx="3">
                  <c:v>95.45</c:v>
                </c:pt>
                <c:pt idx="4">
                  <c:v>104.78</c:v>
                </c:pt>
              </c:numCache>
            </c:numRef>
          </c:val>
          <c:extLst>
            <c:ext xmlns:c16="http://schemas.microsoft.com/office/drawing/2014/chart" uri="{C3380CC4-5D6E-409C-BE32-E72D297353CC}">
              <c16:uniqueId val="{00000000-6F0F-43C6-BC2F-D91D19902B3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107.21</c:v>
                </c:pt>
                <c:pt idx="1">
                  <c:v>107.08</c:v>
                </c:pt>
                <c:pt idx="2">
                  <c:v>106.08</c:v>
                </c:pt>
                <c:pt idx="3">
                  <c:v>106.87</c:v>
                </c:pt>
                <c:pt idx="4">
                  <c:v>106.45</c:v>
                </c:pt>
              </c:numCache>
            </c:numRef>
          </c:val>
          <c:smooth val="0"/>
          <c:extLst>
            <c:ext xmlns:c16="http://schemas.microsoft.com/office/drawing/2014/chart" uri="{C3380CC4-5D6E-409C-BE32-E72D297353CC}">
              <c16:uniqueId val="{00000001-6F0F-43C6-BC2F-D91D19902B3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3.11</c:v>
                </c:pt>
                <c:pt idx="1">
                  <c:v>6.24</c:v>
                </c:pt>
                <c:pt idx="2">
                  <c:v>9.09</c:v>
                </c:pt>
                <c:pt idx="3">
                  <c:v>12</c:v>
                </c:pt>
                <c:pt idx="4">
                  <c:v>14.88</c:v>
                </c:pt>
              </c:numCache>
            </c:numRef>
          </c:val>
          <c:extLst>
            <c:ext xmlns:c16="http://schemas.microsoft.com/office/drawing/2014/chart" uri="{C3380CC4-5D6E-409C-BE32-E72D297353CC}">
              <c16:uniqueId val="{00000000-D4BC-48B3-9783-DBCA994C314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12.7</c:v>
                </c:pt>
                <c:pt idx="1">
                  <c:v>14.65</c:v>
                </c:pt>
                <c:pt idx="2">
                  <c:v>16.11</c:v>
                </c:pt>
                <c:pt idx="3">
                  <c:v>17.05</c:v>
                </c:pt>
                <c:pt idx="4">
                  <c:v>17.62</c:v>
                </c:pt>
              </c:numCache>
            </c:numRef>
          </c:val>
          <c:smooth val="0"/>
          <c:extLst>
            <c:ext xmlns:c16="http://schemas.microsoft.com/office/drawing/2014/chart" uri="{C3380CC4-5D6E-409C-BE32-E72D297353CC}">
              <c16:uniqueId val="{00000001-D4BC-48B3-9783-DBCA994C314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809-4705-AC2E-C6D256DF623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
                  <c:v>0</c:v>
                </c:pt>
                <c:pt idx="1">
                  <c:v>0.1</c:v>
                </c:pt>
                <c:pt idx="2">
                  <c:v>0.17</c:v>
                </c:pt>
                <c:pt idx="3">
                  <c:v>0.22</c:v>
                </c:pt>
                <c:pt idx="4">
                  <c:v>0.18</c:v>
                </c:pt>
              </c:numCache>
            </c:numRef>
          </c:val>
          <c:smooth val="0"/>
          <c:extLst>
            <c:ext xmlns:c16="http://schemas.microsoft.com/office/drawing/2014/chart" uri="{C3380CC4-5D6E-409C-BE32-E72D297353CC}">
              <c16:uniqueId val="{00000001-A809-4705-AC2E-C6D256DF623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3B7-48FB-8C12-729235A8C86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43.71</c:v>
                </c:pt>
                <c:pt idx="1">
                  <c:v>45.94</c:v>
                </c:pt>
                <c:pt idx="2">
                  <c:v>29.34</c:v>
                </c:pt>
                <c:pt idx="3">
                  <c:v>21.73</c:v>
                </c:pt>
                <c:pt idx="4">
                  <c:v>19.96</c:v>
                </c:pt>
              </c:numCache>
            </c:numRef>
          </c:val>
          <c:smooth val="0"/>
          <c:extLst>
            <c:ext xmlns:c16="http://schemas.microsoft.com/office/drawing/2014/chart" uri="{C3380CC4-5D6E-409C-BE32-E72D297353CC}">
              <c16:uniqueId val="{00000001-73B7-48FB-8C12-729235A8C86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83.93</c:v>
                </c:pt>
                <c:pt idx="1">
                  <c:v>105.07</c:v>
                </c:pt>
                <c:pt idx="2">
                  <c:v>152.33000000000001</c:v>
                </c:pt>
                <c:pt idx="3">
                  <c:v>167.72</c:v>
                </c:pt>
                <c:pt idx="4">
                  <c:v>202.93</c:v>
                </c:pt>
              </c:numCache>
            </c:numRef>
          </c:val>
          <c:extLst>
            <c:ext xmlns:c16="http://schemas.microsoft.com/office/drawing/2014/chart" uri="{C3380CC4-5D6E-409C-BE32-E72D297353CC}">
              <c16:uniqueId val="{00000000-A2C7-4E28-B1CE-FDC6C9D495D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40.67</c:v>
                </c:pt>
                <c:pt idx="1">
                  <c:v>47.7</c:v>
                </c:pt>
                <c:pt idx="2">
                  <c:v>50.59</c:v>
                </c:pt>
                <c:pt idx="3">
                  <c:v>62.37</c:v>
                </c:pt>
                <c:pt idx="4">
                  <c:v>63.88</c:v>
                </c:pt>
              </c:numCache>
            </c:numRef>
          </c:val>
          <c:smooth val="0"/>
          <c:extLst>
            <c:ext xmlns:c16="http://schemas.microsoft.com/office/drawing/2014/chart" uri="{C3380CC4-5D6E-409C-BE32-E72D297353CC}">
              <c16:uniqueId val="{00000001-A2C7-4E28-B1CE-FDC6C9D495D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formatCode="#,##0.00;&quot;△&quot;#,##0.00">
                  <c:v>0</c:v>
                </c:pt>
                <c:pt idx="1">
                  <c:v>929.91</c:v>
                </c:pt>
                <c:pt idx="2">
                  <c:v>1189.08</c:v>
                </c:pt>
                <c:pt idx="3">
                  <c:v>807.1</c:v>
                </c:pt>
                <c:pt idx="4">
                  <c:v>706.37</c:v>
                </c:pt>
              </c:numCache>
            </c:numRef>
          </c:val>
          <c:extLst>
            <c:ext xmlns:c16="http://schemas.microsoft.com/office/drawing/2014/chart" uri="{C3380CC4-5D6E-409C-BE32-E72D297353CC}">
              <c16:uniqueId val="{00000000-A4D0-46C4-A62F-30621629D9B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1050.51</c:v>
                </c:pt>
                <c:pt idx="1">
                  <c:v>1102.01</c:v>
                </c:pt>
                <c:pt idx="2">
                  <c:v>987.36</c:v>
                </c:pt>
                <c:pt idx="3">
                  <c:v>1042.77</c:v>
                </c:pt>
                <c:pt idx="4">
                  <c:v>943.46</c:v>
                </c:pt>
              </c:numCache>
            </c:numRef>
          </c:val>
          <c:smooth val="0"/>
          <c:extLst>
            <c:ext xmlns:c16="http://schemas.microsoft.com/office/drawing/2014/chart" uri="{C3380CC4-5D6E-409C-BE32-E72D297353CC}">
              <c16:uniqueId val="{00000001-A4D0-46C4-A62F-30621629D9B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77.599999999999994</c:v>
                </c:pt>
                <c:pt idx="1">
                  <c:v>88.61</c:v>
                </c:pt>
                <c:pt idx="2">
                  <c:v>75.569999999999993</c:v>
                </c:pt>
                <c:pt idx="3">
                  <c:v>69.03</c:v>
                </c:pt>
                <c:pt idx="4">
                  <c:v>92.27</c:v>
                </c:pt>
              </c:numCache>
            </c:numRef>
          </c:val>
          <c:extLst>
            <c:ext xmlns:c16="http://schemas.microsoft.com/office/drawing/2014/chart" uri="{C3380CC4-5D6E-409C-BE32-E72D297353CC}">
              <c16:uniqueId val="{00000000-18AB-4944-AAF9-B806F2542C6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82.65</c:v>
                </c:pt>
                <c:pt idx="1">
                  <c:v>82.55</c:v>
                </c:pt>
                <c:pt idx="2">
                  <c:v>83.55</c:v>
                </c:pt>
                <c:pt idx="3">
                  <c:v>84.48</c:v>
                </c:pt>
                <c:pt idx="4">
                  <c:v>79.22</c:v>
                </c:pt>
              </c:numCache>
            </c:numRef>
          </c:val>
          <c:smooth val="0"/>
          <c:extLst>
            <c:ext xmlns:c16="http://schemas.microsoft.com/office/drawing/2014/chart" uri="{C3380CC4-5D6E-409C-BE32-E72D297353CC}">
              <c16:uniqueId val="{00000001-18AB-4944-AAF9-B806F2542C6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167.21</c:v>
                </c:pt>
                <c:pt idx="1">
                  <c:v>146.86000000000001</c:v>
                </c:pt>
                <c:pt idx="2">
                  <c:v>171.38</c:v>
                </c:pt>
                <c:pt idx="3">
                  <c:v>187.25</c:v>
                </c:pt>
                <c:pt idx="4">
                  <c:v>156.33000000000001</c:v>
                </c:pt>
              </c:numCache>
            </c:numRef>
          </c:val>
          <c:extLst>
            <c:ext xmlns:c16="http://schemas.microsoft.com/office/drawing/2014/chart" uri="{C3380CC4-5D6E-409C-BE32-E72D297353CC}">
              <c16:uniqueId val="{00000000-AE23-4911-9194-8C319CC9AA3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186.3</c:v>
                </c:pt>
                <c:pt idx="1">
                  <c:v>188.38</c:v>
                </c:pt>
                <c:pt idx="2">
                  <c:v>185.98</c:v>
                </c:pt>
                <c:pt idx="3">
                  <c:v>187.11</c:v>
                </c:pt>
                <c:pt idx="4">
                  <c:v>202.47</c:v>
                </c:pt>
              </c:numCache>
            </c:numRef>
          </c:val>
          <c:smooth val="0"/>
          <c:extLst>
            <c:ext xmlns:c16="http://schemas.microsoft.com/office/drawing/2014/chart" uri="{C3380CC4-5D6E-409C-BE32-E72D297353CC}">
              <c16:uniqueId val="{00000001-AE23-4911-9194-8C319CC9AA3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T1" zoomScaleNormal="100" workbookViewId="0">
      <selection activeCell="B2" sqref="B2:BZ4"/>
    </sheetView>
  </sheetViews>
  <sheetFormatPr defaultColWidth="2.6640625" defaultRowHeight="13.2" x14ac:dyDescent="0.2"/>
  <cols>
    <col min="1" max="1" width="2.6640625" customWidth="1"/>
    <col min="2" max="62" width="3.664062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愛媛県　西予市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Cc2</v>
      </c>
      <c r="X8" s="64"/>
      <c r="Y8" s="64"/>
      <c r="Z8" s="64"/>
      <c r="AA8" s="64"/>
      <c r="AB8" s="64"/>
      <c r="AC8" s="64"/>
      <c r="AD8" s="65" t="str">
        <f>データ!$M$6</f>
        <v>非設置</v>
      </c>
      <c r="AE8" s="65"/>
      <c r="AF8" s="65"/>
      <c r="AG8" s="65"/>
      <c r="AH8" s="65"/>
      <c r="AI8" s="65"/>
      <c r="AJ8" s="65"/>
      <c r="AK8" s="3"/>
      <c r="AL8" s="44">
        <f>データ!S6</f>
        <v>33721</v>
      </c>
      <c r="AM8" s="44"/>
      <c r="AN8" s="44"/>
      <c r="AO8" s="44"/>
      <c r="AP8" s="44"/>
      <c r="AQ8" s="44"/>
      <c r="AR8" s="44"/>
      <c r="AS8" s="44"/>
      <c r="AT8" s="45">
        <f>データ!T6</f>
        <v>514.35</v>
      </c>
      <c r="AU8" s="45"/>
      <c r="AV8" s="45"/>
      <c r="AW8" s="45"/>
      <c r="AX8" s="45"/>
      <c r="AY8" s="45"/>
      <c r="AZ8" s="45"/>
      <c r="BA8" s="45"/>
      <c r="BB8" s="45">
        <f>データ!U6</f>
        <v>65.56</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75.41</v>
      </c>
      <c r="J10" s="45"/>
      <c r="K10" s="45"/>
      <c r="L10" s="45"/>
      <c r="M10" s="45"/>
      <c r="N10" s="45"/>
      <c r="O10" s="45"/>
      <c r="P10" s="45">
        <f>データ!P6</f>
        <v>30.9</v>
      </c>
      <c r="Q10" s="45"/>
      <c r="R10" s="45"/>
      <c r="S10" s="45"/>
      <c r="T10" s="45"/>
      <c r="U10" s="45"/>
      <c r="V10" s="45"/>
      <c r="W10" s="45">
        <f>データ!Q6</f>
        <v>99.14</v>
      </c>
      <c r="X10" s="45"/>
      <c r="Y10" s="45"/>
      <c r="Z10" s="45"/>
      <c r="AA10" s="45"/>
      <c r="AB10" s="45"/>
      <c r="AC10" s="45"/>
      <c r="AD10" s="44">
        <f>データ!R6</f>
        <v>2937</v>
      </c>
      <c r="AE10" s="44"/>
      <c r="AF10" s="44"/>
      <c r="AG10" s="44"/>
      <c r="AH10" s="44"/>
      <c r="AI10" s="44"/>
      <c r="AJ10" s="44"/>
      <c r="AK10" s="2"/>
      <c r="AL10" s="44">
        <f>データ!V6</f>
        <v>10297</v>
      </c>
      <c r="AM10" s="44"/>
      <c r="AN10" s="44"/>
      <c r="AO10" s="44"/>
      <c r="AP10" s="44"/>
      <c r="AQ10" s="44"/>
      <c r="AR10" s="44"/>
      <c r="AS10" s="44"/>
      <c r="AT10" s="45">
        <f>データ!W6</f>
        <v>3.94</v>
      </c>
      <c r="AU10" s="45"/>
      <c r="AV10" s="45"/>
      <c r="AW10" s="45"/>
      <c r="AX10" s="45"/>
      <c r="AY10" s="45"/>
      <c r="AZ10" s="45"/>
      <c r="BA10" s="45"/>
      <c r="BB10" s="45">
        <f>データ!X6</f>
        <v>2613.4499999999998</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111</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112</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qfZEECH6I1JgguGXyw3lC9KH6gv5LOljGVwvMKk0oqSDS3ieT6XcHm+51+CLEgoc6CCxf/V15WMJW71XKHM7Mw==" saltValue="oQ0QfyZrWbNg3rLaNKTFB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2024</v>
      </c>
      <c r="C6" s="19">
        <f t="shared" ref="C6:X6" si="3">C7</f>
        <v>382141</v>
      </c>
      <c r="D6" s="19">
        <f t="shared" si="3"/>
        <v>46</v>
      </c>
      <c r="E6" s="19">
        <f t="shared" si="3"/>
        <v>17</v>
      </c>
      <c r="F6" s="19">
        <f t="shared" si="3"/>
        <v>1</v>
      </c>
      <c r="G6" s="19">
        <f t="shared" si="3"/>
        <v>0</v>
      </c>
      <c r="H6" s="19" t="str">
        <f t="shared" si="3"/>
        <v>愛媛県　西予市</v>
      </c>
      <c r="I6" s="19" t="str">
        <f t="shared" si="3"/>
        <v>法適用</v>
      </c>
      <c r="J6" s="19" t="str">
        <f t="shared" si="3"/>
        <v>下水道事業</v>
      </c>
      <c r="K6" s="19" t="str">
        <f t="shared" si="3"/>
        <v>公共下水道</v>
      </c>
      <c r="L6" s="19" t="str">
        <f t="shared" si="3"/>
        <v>Cc2</v>
      </c>
      <c r="M6" s="19" t="str">
        <f t="shared" si="3"/>
        <v>非設置</v>
      </c>
      <c r="N6" s="20" t="str">
        <f t="shared" si="3"/>
        <v>-</v>
      </c>
      <c r="O6" s="20">
        <f t="shared" si="3"/>
        <v>75.41</v>
      </c>
      <c r="P6" s="20">
        <f t="shared" si="3"/>
        <v>30.9</v>
      </c>
      <c r="Q6" s="20">
        <f t="shared" si="3"/>
        <v>99.14</v>
      </c>
      <c r="R6" s="20">
        <f t="shared" si="3"/>
        <v>2937</v>
      </c>
      <c r="S6" s="20">
        <f t="shared" si="3"/>
        <v>33721</v>
      </c>
      <c r="T6" s="20">
        <f t="shared" si="3"/>
        <v>514.35</v>
      </c>
      <c r="U6" s="20">
        <f t="shared" si="3"/>
        <v>65.56</v>
      </c>
      <c r="V6" s="20">
        <f t="shared" si="3"/>
        <v>10297</v>
      </c>
      <c r="W6" s="20">
        <f t="shared" si="3"/>
        <v>3.94</v>
      </c>
      <c r="X6" s="20">
        <f t="shared" si="3"/>
        <v>2613.4499999999998</v>
      </c>
      <c r="Y6" s="21">
        <f>IF(Y7="",NA(),Y7)</f>
        <v>108.3</v>
      </c>
      <c r="Z6" s="21">
        <f t="shared" ref="Z6:AH6" si="4">IF(Z7="",NA(),Z7)</f>
        <v>102.34</v>
      </c>
      <c r="AA6" s="21">
        <f t="shared" si="4"/>
        <v>98.16</v>
      </c>
      <c r="AB6" s="21">
        <f t="shared" si="4"/>
        <v>95.45</v>
      </c>
      <c r="AC6" s="21">
        <f t="shared" si="4"/>
        <v>104.78</v>
      </c>
      <c r="AD6" s="21">
        <f t="shared" si="4"/>
        <v>107.21</v>
      </c>
      <c r="AE6" s="21">
        <f t="shared" si="4"/>
        <v>107.08</v>
      </c>
      <c r="AF6" s="21">
        <f t="shared" si="4"/>
        <v>106.08</v>
      </c>
      <c r="AG6" s="21">
        <f t="shared" si="4"/>
        <v>106.87</v>
      </c>
      <c r="AH6" s="21">
        <f t="shared" si="4"/>
        <v>106.45</v>
      </c>
      <c r="AI6" s="20" t="str">
        <f>IF(AI7="","",IF(AI7="-","【-】","【"&amp;SUBSTITUTE(TEXT(AI7,"#,##0.00"),"-","△")&amp;"】"))</f>
        <v>【105.36】</v>
      </c>
      <c r="AJ6" s="20">
        <f>IF(AJ7="",NA(),AJ7)</f>
        <v>0</v>
      </c>
      <c r="AK6" s="20">
        <f t="shared" ref="AK6:AS6" si="5">IF(AK7="",NA(),AK7)</f>
        <v>0</v>
      </c>
      <c r="AL6" s="20">
        <f t="shared" si="5"/>
        <v>0</v>
      </c>
      <c r="AM6" s="20">
        <f t="shared" si="5"/>
        <v>0</v>
      </c>
      <c r="AN6" s="20">
        <f t="shared" si="5"/>
        <v>0</v>
      </c>
      <c r="AO6" s="21">
        <f t="shared" si="5"/>
        <v>43.71</v>
      </c>
      <c r="AP6" s="21">
        <f t="shared" si="5"/>
        <v>45.94</v>
      </c>
      <c r="AQ6" s="21">
        <f t="shared" si="5"/>
        <v>29.34</v>
      </c>
      <c r="AR6" s="21">
        <f t="shared" si="5"/>
        <v>21.73</v>
      </c>
      <c r="AS6" s="21">
        <f t="shared" si="5"/>
        <v>19.96</v>
      </c>
      <c r="AT6" s="20" t="str">
        <f>IF(AT7="","",IF(AT7="-","【-】","【"&amp;SUBSTITUTE(TEXT(AT7,"#,##0.00"),"-","△")&amp;"】"))</f>
        <v>【3.12】</v>
      </c>
      <c r="AU6" s="21">
        <f>IF(AU7="",NA(),AU7)</f>
        <v>83.93</v>
      </c>
      <c r="AV6" s="21">
        <f t="shared" ref="AV6:BD6" si="6">IF(AV7="",NA(),AV7)</f>
        <v>105.07</v>
      </c>
      <c r="AW6" s="21">
        <f t="shared" si="6"/>
        <v>152.33000000000001</v>
      </c>
      <c r="AX6" s="21">
        <f t="shared" si="6"/>
        <v>167.72</v>
      </c>
      <c r="AY6" s="21">
        <f t="shared" si="6"/>
        <v>202.93</v>
      </c>
      <c r="AZ6" s="21">
        <f t="shared" si="6"/>
        <v>40.67</v>
      </c>
      <c r="BA6" s="21">
        <f t="shared" si="6"/>
        <v>47.7</v>
      </c>
      <c r="BB6" s="21">
        <f t="shared" si="6"/>
        <v>50.59</v>
      </c>
      <c r="BC6" s="21">
        <f t="shared" si="6"/>
        <v>62.37</v>
      </c>
      <c r="BD6" s="21">
        <f t="shared" si="6"/>
        <v>63.88</v>
      </c>
      <c r="BE6" s="20" t="str">
        <f>IF(BE7="","",IF(BE7="-","【-】","【"&amp;SUBSTITUTE(TEXT(BE7,"#,##0.00"),"-","△")&amp;"】"))</f>
        <v>【82.75】</v>
      </c>
      <c r="BF6" s="20">
        <f>IF(BF7="",NA(),BF7)</f>
        <v>0</v>
      </c>
      <c r="BG6" s="21">
        <f t="shared" ref="BG6:BO6" si="7">IF(BG7="",NA(),BG7)</f>
        <v>929.91</v>
      </c>
      <c r="BH6" s="21">
        <f t="shared" si="7"/>
        <v>1189.08</v>
      </c>
      <c r="BI6" s="21">
        <f t="shared" si="7"/>
        <v>807.1</v>
      </c>
      <c r="BJ6" s="21">
        <f t="shared" si="7"/>
        <v>706.37</v>
      </c>
      <c r="BK6" s="21">
        <f t="shared" si="7"/>
        <v>1050.51</v>
      </c>
      <c r="BL6" s="21">
        <f t="shared" si="7"/>
        <v>1102.01</v>
      </c>
      <c r="BM6" s="21">
        <f t="shared" si="7"/>
        <v>987.36</v>
      </c>
      <c r="BN6" s="21">
        <f t="shared" si="7"/>
        <v>1042.77</v>
      </c>
      <c r="BO6" s="21">
        <f t="shared" si="7"/>
        <v>943.46</v>
      </c>
      <c r="BP6" s="20" t="str">
        <f>IF(BP7="","",IF(BP7="-","【-】","【"&amp;SUBSTITUTE(TEXT(BP7,"#,##0.00"),"-","△")&amp;"】"))</f>
        <v>【602.56】</v>
      </c>
      <c r="BQ6" s="21">
        <f>IF(BQ7="",NA(),BQ7)</f>
        <v>77.599999999999994</v>
      </c>
      <c r="BR6" s="21">
        <f t="shared" ref="BR6:BZ6" si="8">IF(BR7="",NA(),BR7)</f>
        <v>88.61</v>
      </c>
      <c r="BS6" s="21">
        <f t="shared" si="8"/>
        <v>75.569999999999993</v>
      </c>
      <c r="BT6" s="21">
        <f t="shared" si="8"/>
        <v>69.03</v>
      </c>
      <c r="BU6" s="21">
        <f t="shared" si="8"/>
        <v>92.27</v>
      </c>
      <c r="BV6" s="21">
        <f t="shared" si="8"/>
        <v>82.65</v>
      </c>
      <c r="BW6" s="21">
        <f t="shared" si="8"/>
        <v>82.55</v>
      </c>
      <c r="BX6" s="21">
        <f t="shared" si="8"/>
        <v>83.55</v>
      </c>
      <c r="BY6" s="21">
        <f t="shared" si="8"/>
        <v>84.48</v>
      </c>
      <c r="BZ6" s="21">
        <f t="shared" si="8"/>
        <v>79.22</v>
      </c>
      <c r="CA6" s="20" t="str">
        <f>IF(CA7="","",IF(CA7="-","【-】","【"&amp;SUBSTITUTE(TEXT(CA7,"#,##0.00"),"-","△")&amp;"】"))</f>
        <v>【97.94】</v>
      </c>
      <c r="CB6" s="21">
        <f>IF(CB7="",NA(),CB7)</f>
        <v>167.21</v>
      </c>
      <c r="CC6" s="21">
        <f t="shared" ref="CC6:CK6" si="9">IF(CC7="",NA(),CC7)</f>
        <v>146.86000000000001</v>
      </c>
      <c r="CD6" s="21">
        <f t="shared" si="9"/>
        <v>171.38</v>
      </c>
      <c r="CE6" s="21">
        <f t="shared" si="9"/>
        <v>187.25</v>
      </c>
      <c r="CF6" s="21">
        <f t="shared" si="9"/>
        <v>156.33000000000001</v>
      </c>
      <c r="CG6" s="21">
        <f t="shared" si="9"/>
        <v>186.3</v>
      </c>
      <c r="CH6" s="21">
        <f t="shared" si="9"/>
        <v>188.38</v>
      </c>
      <c r="CI6" s="21">
        <f t="shared" si="9"/>
        <v>185.98</v>
      </c>
      <c r="CJ6" s="21">
        <f t="shared" si="9"/>
        <v>187.11</v>
      </c>
      <c r="CK6" s="21">
        <f t="shared" si="9"/>
        <v>202.47</v>
      </c>
      <c r="CL6" s="20" t="str">
        <f>IF(CL7="","",IF(CL7="-","【-】","【"&amp;SUBSTITUTE(TEXT(CL7,"#,##0.00"),"-","△")&amp;"】"))</f>
        <v>【140.98】</v>
      </c>
      <c r="CM6" s="21">
        <f>IF(CM7="",NA(),CM7)</f>
        <v>37.630000000000003</v>
      </c>
      <c r="CN6" s="21">
        <f t="shared" ref="CN6:CV6" si="10">IF(CN7="",NA(),CN7)</f>
        <v>37.14</v>
      </c>
      <c r="CO6" s="21">
        <f t="shared" si="10"/>
        <v>37.68</v>
      </c>
      <c r="CP6" s="21">
        <f t="shared" si="10"/>
        <v>37.79</v>
      </c>
      <c r="CQ6" s="21">
        <f t="shared" si="10"/>
        <v>37.89</v>
      </c>
      <c r="CR6" s="21">
        <f t="shared" si="10"/>
        <v>50.53</v>
      </c>
      <c r="CS6" s="21">
        <f t="shared" si="10"/>
        <v>51.42</v>
      </c>
      <c r="CT6" s="21">
        <f t="shared" si="10"/>
        <v>48.95</v>
      </c>
      <c r="CU6" s="21">
        <f t="shared" si="10"/>
        <v>49.28</v>
      </c>
      <c r="CV6" s="21">
        <f t="shared" si="10"/>
        <v>50.62</v>
      </c>
      <c r="CW6" s="20" t="str">
        <f>IF(CW7="","",IF(CW7="-","【-】","【"&amp;SUBSTITUTE(TEXT(CW7,"#,##0.00"),"-","△")&amp;"】"))</f>
        <v>【60.13】</v>
      </c>
      <c r="CX6" s="21">
        <f>IF(CX7="",NA(),CX7)</f>
        <v>55.92</v>
      </c>
      <c r="CY6" s="21">
        <f t="shared" ref="CY6:DG6" si="11">IF(CY7="",NA(),CY7)</f>
        <v>58.52</v>
      </c>
      <c r="CZ6" s="21">
        <f t="shared" si="11"/>
        <v>59.97</v>
      </c>
      <c r="DA6" s="21">
        <f t="shared" si="11"/>
        <v>62.27</v>
      </c>
      <c r="DB6" s="21">
        <f t="shared" si="11"/>
        <v>63.62</v>
      </c>
      <c r="DC6" s="21">
        <f t="shared" si="11"/>
        <v>82.08</v>
      </c>
      <c r="DD6" s="21">
        <f t="shared" si="11"/>
        <v>81.34</v>
      </c>
      <c r="DE6" s="21">
        <f t="shared" si="11"/>
        <v>81.14</v>
      </c>
      <c r="DF6" s="21">
        <f t="shared" si="11"/>
        <v>79.7</v>
      </c>
      <c r="DG6" s="21">
        <f t="shared" si="11"/>
        <v>79</v>
      </c>
      <c r="DH6" s="20" t="str">
        <f>IF(DH7="","",IF(DH7="-","【-】","【"&amp;SUBSTITUTE(TEXT(DH7,"#,##0.00"),"-","△")&amp;"】"))</f>
        <v>【96.00】</v>
      </c>
      <c r="DI6" s="21">
        <f>IF(DI7="",NA(),DI7)</f>
        <v>3.11</v>
      </c>
      <c r="DJ6" s="21">
        <f t="shared" ref="DJ6:DR6" si="12">IF(DJ7="",NA(),DJ7)</f>
        <v>6.24</v>
      </c>
      <c r="DK6" s="21">
        <f t="shared" si="12"/>
        <v>9.09</v>
      </c>
      <c r="DL6" s="21">
        <f t="shared" si="12"/>
        <v>12</v>
      </c>
      <c r="DM6" s="21">
        <f t="shared" si="12"/>
        <v>14.88</v>
      </c>
      <c r="DN6" s="21">
        <f t="shared" si="12"/>
        <v>12.7</v>
      </c>
      <c r="DO6" s="21">
        <f t="shared" si="12"/>
        <v>14.65</v>
      </c>
      <c r="DP6" s="21">
        <f t="shared" si="12"/>
        <v>16.11</v>
      </c>
      <c r="DQ6" s="21">
        <f t="shared" si="12"/>
        <v>17.05</v>
      </c>
      <c r="DR6" s="21">
        <f t="shared" si="12"/>
        <v>17.62</v>
      </c>
      <c r="DS6" s="20" t="str">
        <f>IF(DS7="","",IF(DS7="-","【-】","【"&amp;SUBSTITUTE(TEXT(DS7,"#,##0.00"),"-","△")&amp;"】"))</f>
        <v>【42.20】</v>
      </c>
      <c r="DT6" s="20">
        <f>IF(DT7="",NA(),DT7)</f>
        <v>0</v>
      </c>
      <c r="DU6" s="20">
        <f t="shared" ref="DU6:EC6" si="13">IF(DU7="",NA(),DU7)</f>
        <v>0</v>
      </c>
      <c r="DV6" s="20">
        <f t="shared" si="13"/>
        <v>0</v>
      </c>
      <c r="DW6" s="20">
        <f t="shared" si="13"/>
        <v>0</v>
      </c>
      <c r="DX6" s="20">
        <f t="shared" si="13"/>
        <v>0</v>
      </c>
      <c r="DY6" s="20">
        <f t="shared" si="13"/>
        <v>0</v>
      </c>
      <c r="DZ6" s="21">
        <f t="shared" si="13"/>
        <v>0.1</v>
      </c>
      <c r="EA6" s="21">
        <f t="shared" si="13"/>
        <v>0.17</v>
      </c>
      <c r="EB6" s="21">
        <f t="shared" si="13"/>
        <v>0.22</v>
      </c>
      <c r="EC6" s="21">
        <f t="shared" si="13"/>
        <v>0.18</v>
      </c>
      <c r="ED6" s="20" t="str">
        <f>IF(ED7="","",IF(ED7="-","【-】","【"&amp;SUBSTITUTE(TEXT(ED7,"#,##0.00"),"-","△")&amp;"】"))</f>
        <v>【9.46】</v>
      </c>
      <c r="EE6" s="20">
        <f>IF(EE7="",NA(),EE7)</f>
        <v>0</v>
      </c>
      <c r="EF6" s="20">
        <f t="shared" ref="EF6:EN6" si="14">IF(EF7="",NA(),EF7)</f>
        <v>0</v>
      </c>
      <c r="EG6" s="20">
        <f t="shared" si="14"/>
        <v>0</v>
      </c>
      <c r="EH6" s="20">
        <f t="shared" si="14"/>
        <v>0</v>
      </c>
      <c r="EI6" s="20">
        <f t="shared" si="14"/>
        <v>0</v>
      </c>
      <c r="EJ6" s="21">
        <f t="shared" si="14"/>
        <v>1.65</v>
      </c>
      <c r="EK6" s="21">
        <f t="shared" si="14"/>
        <v>0.14000000000000001</v>
      </c>
      <c r="EL6" s="21">
        <f t="shared" si="14"/>
        <v>0.08</v>
      </c>
      <c r="EM6" s="21">
        <f t="shared" si="14"/>
        <v>0.57999999999999996</v>
      </c>
      <c r="EN6" s="21">
        <f t="shared" si="14"/>
        <v>0.09</v>
      </c>
      <c r="EO6" s="20" t="str">
        <f>IF(EO7="","",IF(EO7="-","【-】","【"&amp;SUBSTITUTE(TEXT(EO7,"#,##0.00"),"-","△")&amp;"】"))</f>
        <v>【0.19】</v>
      </c>
    </row>
    <row r="7" spans="1:148" s="22" customFormat="1" x14ac:dyDescent="0.2">
      <c r="A7" s="14"/>
      <c r="B7" s="23">
        <v>2024</v>
      </c>
      <c r="C7" s="23">
        <v>382141</v>
      </c>
      <c r="D7" s="23">
        <v>46</v>
      </c>
      <c r="E7" s="23">
        <v>17</v>
      </c>
      <c r="F7" s="23">
        <v>1</v>
      </c>
      <c r="G7" s="23">
        <v>0</v>
      </c>
      <c r="H7" s="23" t="s">
        <v>95</v>
      </c>
      <c r="I7" s="23" t="s">
        <v>96</v>
      </c>
      <c r="J7" s="23" t="s">
        <v>97</v>
      </c>
      <c r="K7" s="23" t="s">
        <v>98</v>
      </c>
      <c r="L7" s="23" t="s">
        <v>99</v>
      </c>
      <c r="M7" s="23" t="s">
        <v>100</v>
      </c>
      <c r="N7" s="24" t="s">
        <v>101</v>
      </c>
      <c r="O7" s="24">
        <v>75.41</v>
      </c>
      <c r="P7" s="24">
        <v>30.9</v>
      </c>
      <c r="Q7" s="24">
        <v>99.14</v>
      </c>
      <c r="R7" s="24">
        <v>2937</v>
      </c>
      <c r="S7" s="24">
        <v>33721</v>
      </c>
      <c r="T7" s="24">
        <v>514.35</v>
      </c>
      <c r="U7" s="24">
        <v>65.56</v>
      </c>
      <c r="V7" s="24">
        <v>10297</v>
      </c>
      <c r="W7" s="24">
        <v>3.94</v>
      </c>
      <c r="X7" s="24">
        <v>2613.4499999999998</v>
      </c>
      <c r="Y7" s="24">
        <v>108.3</v>
      </c>
      <c r="Z7" s="24">
        <v>102.34</v>
      </c>
      <c r="AA7" s="24">
        <v>98.16</v>
      </c>
      <c r="AB7" s="24">
        <v>95.45</v>
      </c>
      <c r="AC7" s="24">
        <v>104.78</v>
      </c>
      <c r="AD7" s="24">
        <v>107.21</v>
      </c>
      <c r="AE7" s="24">
        <v>107.08</v>
      </c>
      <c r="AF7" s="24">
        <v>106.08</v>
      </c>
      <c r="AG7" s="24">
        <v>106.87</v>
      </c>
      <c r="AH7" s="24">
        <v>106.45</v>
      </c>
      <c r="AI7" s="24">
        <v>105.36</v>
      </c>
      <c r="AJ7" s="24">
        <v>0</v>
      </c>
      <c r="AK7" s="24">
        <v>0</v>
      </c>
      <c r="AL7" s="24">
        <v>0</v>
      </c>
      <c r="AM7" s="24">
        <v>0</v>
      </c>
      <c r="AN7" s="24">
        <v>0</v>
      </c>
      <c r="AO7" s="24">
        <v>43.71</v>
      </c>
      <c r="AP7" s="24">
        <v>45.94</v>
      </c>
      <c r="AQ7" s="24">
        <v>29.34</v>
      </c>
      <c r="AR7" s="24">
        <v>21.73</v>
      </c>
      <c r="AS7" s="24">
        <v>19.96</v>
      </c>
      <c r="AT7" s="24">
        <v>3.12</v>
      </c>
      <c r="AU7" s="24">
        <v>83.93</v>
      </c>
      <c r="AV7" s="24">
        <v>105.07</v>
      </c>
      <c r="AW7" s="24">
        <v>152.33000000000001</v>
      </c>
      <c r="AX7" s="24">
        <v>167.72</v>
      </c>
      <c r="AY7" s="24">
        <v>202.93</v>
      </c>
      <c r="AZ7" s="24">
        <v>40.67</v>
      </c>
      <c r="BA7" s="24">
        <v>47.7</v>
      </c>
      <c r="BB7" s="24">
        <v>50.59</v>
      </c>
      <c r="BC7" s="24">
        <v>62.37</v>
      </c>
      <c r="BD7" s="24">
        <v>63.88</v>
      </c>
      <c r="BE7" s="24">
        <v>82.75</v>
      </c>
      <c r="BF7" s="24">
        <v>0</v>
      </c>
      <c r="BG7" s="24">
        <v>929.91</v>
      </c>
      <c r="BH7" s="24">
        <v>1189.08</v>
      </c>
      <c r="BI7" s="24">
        <v>807.1</v>
      </c>
      <c r="BJ7" s="24">
        <v>706.37</v>
      </c>
      <c r="BK7" s="24">
        <v>1050.51</v>
      </c>
      <c r="BL7" s="24">
        <v>1102.01</v>
      </c>
      <c r="BM7" s="24">
        <v>987.36</v>
      </c>
      <c r="BN7" s="24">
        <v>1042.77</v>
      </c>
      <c r="BO7" s="24">
        <v>943.46</v>
      </c>
      <c r="BP7" s="24">
        <v>602.55999999999995</v>
      </c>
      <c r="BQ7" s="24">
        <v>77.599999999999994</v>
      </c>
      <c r="BR7" s="24">
        <v>88.61</v>
      </c>
      <c r="BS7" s="24">
        <v>75.569999999999993</v>
      </c>
      <c r="BT7" s="24">
        <v>69.03</v>
      </c>
      <c r="BU7" s="24">
        <v>92.27</v>
      </c>
      <c r="BV7" s="24">
        <v>82.65</v>
      </c>
      <c r="BW7" s="24">
        <v>82.55</v>
      </c>
      <c r="BX7" s="24">
        <v>83.55</v>
      </c>
      <c r="BY7" s="24">
        <v>84.48</v>
      </c>
      <c r="BZ7" s="24">
        <v>79.22</v>
      </c>
      <c r="CA7" s="24">
        <v>97.94</v>
      </c>
      <c r="CB7" s="24">
        <v>167.21</v>
      </c>
      <c r="CC7" s="24">
        <v>146.86000000000001</v>
      </c>
      <c r="CD7" s="24">
        <v>171.38</v>
      </c>
      <c r="CE7" s="24">
        <v>187.25</v>
      </c>
      <c r="CF7" s="24">
        <v>156.33000000000001</v>
      </c>
      <c r="CG7" s="24">
        <v>186.3</v>
      </c>
      <c r="CH7" s="24">
        <v>188.38</v>
      </c>
      <c r="CI7" s="24">
        <v>185.98</v>
      </c>
      <c r="CJ7" s="24">
        <v>187.11</v>
      </c>
      <c r="CK7" s="24">
        <v>202.47</v>
      </c>
      <c r="CL7" s="24">
        <v>140.97999999999999</v>
      </c>
      <c r="CM7" s="24">
        <v>37.630000000000003</v>
      </c>
      <c r="CN7" s="24">
        <v>37.14</v>
      </c>
      <c r="CO7" s="24">
        <v>37.68</v>
      </c>
      <c r="CP7" s="24">
        <v>37.79</v>
      </c>
      <c r="CQ7" s="24">
        <v>37.89</v>
      </c>
      <c r="CR7" s="24">
        <v>50.53</v>
      </c>
      <c r="CS7" s="24">
        <v>51.42</v>
      </c>
      <c r="CT7" s="24">
        <v>48.95</v>
      </c>
      <c r="CU7" s="24">
        <v>49.28</v>
      </c>
      <c r="CV7" s="24">
        <v>50.62</v>
      </c>
      <c r="CW7" s="24">
        <v>60.13</v>
      </c>
      <c r="CX7" s="24">
        <v>55.92</v>
      </c>
      <c r="CY7" s="24">
        <v>58.52</v>
      </c>
      <c r="CZ7" s="24">
        <v>59.97</v>
      </c>
      <c r="DA7" s="24">
        <v>62.27</v>
      </c>
      <c r="DB7" s="24">
        <v>63.62</v>
      </c>
      <c r="DC7" s="24">
        <v>82.08</v>
      </c>
      <c r="DD7" s="24">
        <v>81.34</v>
      </c>
      <c r="DE7" s="24">
        <v>81.14</v>
      </c>
      <c r="DF7" s="24">
        <v>79.7</v>
      </c>
      <c r="DG7" s="24">
        <v>79</v>
      </c>
      <c r="DH7" s="24">
        <v>96</v>
      </c>
      <c r="DI7" s="24">
        <v>3.11</v>
      </c>
      <c r="DJ7" s="24">
        <v>6.24</v>
      </c>
      <c r="DK7" s="24">
        <v>9.09</v>
      </c>
      <c r="DL7" s="24">
        <v>12</v>
      </c>
      <c r="DM7" s="24">
        <v>14.88</v>
      </c>
      <c r="DN7" s="24">
        <v>12.7</v>
      </c>
      <c r="DO7" s="24">
        <v>14.65</v>
      </c>
      <c r="DP7" s="24">
        <v>16.11</v>
      </c>
      <c r="DQ7" s="24">
        <v>17.05</v>
      </c>
      <c r="DR7" s="24">
        <v>17.62</v>
      </c>
      <c r="DS7" s="24">
        <v>42.2</v>
      </c>
      <c r="DT7" s="24">
        <v>0</v>
      </c>
      <c r="DU7" s="24">
        <v>0</v>
      </c>
      <c r="DV7" s="24">
        <v>0</v>
      </c>
      <c r="DW7" s="24">
        <v>0</v>
      </c>
      <c r="DX7" s="24">
        <v>0</v>
      </c>
      <c r="DY7" s="24">
        <v>0</v>
      </c>
      <c r="DZ7" s="24">
        <v>0.1</v>
      </c>
      <c r="EA7" s="24">
        <v>0.17</v>
      </c>
      <c r="EB7" s="24">
        <v>0.22</v>
      </c>
      <c r="EC7" s="24">
        <v>0.18</v>
      </c>
      <c r="ED7" s="24">
        <v>9.4600000000000009</v>
      </c>
      <c r="EE7" s="24">
        <v>0</v>
      </c>
      <c r="EF7" s="24">
        <v>0</v>
      </c>
      <c r="EG7" s="24">
        <v>0</v>
      </c>
      <c r="EH7" s="24">
        <v>0</v>
      </c>
      <c r="EI7" s="24">
        <v>0</v>
      </c>
      <c r="EJ7" s="24">
        <v>1.65</v>
      </c>
      <c r="EK7" s="24">
        <v>0.14000000000000001</v>
      </c>
      <c r="EL7" s="24">
        <v>0.08</v>
      </c>
      <c r="EM7" s="24">
        <v>0.57999999999999996</v>
      </c>
      <c r="EN7" s="24">
        <v>0.09</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109</v>
      </c>
      <c r="D13" t="s">
        <v>109</v>
      </c>
      <c r="E13" t="s">
        <v>109</v>
      </c>
      <c r="F13" t="s">
        <v>109</v>
      </c>
      <c r="G13" t="s">
        <v>110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F94EA0A80331D448FF23B33BD63577D" ma:contentTypeVersion="18" ma:contentTypeDescription="新しいドキュメントを作成します。" ma:contentTypeScope="" ma:versionID="3e7bbae1b5368e37ab45c53d20fcef88">
  <xsd:schema xmlns:xsd="http://www.w3.org/2001/XMLSchema" xmlns:xs="http://www.w3.org/2001/XMLSchema" xmlns:p="http://schemas.microsoft.com/office/2006/metadata/properties" xmlns:ns2="8ec23a2b-3719-4e74-9470-e51a3ce0e3cb" xmlns:ns3="7d8d742d-c24c-4c10-8640-2bd2523f455d" targetNamespace="http://schemas.microsoft.com/office/2006/metadata/properties" ma:root="true" ma:fieldsID="3a58eff2464430aca007454f3f7b2720" ns2:_="" ns3:_="">
    <xsd:import namespace="8ec23a2b-3719-4e74-9470-e51a3ce0e3cb"/>
    <xsd:import namespace="7d8d742d-c24c-4c10-8640-2bd2523f455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3:TaxCatchAll" minOccurs="0"/>
                <xsd:element ref="ns2:lcf76f155ced4ddcb4097134ff3c332f" minOccurs="0"/>
                <xsd:element ref="ns2:MediaServiceBillingMetadata" minOccurs="0"/>
                <xsd:element ref="ns2:MediaServiceLocation" minOccurs="0"/>
                <xsd:element ref="ns2:MediaServiceOCR" minOccurs="0"/>
                <xsd:element ref="ns2:_x753b__x50cf_URL" minOccurs="0"/>
                <xsd:element ref="ns2:Thumnai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c23a2b-3719-4e74-9470-e51a3ce0e3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86704856-a207-4f8a-924d-362591990f27" ma:termSetId="09814cd3-568e-fe90-9814-8d621ff8fb84" ma:anchorId="fba54fb3-c3e1-fe81-a776-ca4b69148c4d" ma:open="true" ma:isKeyword="false">
      <xsd:complexType>
        <xsd:sequence>
          <xsd:element ref="pc:Terms" minOccurs="0" maxOccurs="1"/>
        </xsd:sequence>
      </xsd:complexType>
    </xsd:element>
    <xsd:element name="MediaServiceBillingMetadata" ma:index="18" nillable="true" ma:displayName="MediaServiceBillingMetadata" ma:hidden="true" ma:internalName="MediaServiceBillingMetadata" ma:readOnly="true">
      <xsd:simpleType>
        <xsd:restriction base="dms:Note"/>
      </xsd:simple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_x753b__x50cf_URL" ma:index="21" nillable="true" ma:displayName="画像URL" ma:format="Hyperlink" ma:internalName="_x753b__x50cf_URL">
      <xsd:complexType>
        <xsd:complexContent>
          <xsd:extension base="dms:URL">
            <xsd:sequence>
              <xsd:element name="Url" type="dms:ValidUrl" minOccurs="0" nillable="true"/>
              <xsd:element name="Description" type="xsd:string" nillable="true"/>
            </xsd:sequence>
          </xsd:extension>
        </xsd:complexContent>
      </xsd:complexType>
    </xsd:element>
    <xsd:element name="Thumnail" ma:index="22" nillable="true" ma:displayName="Thumbnail" ma:format="Thumbnail" ma:internalName="Thumnail">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d8d742d-c24c-4c10-8640-2bd2523f455d"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6935257-6c36-48d4-948d-7d0075c68d06}" ma:internalName="TaxCatchAll" ma:showField="CatchAllData" ma:web="7d8d742d-c24c-4c10-8640-2bd2523f455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ec23a2b-3719-4e74-9470-e51a3ce0e3cb">
      <Terms xmlns="http://schemas.microsoft.com/office/infopath/2007/PartnerControls"/>
    </lcf76f155ced4ddcb4097134ff3c332f>
    <TaxCatchAll xmlns="7d8d742d-c24c-4c10-8640-2bd2523f455d" xsi:nil="true"/>
    <_x753b__x50cf_URL xmlns="8ec23a2b-3719-4e74-9470-e51a3ce0e3cb">
      <Url xsi:nil="true"/>
      <Description xsi:nil="true"/>
    </_x753b__x50cf_URL>
    <Thumnail xmlns="8ec23a2b-3719-4e74-9470-e51a3ce0e3c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92624DF-A2F8-40DE-82A6-27410476E06C}"/>
</file>

<file path=customXml/itemProps2.xml><?xml version="1.0" encoding="utf-8"?>
<ds:datastoreItem xmlns:ds="http://schemas.openxmlformats.org/officeDocument/2006/customXml" ds:itemID="{BE5980D0-F0F6-42B0-9755-E07D6C0ADBC6}">
  <ds:schemaRefs>
    <ds:schemaRef ds:uri="http://schemas.microsoft.com/office/2006/metadata/properties"/>
    <ds:schemaRef ds:uri="http://schemas.microsoft.com/office/infopath/2007/PartnerControls"/>
    <ds:schemaRef ds:uri="8ec23a2b-3719-4e74-9470-e51a3ce0e3cb"/>
    <ds:schemaRef ds:uri="7d8d742d-c24c-4c10-8640-2bd2523f455d"/>
  </ds:schemaRefs>
</ds:datastoreItem>
</file>

<file path=customXml/itemProps3.xml><?xml version="1.0" encoding="utf-8"?>
<ds:datastoreItem xmlns:ds="http://schemas.openxmlformats.org/officeDocument/2006/customXml" ds:itemID="{6FAE7140-8FC7-42BC-852C-0865F029554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梶原　千生</cp:lastModifiedBy>
  <cp:revision/>
  <dcterms:created xsi:type="dcterms:W3CDTF">2025-12-23T06:05:10Z</dcterms:created>
  <dcterms:modified xsi:type="dcterms:W3CDTF">2026-02-05T05:59:33Z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0x010100AF94EA0A80331D448FF23B33BD63577D</vt:lpwstr>
  </property>
  <property fmtid="{D5CDD505-2E9C-101B-9397-08002B2CF9AE}" pid="3" name="MediaServiceImageTags">
    <vt:lpwstr/>
  </property>
</Properties>
</file>