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eiyocity.sharepoint.com/sites/0000/Shared Documents/1040.財政課/0001_財政係/009_公営企業会計/【調査】地方公営企業経営比較分析表/2025(R7)年度/04_県確認依頼/01_愛媛県より/"/>
    </mc:Choice>
  </mc:AlternateContent>
  <xr:revisionPtr revIDLastSave="0" documentId="13_ncr:1_{BA3159DA-22FE-40D8-A560-EF3FB708F004}" xr6:coauthVersionLast="47" xr6:coauthVersionMax="47" xr10:uidLastSave="{00000000-0000-0000-0000-000000000000}"/>
  <workbookProtection workbookAlgorithmName="SHA-512" workbookHashValue="0v0AbHoV5T+yC4p4105kfjb1z3YB3JoBEFbrGNEKkATiUFFx9qf0yrtnOZ+CtVDTj0qBNETCWcpLQ5yxe1tFZw==" workbookSaltValue="FdXPaRxkZBxeH5so4Bf9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IZ54" i="4" l="1"/>
  <c r="IZ32" i="4"/>
  <c r="MO78" i="4"/>
  <c r="MN54" i="4"/>
  <c r="MN32" i="4"/>
  <c r="JB78" i="4"/>
  <c r="FO78" i="4"/>
  <c r="FL54" i="4"/>
  <c r="FL32" i="4"/>
  <c r="BX78" i="4"/>
  <c r="BX54" i="4"/>
  <c r="BX32" i="4"/>
  <c r="C11" i="5"/>
  <c r="D11" i="5"/>
  <c r="E11" i="5"/>
  <c r="B11" i="5"/>
  <c r="DD54" i="4" l="1"/>
  <c r="P32" i="4"/>
  <c r="DD32" i="4"/>
  <c r="P54" i="4"/>
  <c r="KG78" i="4"/>
  <c r="KF54" i="4"/>
  <c r="KF32" i="4"/>
  <c r="GT78" i="4"/>
  <c r="GR54" i="4"/>
  <c r="GR32" i="4"/>
  <c r="DG78" i="4"/>
  <c r="P78" i="4"/>
  <c r="LZ78" i="4"/>
  <c r="IK32" i="4"/>
  <c r="EW54" i="4"/>
  <c r="EZ78" i="4"/>
  <c r="BI78" i="4"/>
  <c r="BI54" i="4"/>
  <c r="BI32" i="4"/>
  <c r="LY54" i="4"/>
  <c r="LY32" i="4"/>
  <c r="IM78" i="4"/>
  <c r="IK54" i="4"/>
  <c r="EW32" i="4"/>
  <c r="LK78" i="4"/>
  <c r="HV32" i="4"/>
  <c r="EK78" i="4"/>
  <c r="EH54" i="4"/>
  <c r="EH32" i="4"/>
  <c r="AT78" i="4"/>
  <c r="AT54" i="4"/>
  <c r="AT32" i="4"/>
  <c r="LJ54" i="4"/>
  <c r="LJ32" i="4"/>
  <c r="HX78" i="4"/>
  <c r="HV54" i="4"/>
  <c r="KV78" i="4"/>
  <c r="KU32" i="4"/>
  <c r="KU54" i="4"/>
  <c r="HI78" i="4"/>
  <c r="HG54" i="4"/>
  <c r="HG32" i="4"/>
  <c r="DV78" i="4"/>
  <c r="DS54" i="4"/>
  <c r="DS32" i="4"/>
  <c r="AE78" i="4"/>
  <c r="AE54" i="4"/>
  <c r="AE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<sst xmlns="http://schemas.openxmlformats.org/spreadsheetml/2006/main" count="345" uniqueCount="183">
  <si>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</si>
  <si>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</si>
  <si>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</si>
  <si>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</si>
  <si>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</si>
  <si>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</si>
  <si>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</si>
  <si>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</si>
  <si>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</si>
  <si>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</si>
  <si>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</si>
  <si>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</si>
  <si>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</si>
  <si>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</si>
  <si>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</si>
  <si>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</si>
  <si>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</si>
  <si>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</si>
  <si>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</si>
  <si>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</si>
  <si>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</si>
  <si>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</si>
  <si>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</si>
  <si>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</si>
  <si>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</si>
  <si>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</si>
  <si>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</si>
  <si>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</si>
  <si>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</si>
  <si>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</si>
  <si>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</si>
  <si>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</si>
  <si>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</si>
  <si>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</si>
  <si>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</si>
  <si>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</si>
  <si>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</si>
  <si>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</si>
  <si>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</si>
  <si>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</si>
  <si>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</si>
  <si>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</si>
  <si>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</si>
  <si>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</si>
  <si>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</si>
  <si>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</si>
  <si>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</si>
  <si>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 xml:space="preserve">
　本市は、海岸部から四国カルストの高地までの広大な面積を有し、市内全域に集落が点在していることから、西予市民病院・野村病院の２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大規模災害時には医療拠点としての役割も期待される。
　しかしながら、医療に従事する人員不足が一層深刻化する中、西予市では、限られた医療資源を有効に活用し、より適切な医療を提供するため、令和７年度より二次救急及び病床を西予市民病院へ集約することとなった。</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</si>
  <si>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</si>
  <si>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</si>
  <si>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</si>
  <si>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</si>
  <si>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</si>
  <si>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</si>
  <si>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</si>
  <si>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</si>
  <si>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</si>
  <si>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</si>
  <si>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</si>
  <si>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</si>
  <si>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</si>
  <si>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</si>
  <si>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</si>
  <si>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</si>
  <si>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</si>
  <si>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</si>
  <si>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</si>
  <si>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</si>
  <si>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</si>
  <si>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</si>
  <si>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</si>
  <si>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</si>
  <si>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</si>
  <si>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</si>
  <si>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</si>
  <si>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</si>
  <si>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</si>
  <si>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</si>
  <si>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</si>
  <si>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</si>
  <si>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</si>
  <si>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</si>
  <si>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</si>
  <si>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</si>
  <si>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</si>
  <si>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【①有形固定資産減価償却率】
　平均値を超える水準で推移している。経年比較でも数値が上昇しており、平均値を17.2％上回っている。資産の老朽化を示しているため、より適切な更新計画や長寿命化が必要となる。
【②器械備品減価償却率】
　平均値を7.4％上回り、器械備品の老朽化を示しているため、今後も適切かつ計画的な更新に努める。
【③１床当たり有形固定資産】
　令和４年度より病床数を削減したことから、平均値を大きく上回っている。今後は、老朽化対策を含め慎重な投資計画が必要となる。</t>
  </si>
  <si>
    <t>令和5</t>
    <phoneticPr fontId="5"/>
  </si>
  <si>
    <t>令和6</t>
    <phoneticPr fontId="5"/>
  </si>
  <si>
    <t>令和7</t>
  </si>
  <si>
    <t>令和8</t>
    <phoneticPr fontId="5"/>
  </si>
  <si>
    <t>2. 老朽化の状況</t>
    <phoneticPr fontId="5"/>
  </si>
  <si>
    <t>全体総括</t>
    <phoneticPr fontId="5"/>
  </si>
  <si>
    <t>　令和４年度からの病床数削減が特に収益面において経営に大きな影響を与え、経常収支比率は100％未満、単年度赤字を計上している状況である。
　医療に従事する人員不足が一層深刻化する中、西予市では、限られた医療資源を有効に活用し、より適切な医療を提供するため、二次救急及び病床を西予市民病院へ集約することとした。あわせて、人員確保の困難さや財政面での課題を踏まえ、令和７年度から指定管理者制度を導入する。今後は、民間手法を活用した効率的な管理運営と経営基盤の強化が期待される。</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</si>
  <si>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</si>
  <si>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</si>
  <si>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</si>
  <si>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</si>
  <si>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</si>
  <si>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</si>
  <si>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</si>
  <si>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</si>
  <si>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</si>
  <si>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</si>
  <si>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</si>
  <si>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</si>
  <si>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</si>
  <si>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</si>
  <si>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</si>
  <si>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</si>
  <si>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</si>
  <si>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</si>
  <si>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</si>
  <si>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</si>
  <si>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</si>
  <si>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</si>
  <si>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</si>
  <si>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</si>
  <si>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</si>
  <si>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</si>
  <si>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</si>
  <si>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</si>
  <si>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</si>
  <si>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</si>
  <si>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</si>
  <si>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</si>
  <si>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</si>
  <si>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</si>
  <si>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</si>
  <si>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</si>
  <si>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</si>
  <si>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</si>
  <si>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</si>
  <si>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</si>
  <si>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</si>
  <si>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</si>
  <si>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</si>
  <si>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</si>
  <si>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</si>
  <si>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</si>
  <si>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</si>
  <si>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</si>
  <si>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</si>
  <si>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</si>
  <si>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</si>
  <si>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</si>
  <si>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</si>
  <si>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</si>
  <si>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</si>
  <si>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</si>
  <si>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</si>
  <si>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</si>
  <si>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</si>
  <si>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</si>
  <si>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</si>
  <si>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</si>
  <si>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</si>
  <si>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</si>
  <si>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</si>
  <si>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</si>
  <si>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</si>
  <si>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</si>
  <si>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</si>
  <si>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</si>
  <si>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</si>
  <si>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</si>
  <si>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</si>
  <si>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市立野村病院</t>
  </si>
  <si>
    <t>当然財務</t>
  </si>
  <si>
    <t>病院事業</t>
  </si>
  <si>
    <t>一般病院</t>
  </si>
  <si>
    <t>50床以上～100床未満</t>
  </si>
  <si>
    <t>非設置</t>
  </si>
  <si>
    <t>直営</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</si>
  <si>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</si>
  <si>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</si>
  <si>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</si>
  <si>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</si>
  <si>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</si>
  <si>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</si>
  <si>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</si>
  <si>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</si>
  <si>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</si>
  <si>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【①経常収支比率・②医業収支比率・③修正医業収支比率】
　令和４年度からの病床数削減の影響により収益が大幅減少し収支比率が悪化している。引き続き、地域住民に寄り添った在宅医療の取り組みにも力を入れていく。
【④病床利用率】
　令和７年度から二次救急及び病床を西予市民病院へ集約し無床診療所となることから、入院調整を行ったこと等により平均値を下回っている。
【⑤入院収益単価・⑥外来収益単価】
　入院・外来ともに平均値を上回っている。引き続き、可能な診療加算の取得等により収益上昇に努める。
【⑦職員給与費対医業収益比率・⑧材料費対医業収益比率】
　病床数削減による収益減少の影響でいずれも平均値を上回っている。適切な施設基準の取得や職員配置のほか収益確保にも努める。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</si>
</sst>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77.7</c:v>
                </c:pt>
                <c:pt idx="1">
                  <c:v>72.099999999999994</c:v>
                </c:pt>
                <c:pt idx="2">
                  <c:v>70.8</c:v>
                </c:pt>
                <c:pt idx="3">
                  <c:v>70.3</c:v>
                </c:pt>
                <c:pt idx="4">
                  <c:v>57.3</c:v>
                </c:pt>
              </c:numCache>
            </c:numRef>
          </c:val>
          <c:extLst>
            <c:ext xmlns:c16="http://schemas.microsoft.com/office/drawing/2014/chart" uri="{C3380CC4-5D6E-409C-BE32-E72D297353CC}">
              <c16:uniqueId val="{00000000-BBB3-4EF9-8A46-B439C8765B7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BB3-4EF9-8A46-B439C8765B7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8667</c:v>
                </c:pt>
                <c:pt idx="1">
                  <c:v>9155</c:v>
                </c:pt>
                <c:pt idx="2">
                  <c:v>9864</c:v>
                </c:pt>
                <c:pt idx="3">
                  <c:v>10295</c:v>
                </c:pt>
                <c:pt idx="4">
                  <c:v>10875</c:v>
                </c:pt>
              </c:numCache>
            </c:numRef>
          </c:val>
          <c:extLst>
            <c:ext xmlns:c16="http://schemas.microsoft.com/office/drawing/2014/chart" uri="{C3380CC4-5D6E-409C-BE32-E72D297353CC}">
              <c16:uniqueId val="{00000000-BA11-423C-975B-E40D6F30EC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A11-423C-975B-E40D6F30EC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32052</c:v>
                </c:pt>
                <c:pt idx="1">
                  <c:v>32655</c:v>
                </c:pt>
                <c:pt idx="2">
                  <c:v>33168</c:v>
                </c:pt>
                <c:pt idx="3">
                  <c:v>33992</c:v>
                </c:pt>
                <c:pt idx="4">
                  <c:v>34819</c:v>
                </c:pt>
              </c:numCache>
            </c:numRef>
          </c:val>
          <c:extLst>
            <c:ext xmlns:c16="http://schemas.microsoft.com/office/drawing/2014/chart" uri="{C3380CC4-5D6E-409C-BE32-E72D297353CC}">
              <c16:uniqueId val="{00000000-7891-404E-BED2-5C2CAAC696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891-404E-BED2-5C2CAAC696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9D-4193-88A7-3B9B6CD783A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79D-4193-88A7-3B9B6CD783A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76.5</c:v>
                </c:pt>
                <c:pt idx="1">
                  <c:v>74.599999999999994</c:v>
                </c:pt>
                <c:pt idx="2">
                  <c:v>63</c:v>
                </c:pt>
                <c:pt idx="3">
                  <c:v>66.8</c:v>
                </c:pt>
                <c:pt idx="4">
                  <c:v>61.5</c:v>
                </c:pt>
              </c:numCache>
            </c:numRef>
          </c:val>
          <c:extLst>
            <c:ext xmlns:c16="http://schemas.microsoft.com/office/drawing/2014/chart" uri="{C3380CC4-5D6E-409C-BE32-E72D297353CC}">
              <c16:uniqueId val="{00000000-E9E2-4FB3-9D1D-767063144D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E9E2-4FB3-9D1D-767063144D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78.900000000000006</c:v>
                </c:pt>
                <c:pt idx="1">
                  <c:v>76.8</c:v>
                </c:pt>
                <c:pt idx="2">
                  <c:v>64.400000000000006</c:v>
                </c:pt>
                <c:pt idx="3">
                  <c:v>68.3</c:v>
                </c:pt>
                <c:pt idx="4">
                  <c:v>62.8</c:v>
                </c:pt>
              </c:numCache>
            </c:numRef>
          </c:val>
          <c:extLst>
            <c:ext xmlns:c16="http://schemas.microsoft.com/office/drawing/2014/chart" uri="{C3380CC4-5D6E-409C-BE32-E72D297353CC}">
              <c16:uniqueId val="{00000000-0DDF-4FC1-8909-28BB1C1757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0DDF-4FC1-8909-28BB1C1757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97.1</c:v>
                </c:pt>
                <c:pt idx="1">
                  <c:v>101</c:v>
                </c:pt>
                <c:pt idx="2">
                  <c:v>95.4</c:v>
                </c:pt>
                <c:pt idx="3">
                  <c:v>88</c:v>
                </c:pt>
                <c:pt idx="4">
                  <c:v>84.9</c:v>
                </c:pt>
              </c:numCache>
            </c:numRef>
          </c:val>
          <c:extLst>
            <c:ext xmlns:c16="http://schemas.microsoft.com/office/drawing/2014/chart" uri="{C3380CC4-5D6E-409C-BE32-E72D297353CC}">
              <c16:uniqueId val="{00000000-157C-4513-B1AA-6601A2CF79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57C-4513-B1AA-6601A2CF79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68.3</c:v>
                </c:pt>
                <c:pt idx="1">
                  <c:v>71.2</c:v>
                </c:pt>
                <c:pt idx="2">
                  <c:v>73</c:v>
                </c:pt>
                <c:pt idx="3">
                  <c:v>75.099999999999994</c:v>
                </c:pt>
                <c:pt idx="4">
                  <c:v>77.8</c:v>
                </c:pt>
              </c:numCache>
            </c:numRef>
          </c:val>
          <c:extLst>
            <c:ext xmlns:c16="http://schemas.microsoft.com/office/drawing/2014/chart" uri="{C3380CC4-5D6E-409C-BE32-E72D297353CC}">
              <c16:uniqueId val="{00000000-255B-4181-9E10-E71C375D4B3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255B-4181-9E10-E71C375D4B3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73.3</c:v>
                </c:pt>
                <c:pt idx="2">
                  <c:v>74.8</c:v>
                </c:pt>
                <c:pt idx="3">
                  <c:v>75.8</c:v>
                </c:pt>
                <c:pt idx="4">
                  <c:v>79.8</c:v>
                </c:pt>
              </c:numCache>
            </c:numRef>
          </c:val>
          <c:extLst>
            <c:ext xmlns:c16="http://schemas.microsoft.com/office/drawing/2014/chart" uri="{C3380CC4-5D6E-409C-BE32-E72D297353CC}">
              <c16:uniqueId val="{00000000-1C9A-471F-BCAE-805831FC252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C9A-471F-BCAE-805831FC252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39858136</c:v>
                </c:pt>
                <c:pt idx="1">
                  <c:v>39967750</c:v>
                </c:pt>
                <c:pt idx="2">
                  <c:v>59464733</c:v>
                </c:pt>
                <c:pt idx="3">
                  <c:v>59795150</c:v>
                </c:pt>
                <c:pt idx="4">
                  <c:v>59940883</c:v>
                </c:pt>
              </c:numCache>
            </c:numRef>
          </c:val>
          <c:extLst>
            <c:ext xmlns:c16="http://schemas.microsoft.com/office/drawing/2014/chart" uri="{C3380CC4-5D6E-409C-BE32-E72D297353CC}">
              <c16:uniqueId val="{00000000-99B9-4F5C-B782-EC83A3FA6DE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9B9-4F5C-B782-EC83A3FA6DE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15.6</c:v>
                </c:pt>
                <c:pt idx="1">
                  <c:v>15.5</c:v>
                </c:pt>
                <c:pt idx="2">
                  <c:v>17.5</c:v>
                </c:pt>
                <c:pt idx="3">
                  <c:v>17.399999999999999</c:v>
                </c:pt>
                <c:pt idx="4">
                  <c:v>19.2</c:v>
                </c:pt>
              </c:numCache>
            </c:numRef>
          </c:val>
          <c:extLst>
            <c:ext xmlns:c16="http://schemas.microsoft.com/office/drawing/2014/chart" uri="{C3380CC4-5D6E-409C-BE32-E72D297353CC}">
              <c16:uniqueId val="{00000000-2322-4B7D-9158-1B48B48ED5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322-4B7D-9158-1B48B48ED5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72.5</c:v>
                </c:pt>
                <c:pt idx="1">
                  <c:v>73.5</c:v>
                </c:pt>
                <c:pt idx="2">
                  <c:v>87.3</c:v>
                </c:pt>
                <c:pt idx="3">
                  <c:v>81.900000000000006</c:v>
                </c:pt>
                <c:pt idx="4">
                  <c:v>89.2</c:v>
                </c:pt>
              </c:numCache>
            </c:numRef>
          </c:val>
          <c:extLst>
            <c:ext xmlns:c16="http://schemas.microsoft.com/office/drawing/2014/chart" uri="{C3380CC4-5D6E-409C-BE32-E72D297353CC}">
              <c16:uniqueId val="{00000000-4437-417A-978A-8CA0E3A896A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437-417A-978A-8CA0E3A896A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L31" zoomScaleNormal="100" zoomScaleSheetLayoutView="70" workbookViewId="0">
      <selection activeCell="NJ54" sqref="NJ54:NX67"/>
    </sheetView>
  </sheetViews>
  <sheetFormatPr defaultColWidth="2.77734375" defaultRowHeight="13.2" x14ac:dyDescent="0.2"/>
  <cols>
    <col min="1" max="1" width="2" customWidth="1"/>
    <col min="2" max="2" width="0.88671875" customWidth="1"/>
    <col min="3" max="372" width="0.7773437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愛媛県西予市　市立野村病院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9</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33721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6782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47</v>
      </c>
      <c r="NK22" s="104"/>
      <c r="NL22" s="104"/>
      <c r="NM22" s="104"/>
      <c r="NN22" s="104"/>
      <c r="NO22" s="104"/>
      <c r="NP22" s="104"/>
      <c r="NQ22" s="104"/>
      <c r="NR22" s="104"/>
      <c r="NS22" s="104"/>
      <c r="NT22" s="104"/>
      <c r="NU22" s="104"/>
      <c r="NV22" s="104"/>
      <c r="NW22" s="104"/>
      <c r="NX22" s="105"/>
      <c r="OC22" s="16" t="s">
        <v>48</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49</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50</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51</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52</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53</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54</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55</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56</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57</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58</v>
      </c>
    </row>
    <row r="33" spans="1:393" ht="13.5" customHeight="1" x14ac:dyDescent="0.2">
      <c r="A33" s="2"/>
      <c r="B33" s="14"/>
      <c r="D33" s="2"/>
      <c r="E33" s="2"/>
      <c r="F33" s="2"/>
      <c r="G33" s="65" t="s">
        <v>59</v>
      </c>
      <c r="H33" s="65"/>
      <c r="I33" s="65"/>
      <c r="J33" s="65"/>
      <c r="K33" s="65"/>
      <c r="L33" s="65"/>
      <c r="M33" s="65"/>
      <c r="N33" s="65"/>
      <c r="O33" s="65"/>
      <c r="P33" s="69">
        <f>データ!AI7</f>
        <v>97.1</v>
      </c>
      <c r="Q33" s="70"/>
      <c r="R33" s="70"/>
      <c r="S33" s="70"/>
      <c r="T33" s="70"/>
      <c r="U33" s="70"/>
      <c r="V33" s="70"/>
      <c r="W33" s="70"/>
      <c r="X33" s="70"/>
      <c r="Y33" s="70"/>
      <c r="Z33" s="70"/>
      <c r="AA33" s="70"/>
      <c r="AB33" s="70"/>
      <c r="AC33" s="70"/>
      <c r="AD33" s="71"/>
      <c r="AE33" s="69">
        <f>データ!AJ7</f>
        <v>101</v>
      </c>
      <c r="AF33" s="70"/>
      <c r="AG33" s="70"/>
      <c r="AH33" s="70"/>
      <c r="AI33" s="70"/>
      <c r="AJ33" s="70"/>
      <c r="AK33" s="70"/>
      <c r="AL33" s="70"/>
      <c r="AM33" s="70"/>
      <c r="AN33" s="70"/>
      <c r="AO33" s="70"/>
      <c r="AP33" s="70"/>
      <c r="AQ33" s="70"/>
      <c r="AR33" s="70"/>
      <c r="AS33" s="71"/>
      <c r="AT33" s="69">
        <f>データ!AK7</f>
        <v>95.4</v>
      </c>
      <c r="AU33" s="70"/>
      <c r="AV33" s="70"/>
      <c r="AW33" s="70"/>
      <c r="AX33" s="70"/>
      <c r="AY33" s="70"/>
      <c r="AZ33" s="70"/>
      <c r="BA33" s="70"/>
      <c r="BB33" s="70"/>
      <c r="BC33" s="70"/>
      <c r="BD33" s="70"/>
      <c r="BE33" s="70"/>
      <c r="BF33" s="70"/>
      <c r="BG33" s="70"/>
      <c r="BH33" s="71"/>
      <c r="BI33" s="69">
        <f>データ!AL7</f>
        <v>88</v>
      </c>
      <c r="BJ33" s="70"/>
      <c r="BK33" s="70"/>
      <c r="BL33" s="70"/>
      <c r="BM33" s="70"/>
      <c r="BN33" s="70"/>
      <c r="BO33" s="70"/>
      <c r="BP33" s="70"/>
      <c r="BQ33" s="70"/>
      <c r="BR33" s="70"/>
      <c r="BS33" s="70"/>
      <c r="BT33" s="70"/>
      <c r="BU33" s="70"/>
      <c r="BV33" s="70"/>
      <c r="BW33" s="71"/>
      <c r="BX33" s="69">
        <f>データ!AM7</f>
        <v>84.9</v>
      </c>
      <c r="BY33" s="70"/>
      <c r="BZ33" s="70"/>
      <c r="CA33" s="70"/>
      <c r="CB33" s="70"/>
      <c r="CC33" s="70"/>
      <c r="CD33" s="70"/>
      <c r="CE33" s="70"/>
      <c r="CF33" s="70"/>
      <c r="CG33" s="70"/>
      <c r="CH33" s="70"/>
      <c r="CI33" s="70"/>
      <c r="CJ33" s="70"/>
      <c r="CK33" s="70"/>
      <c r="CL33" s="71"/>
      <c r="CO33" s="2"/>
      <c r="CP33" s="2"/>
      <c r="CQ33" s="2"/>
      <c r="CR33" s="2"/>
      <c r="CS33" s="2"/>
      <c r="CT33" s="2"/>
      <c r="CU33" s="65" t="s">
        <v>59</v>
      </c>
      <c r="CV33" s="65"/>
      <c r="CW33" s="65"/>
      <c r="CX33" s="65"/>
      <c r="CY33" s="65"/>
      <c r="CZ33" s="65"/>
      <c r="DA33" s="65"/>
      <c r="DB33" s="65"/>
      <c r="DC33" s="65"/>
      <c r="DD33" s="69">
        <f>データ!AT7</f>
        <v>78.900000000000006</v>
      </c>
      <c r="DE33" s="70"/>
      <c r="DF33" s="70"/>
      <c r="DG33" s="70"/>
      <c r="DH33" s="70"/>
      <c r="DI33" s="70"/>
      <c r="DJ33" s="70"/>
      <c r="DK33" s="70"/>
      <c r="DL33" s="70"/>
      <c r="DM33" s="70"/>
      <c r="DN33" s="70"/>
      <c r="DO33" s="70"/>
      <c r="DP33" s="70"/>
      <c r="DQ33" s="70"/>
      <c r="DR33" s="71"/>
      <c r="DS33" s="69">
        <f>データ!AU7</f>
        <v>76.8</v>
      </c>
      <c r="DT33" s="70"/>
      <c r="DU33" s="70"/>
      <c r="DV33" s="70"/>
      <c r="DW33" s="70"/>
      <c r="DX33" s="70"/>
      <c r="DY33" s="70"/>
      <c r="DZ33" s="70"/>
      <c r="EA33" s="70"/>
      <c r="EB33" s="70"/>
      <c r="EC33" s="70"/>
      <c r="ED33" s="70"/>
      <c r="EE33" s="70"/>
      <c r="EF33" s="70"/>
      <c r="EG33" s="71"/>
      <c r="EH33" s="69">
        <f>データ!AV7</f>
        <v>64.400000000000006</v>
      </c>
      <c r="EI33" s="70"/>
      <c r="EJ33" s="70"/>
      <c r="EK33" s="70"/>
      <c r="EL33" s="70"/>
      <c r="EM33" s="70"/>
      <c r="EN33" s="70"/>
      <c r="EO33" s="70"/>
      <c r="EP33" s="70"/>
      <c r="EQ33" s="70"/>
      <c r="ER33" s="70"/>
      <c r="ES33" s="70"/>
      <c r="ET33" s="70"/>
      <c r="EU33" s="70"/>
      <c r="EV33" s="71"/>
      <c r="EW33" s="69">
        <f>データ!AW7</f>
        <v>68.3</v>
      </c>
      <c r="EX33" s="70"/>
      <c r="EY33" s="70"/>
      <c r="EZ33" s="70"/>
      <c r="FA33" s="70"/>
      <c r="FB33" s="70"/>
      <c r="FC33" s="70"/>
      <c r="FD33" s="70"/>
      <c r="FE33" s="70"/>
      <c r="FF33" s="70"/>
      <c r="FG33" s="70"/>
      <c r="FH33" s="70"/>
      <c r="FI33" s="70"/>
      <c r="FJ33" s="70"/>
      <c r="FK33" s="71"/>
      <c r="FL33" s="69">
        <f>データ!AX7</f>
        <v>62.8</v>
      </c>
      <c r="FM33" s="70"/>
      <c r="FN33" s="70"/>
      <c r="FO33" s="70"/>
      <c r="FP33" s="70"/>
      <c r="FQ33" s="70"/>
      <c r="FR33" s="70"/>
      <c r="FS33" s="70"/>
      <c r="FT33" s="70"/>
      <c r="FU33" s="70"/>
      <c r="FV33" s="70"/>
      <c r="FW33" s="70"/>
      <c r="FX33" s="70"/>
      <c r="FY33" s="70"/>
      <c r="FZ33" s="71"/>
      <c r="GA33" s="2"/>
      <c r="GB33" s="2"/>
      <c r="GC33" s="2"/>
      <c r="GD33" s="2"/>
      <c r="GE33" s="2"/>
      <c r="GF33" s="2"/>
      <c r="GG33" s="2"/>
      <c r="GH33" s="2"/>
      <c r="GI33" s="65" t="s">
        <v>59</v>
      </c>
      <c r="GJ33" s="65"/>
      <c r="GK33" s="65"/>
      <c r="GL33" s="65"/>
      <c r="GM33" s="65"/>
      <c r="GN33" s="65"/>
      <c r="GO33" s="65"/>
      <c r="GP33" s="65"/>
      <c r="GQ33" s="65"/>
      <c r="GR33" s="69">
        <f>データ!BE7</f>
        <v>76.5</v>
      </c>
      <c r="GS33" s="70"/>
      <c r="GT33" s="70"/>
      <c r="GU33" s="70"/>
      <c r="GV33" s="70"/>
      <c r="GW33" s="70"/>
      <c r="GX33" s="70"/>
      <c r="GY33" s="70"/>
      <c r="GZ33" s="70"/>
      <c r="HA33" s="70"/>
      <c r="HB33" s="70"/>
      <c r="HC33" s="70"/>
      <c r="HD33" s="70"/>
      <c r="HE33" s="70"/>
      <c r="HF33" s="71"/>
      <c r="HG33" s="69">
        <f>データ!BF7</f>
        <v>74.599999999999994</v>
      </c>
      <c r="HH33" s="70"/>
      <c r="HI33" s="70"/>
      <c r="HJ33" s="70"/>
      <c r="HK33" s="70"/>
      <c r="HL33" s="70"/>
      <c r="HM33" s="70"/>
      <c r="HN33" s="70"/>
      <c r="HO33" s="70"/>
      <c r="HP33" s="70"/>
      <c r="HQ33" s="70"/>
      <c r="HR33" s="70"/>
      <c r="HS33" s="70"/>
      <c r="HT33" s="70"/>
      <c r="HU33" s="71"/>
      <c r="HV33" s="69">
        <f>データ!BG7</f>
        <v>63</v>
      </c>
      <c r="HW33" s="70"/>
      <c r="HX33" s="70"/>
      <c r="HY33" s="70"/>
      <c r="HZ33" s="70"/>
      <c r="IA33" s="70"/>
      <c r="IB33" s="70"/>
      <c r="IC33" s="70"/>
      <c r="ID33" s="70"/>
      <c r="IE33" s="70"/>
      <c r="IF33" s="70"/>
      <c r="IG33" s="70"/>
      <c r="IH33" s="70"/>
      <c r="II33" s="70"/>
      <c r="IJ33" s="71"/>
      <c r="IK33" s="69">
        <f>データ!BH7</f>
        <v>66.8</v>
      </c>
      <c r="IL33" s="70"/>
      <c r="IM33" s="70"/>
      <c r="IN33" s="70"/>
      <c r="IO33" s="70"/>
      <c r="IP33" s="70"/>
      <c r="IQ33" s="70"/>
      <c r="IR33" s="70"/>
      <c r="IS33" s="70"/>
      <c r="IT33" s="70"/>
      <c r="IU33" s="70"/>
      <c r="IV33" s="70"/>
      <c r="IW33" s="70"/>
      <c r="IX33" s="70"/>
      <c r="IY33" s="71"/>
      <c r="IZ33" s="69">
        <f>データ!BI7</f>
        <v>61.5</v>
      </c>
      <c r="JA33" s="70"/>
      <c r="JB33" s="70"/>
      <c r="JC33" s="70"/>
      <c r="JD33" s="70"/>
      <c r="JE33" s="70"/>
      <c r="JF33" s="70"/>
      <c r="JG33" s="70"/>
      <c r="JH33" s="70"/>
      <c r="JI33" s="70"/>
      <c r="JJ33" s="70"/>
      <c r="JK33" s="70"/>
      <c r="JL33" s="70"/>
      <c r="JM33" s="70"/>
      <c r="JN33" s="71"/>
      <c r="JO33" s="2"/>
      <c r="JP33" s="2"/>
      <c r="JQ33" s="2"/>
      <c r="JR33" s="2"/>
      <c r="JS33" s="2"/>
      <c r="JT33" s="2"/>
      <c r="JU33" s="2"/>
      <c r="JV33" s="2"/>
      <c r="JW33" s="65" t="s">
        <v>59</v>
      </c>
      <c r="JX33" s="65"/>
      <c r="JY33" s="65"/>
      <c r="JZ33" s="65"/>
      <c r="KA33" s="65"/>
      <c r="KB33" s="65"/>
      <c r="KC33" s="65"/>
      <c r="KD33" s="65"/>
      <c r="KE33" s="65"/>
      <c r="KF33" s="69">
        <f>データ!BP7</f>
        <v>77.7</v>
      </c>
      <c r="KG33" s="70"/>
      <c r="KH33" s="70"/>
      <c r="KI33" s="70"/>
      <c r="KJ33" s="70"/>
      <c r="KK33" s="70"/>
      <c r="KL33" s="70"/>
      <c r="KM33" s="70"/>
      <c r="KN33" s="70"/>
      <c r="KO33" s="70"/>
      <c r="KP33" s="70"/>
      <c r="KQ33" s="70"/>
      <c r="KR33" s="70"/>
      <c r="KS33" s="70"/>
      <c r="KT33" s="71"/>
      <c r="KU33" s="69">
        <f>データ!BQ7</f>
        <v>72.099999999999994</v>
      </c>
      <c r="KV33" s="70"/>
      <c r="KW33" s="70"/>
      <c r="KX33" s="70"/>
      <c r="KY33" s="70"/>
      <c r="KZ33" s="70"/>
      <c r="LA33" s="70"/>
      <c r="LB33" s="70"/>
      <c r="LC33" s="70"/>
      <c r="LD33" s="70"/>
      <c r="LE33" s="70"/>
      <c r="LF33" s="70"/>
      <c r="LG33" s="70"/>
      <c r="LH33" s="70"/>
      <c r="LI33" s="71"/>
      <c r="LJ33" s="69">
        <f>データ!BR7</f>
        <v>70.8</v>
      </c>
      <c r="LK33" s="70"/>
      <c r="LL33" s="70"/>
      <c r="LM33" s="70"/>
      <c r="LN33" s="70"/>
      <c r="LO33" s="70"/>
      <c r="LP33" s="70"/>
      <c r="LQ33" s="70"/>
      <c r="LR33" s="70"/>
      <c r="LS33" s="70"/>
      <c r="LT33" s="70"/>
      <c r="LU33" s="70"/>
      <c r="LV33" s="70"/>
      <c r="LW33" s="70"/>
      <c r="LX33" s="71"/>
      <c r="LY33" s="69">
        <f>データ!BS7</f>
        <v>70.3</v>
      </c>
      <c r="LZ33" s="70"/>
      <c r="MA33" s="70"/>
      <c r="MB33" s="70"/>
      <c r="MC33" s="70"/>
      <c r="MD33" s="70"/>
      <c r="ME33" s="70"/>
      <c r="MF33" s="70"/>
      <c r="MG33" s="70"/>
      <c r="MH33" s="70"/>
      <c r="MI33" s="70"/>
      <c r="MJ33" s="70"/>
      <c r="MK33" s="70"/>
      <c r="ML33" s="70"/>
      <c r="MM33" s="71"/>
      <c r="MN33" s="69">
        <f>データ!BT7</f>
        <v>57.3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60</v>
      </c>
    </row>
    <row r="34" spans="1:393" ht="13.5" customHeight="1" x14ac:dyDescent="0.2">
      <c r="A34" s="2"/>
      <c r="B34" s="14"/>
      <c r="D34" s="2"/>
      <c r="E34" s="2"/>
      <c r="F34" s="2"/>
      <c r="G34" s="65" t="s">
        <v>61</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61</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61</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61</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62</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63</v>
      </c>
      <c r="NK35" s="89"/>
      <c r="NL35" s="89"/>
      <c r="NM35" s="89"/>
      <c r="NN35" s="89"/>
      <c r="NO35" s="89"/>
      <c r="NP35" s="89"/>
      <c r="NQ35" s="89"/>
      <c r="NR35" s="89"/>
      <c r="NS35" s="89"/>
      <c r="NT35" s="89"/>
      <c r="NU35" s="89"/>
      <c r="NV35" s="89"/>
      <c r="NW35" s="89"/>
      <c r="NX35" s="89"/>
      <c r="OC35" s="16" t="s">
        <v>64</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65</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66</v>
      </c>
      <c r="NK37" s="78"/>
      <c r="NL37" s="78"/>
      <c r="NM37" s="78"/>
      <c r="NN37" s="78"/>
      <c r="NO37" s="78"/>
      <c r="NP37" s="78"/>
      <c r="NQ37" s="78"/>
      <c r="NR37" s="78"/>
      <c r="NS37" s="78"/>
      <c r="NT37" s="78"/>
      <c r="NU37" s="78"/>
      <c r="NV37" s="78"/>
      <c r="NW37" s="78"/>
      <c r="NX37" s="79"/>
      <c r="OC37" s="16" t="s">
        <v>67</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68</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69</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70</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71</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72</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73</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74</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75</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76</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77</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78</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79</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80</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81</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82</v>
      </c>
      <c r="NK52" s="78"/>
      <c r="NL52" s="78"/>
      <c r="NM52" s="78"/>
      <c r="NN52" s="78"/>
      <c r="NO52" s="78"/>
      <c r="NP52" s="78"/>
      <c r="NQ52" s="78"/>
      <c r="NR52" s="78"/>
      <c r="NS52" s="78"/>
      <c r="NT52" s="78"/>
      <c r="NU52" s="78"/>
      <c r="NV52" s="78"/>
      <c r="NW52" s="78"/>
      <c r="NX52" s="79"/>
      <c r="OC52" s="16" t="s">
        <v>83</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84</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85</v>
      </c>
      <c r="NK54" s="98"/>
      <c r="NL54" s="98"/>
      <c r="NM54" s="98"/>
      <c r="NN54" s="98"/>
      <c r="NO54" s="98"/>
      <c r="NP54" s="98"/>
      <c r="NQ54" s="98"/>
      <c r="NR54" s="98"/>
      <c r="NS54" s="98"/>
      <c r="NT54" s="98"/>
      <c r="NU54" s="98"/>
      <c r="NV54" s="98"/>
      <c r="NW54" s="98"/>
      <c r="NX54" s="99"/>
      <c r="OC54" s="16" t="s">
        <v>86</v>
      </c>
    </row>
    <row r="55" spans="1:393" ht="13.5" customHeight="1" x14ac:dyDescent="0.2">
      <c r="A55" s="2"/>
      <c r="B55" s="14"/>
      <c r="C55" s="2"/>
      <c r="D55" s="2"/>
      <c r="E55" s="2"/>
      <c r="F55" s="2"/>
      <c r="G55" s="65" t="s">
        <v>59</v>
      </c>
      <c r="H55" s="65"/>
      <c r="I55" s="65"/>
      <c r="J55" s="65"/>
      <c r="K55" s="65"/>
      <c r="L55" s="65"/>
      <c r="M55" s="65"/>
      <c r="N55" s="65"/>
      <c r="O55" s="65"/>
      <c r="P55" s="66">
        <f>データ!CA7</f>
        <v>32052</v>
      </c>
      <c r="Q55" s="67"/>
      <c r="R55" s="67"/>
      <c r="S55" s="67"/>
      <c r="T55" s="67"/>
      <c r="U55" s="67"/>
      <c r="V55" s="67"/>
      <c r="W55" s="67"/>
      <c r="X55" s="67"/>
      <c r="Y55" s="67"/>
      <c r="Z55" s="67"/>
      <c r="AA55" s="67"/>
      <c r="AB55" s="67"/>
      <c r="AC55" s="67"/>
      <c r="AD55" s="68"/>
      <c r="AE55" s="66">
        <f>データ!CB7</f>
        <v>32655</v>
      </c>
      <c r="AF55" s="67"/>
      <c r="AG55" s="67"/>
      <c r="AH55" s="67"/>
      <c r="AI55" s="67"/>
      <c r="AJ55" s="67"/>
      <c r="AK55" s="67"/>
      <c r="AL55" s="67"/>
      <c r="AM55" s="67"/>
      <c r="AN55" s="67"/>
      <c r="AO55" s="67"/>
      <c r="AP55" s="67"/>
      <c r="AQ55" s="67"/>
      <c r="AR55" s="67"/>
      <c r="AS55" s="68"/>
      <c r="AT55" s="66">
        <f>データ!CC7</f>
        <v>33168</v>
      </c>
      <c r="AU55" s="67"/>
      <c r="AV55" s="67"/>
      <c r="AW55" s="67"/>
      <c r="AX55" s="67"/>
      <c r="AY55" s="67"/>
      <c r="AZ55" s="67"/>
      <c r="BA55" s="67"/>
      <c r="BB55" s="67"/>
      <c r="BC55" s="67"/>
      <c r="BD55" s="67"/>
      <c r="BE55" s="67"/>
      <c r="BF55" s="67"/>
      <c r="BG55" s="67"/>
      <c r="BH55" s="68"/>
      <c r="BI55" s="66">
        <f>データ!CD7</f>
        <v>33992</v>
      </c>
      <c r="BJ55" s="67"/>
      <c r="BK55" s="67"/>
      <c r="BL55" s="67"/>
      <c r="BM55" s="67"/>
      <c r="BN55" s="67"/>
      <c r="BO55" s="67"/>
      <c r="BP55" s="67"/>
      <c r="BQ55" s="67"/>
      <c r="BR55" s="67"/>
      <c r="BS55" s="67"/>
      <c r="BT55" s="67"/>
      <c r="BU55" s="67"/>
      <c r="BV55" s="67"/>
      <c r="BW55" s="68"/>
      <c r="BX55" s="66">
        <f>データ!CE7</f>
        <v>34819</v>
      </c>
      <c r="BY55" s="67"/>
      <c r="BZ55" s="67"/>
      <c r="CA55" s="67"/>
      <c r="CB55" s="67"/>
      <c r="CC55" s="67"/>
      <c r="CD55" s="67"/>
      <c r="CE55" s="67"/>
      <c r="CF55" s="67"/>
      <c r="CG55" s="67"/>
      <c r="CH55" s="67"/>
      <c r="CI55" s="67"/>
      <c r="CJ55" s="67"/>
      <c r="CK55" s="67"/>
      <c r="CL55" s="68"/>
      <c r="CO55" s="2"/>
      <c r="CP55" s="2"/>
      <c r="CQ55" s="2"/>
      <c r="CR55" s="2"/>
      <c r="CS55" s="2"/>
      <c r="CT55" s="2"/>
      <c r="CU55" s="65" t="s">
        <v>59</v>
      </c>
      <c r="CV55" s="65"/>
      <c r="CW55" s="65"/>
      <c r="CX55" s="65"/>
      <c r="CY55" s="65"/>
      <c r="CZ55" s="65"/>
      <c r="DA55" s="65"/>
      <c r="DB55" s="65"/>
      <c r="DC55" s="65"/>
      <c r="DD55" s="66">
        <f>データ!CL7</f>
        <v>8667</v>
      </c>
      <c r="DE55" s="67"/>
      <c r="DF55" s="67"/>
      <c r="DG55" s="67"/>
      <c r="DH55" s="67"/>
      <c r="DI55" s="67"/>
      <c r="DJ55" s="67"/>
      <c r="DK55" s="67"/>
      <c r="DL55" s="67"/>
      <c r="DM55" s="67"/>
      <c r="DN55" s="67"/>
      <c r="DO55" s="67"/>
      <c r="DP55" s="67"/>
      <c r="DQ55" s="67"/>
      <c r="DR55" s="68"/>
      <c r="DS55" s="66">
        <f>データ!CM7</f>
        <v>9155</v>
      </c>
      <c r="DT55" s="67"/>
      <c r="DU55" s="67"/>
      <c r="DV55" s="67"/>
      <c r="DW55" s="67"/>
      <c r="DX55" s="67"/>
      <c r="DY55" s="67"/>
      <c r="DZ55" s="67"/>
      <c r="EA55" s="67"/>
      <c r="EB55" s="67"/>
      <c r="EC55" s="67"/>
      <c r="ED55" s="67"/>
      <c r="EE55" s="67"/>
      <c r="EF55" s="67"/>
      <c r="EG55" s="68"/>
      <c r="EH55" s="66">
        <f>データ!CN7</f>
        <v>9864</v>
      </c>
      <c r="EI55" s="67"/>
      <c r="EJ55" s="67"/>
      <c r="EK55" s="67"/>
      <c r="EL55" s="67"/>
      <c r="EM55" s="67"/>
      <c r="EN55" s="67"/>
      <c r="EO55" s="67"/>
      <c r="EP55" s="67"/>
      <c r="EQ55" s="67"/>
      <c r="ER55" s="67"/>
      <c r="ES55" s="67"/>
      <c r="ET55" s="67"/>
      <c r="EU55" s="67"/>
      <c r="EV55" s="68"/>
      <c r="EW55" s="66">
        <f>データ!CO7</f>
        <v>10295</v>
      </c>
      <c r="EX55" s="67"/>
      <c r="EY55" s="67"/>
      <c r="EZ55" s="67"/>
      <c r="FA55" s="67"/>
      <c r="FB55" s="67"/>
      <c r="FC55" s="67"/>
      <c r="FD55" s="67"/>
      <c r="FE55" s="67"/>
      <c r="FF55" s="67"/>
      <c r="FG55" s="67"/>
      <c r="FH55" s="67"/>
      <c r="FI55" s="67"/>
      <c r="FJ55" s="67"/>
      <c r="FK55" s="68"/>
      <c r="FL55" s="66">
        <f>データ!CP7</f>
        <v>10875</v>
      </c>
      <c r="FM55" s="67"/>
      <c r="FN55" s="67"/>
      <c r="FO55" s="67"/>
      <c r="FP55" s="67"/>
      <c r="FQ55" s="67"/>
      <c r="FR55" s="67"/>
      <c r="FS55" s="67"/>
      <c r="FT55" s="67"/>
      <c r="FU55" s="67"/>
      <c r="FV55" s="67"/>
      <c r="FW55" s="67"/>
      <c r="FX55" s="67"/>
      <c r="FY55" s="67"/>
      <c r="FZ55" s="68"/>
      <c r="GA55" s="2"/>
      <c r="GB55" s="2"/>
      <c r="GC55" s="2"/>
      <c r="GD55" s="2"/>
      <c r="GE55" s="2"/>
      <c r="GF55" s="2"/>
      <c r="GG55" s="2"/>
      <c r="GH55" s="2"/>
      <c r="GI55" s="65" t="s">
        <v>59</v>
      </c>
      <c r="GJ55" s="65"/>
      <c r="GK55" s="65"/>
      <c r="GL55" s="65"/>
      <c r="GM55" s="65"/>
      <c r="GN55" s="65"/>
      <c r="GO55" s="65"/>
      <c r="GP55" s="65"/>
      <c r="GQ55" s="65"/>
      <c r="GR55" s="69">
        <f>データ!CW7</f>
        <v>72.5</v>
      </c>
      <c r="GS55" s="70"/>
      <c r="GT55" s="70"/>
      <c r="GU55" s="70"/>
      <c r="GV55" s="70"/>
      <c r="GW55" s="70"/>
      <c r="GX55" s="70"/>
      <c r="GY55" s="70"/>
      <c r="GZ55" s="70"/>
      <c r="HA55" s="70"/>
      <c r="HB55" s="70"/>
      <c r="HC55" s="70"/>
      <c r="HD55" s="70"/>
      <c r="HE55" s="70"/>
      <c r="HF55" s="71"/>
      <c r="HG55" s="69">
        <f>データ!CX7</f>
        <v>73.5</v>
      </c>
      <c r="HH55" s="70"/>
      <c r="HI55" s="70"/>
      <c r="HJ55" s="70"/>
      <c r="HK55" s="70"/>
      <c r="HL55" s="70"/>
      <c r="HM55" s="70"/>
      <c r="HN55" s="70"/>
      <c r="HO55" s="70"/>
      <c r="HP55" s="70"/>
      <c r="HQ55" s="70"/>
      <c r="HR55" s="70"/>
      <c r="HS55" s="70"/>
      <c r="HT55" s="70"/>
      <c r="HU55" s="71"/>
      <c r="HV55" s="69">
        <f>データ!CY7</f>
        <v>87.3</v>
      </c>
      <c r="HW55" s="70"/>
      <c r="HX55" s="70"/>
      <c r="HY55" s="70"/>
      <c r="HZ55" s="70"/>
      <c r="IA55" s="70"/>
      <c r="IB55" s="70"/>
      <c r="IC55" s="70"/>
      <c r="ID55" s="70"/>
      <c r="IE55" s="70"/>
      <c r="IF55" s="70"/>
      <c r="IG55" s="70"/>
      <c r="IH55" s="70"/>
      <c r="II55" s="70"/>
      <c r="IJ55" s="71"/>
      <c r="IK55" s="69">
        <f>データ!CZ7</f>
        <v>81.900000000000006</v>
      </c>
      <c r="IL55" s="70"/>
      <c r="IM55" s="70"/>
      <c r="IN55" s="70"/>
      <c r="IO55" s="70"/>
      <c r="IP55" s="70"/>
      <c r="IQ55" s="70"/>
      <c r="IR55" s="70"/>
      <c r="IS55" s="70"/>
      <c r="IT55" s="70"/>
      <c r="IU55" s="70"/>
      <c r="IV55" s="70"/>
      <c r="IW55" s="70"/>
      <c r="IX55" s="70"/>
      <c r="IY55" s="71"/>
      <c r="IZ55" s="69">
        <f>データ!DA7</f>
        <v>89.2</v>
      </c>
      <c r="JA55" s="70"/>
      <c r="JB55" s="70"/>
      <c r="JC55" s="70"/>
      <c r="JD55" s="70"/>
      <c r="JE55" s="70"/>
      <c r="JF55" s="70"/>
      <c r="JG55" s="70"/>
      <c r="JH55" s="70"/>
      <c r="JI55" s="70"/>
      <c r="JJ55" s="70"/>
      <c r="JK55" s="70"/>
      <c r="JL55" s="70"/>
      <c r="JM55" s="70"/>
      <c r="JN55" s="71"/>
      <c r="JO55" s="2"/>
      <c r="JP55" s="2"/>
      <c r="JQ55" s="2"/>
      <c r="JR55" s="2"/>
      <c r="JS55" s="2"/>
      <c r="JT55" s="2"/>
      <c r="JU55" s="2"/>
      <c r="JV55" s="2"/>
      <c r="JW55" s="65" t="s">
        <v>59</v>
      </c>
      <c r="JX55" s="65"/>
      <c r="JY55" s="65"/>
      <c r="JZ55" s="65"/>
      <c r="KA55" s="65"/>
      <c r="KB55" s="65"/>
      <c r="KC55" s="65"/>
      <c r="KD55" s="65"/>
      <c r="KE55" s="65"/>
      <c r="KF55" s="69">
        <f>データ!DH7</f>
        <v>15.6</v>
      </c>
      <c r="KG55" s="70"/>
      <c r="KH55" s="70"/>
      <c r="KI55" s="70"/>
      <c r="KJ55" s="70"/>
      <c r="KK55" s="70"/>
      <c r="KL55" s="70"/>
      <c r="KM55" s="70"/>
      <c r="KN55" s="70"/>
      <c r="KO55" s="70"/>
      <c r="KP55" s="70"/>
      <c r="KQ55" s="70"/>
      <c r="KR55" s="70"/>
      <c r="KS55" s="70"/>
      <c r="KT55" s="71"/>
      <c r="KU55" s="69">
        <f>データ!DI7</f>
        <v>15.5</v>
      </c>
      <c r="KV55" s="70"/>
      <c r="KW55" s="70"/>
      <c r="KX55" s="70"/>
      <c r="KY55" s="70"/>
      <c r="KZ55" s="70"/>
      <c r="LA55" s="70"/>
      <c r="LB55" s="70"/>
      <c r="LC55" s="70"/>
      <c r="LD55" s="70"/>
      <c r="LE55" s="70"/>
      <c r="LF55" s="70"/>
      <c r="LG55" s="70"/>
      <c r="LH55" s="70"/>
      <c r="LI55" s="71"/>
      <c r="LJ55" s="69">
        <f>データ!DJ7</f>
        <v>17.5</v>
      </c>
      <c r="LK55" s="70"/>
      <c r="LL55" s="70"/>
      <c r="LM55" s="70"/>
      <c r="LN55" s="70"/>
      <c r="LO55" s="70"/>
      <c r="LP55" s="70"/>
      <c r="LQ55" s="70"/>
      <c r="LR55" s="70"/>
      <c r="LS55" s="70"/>
      <c r="LT55" s="70"/>
      <c r="LU55" s="70"/>
      <c r="LV55" s="70"/>
      <c r="LW55" s="70"/>
      <c r="LX55" s="71"/>
      <c r="LY55" s="69">
        <f>データ!DK7</f>
        <v>17.399999999999999</v>
      </c>
      <c r="LZ55" s="70"/>
      <c r="MA55" s="70"/>
      <c r="MB55" s="70"/>
      <c r="MC55" s="70"/>
      <c r="MD55" s="70"/>
      <c r="ME55" s="70"/>
      <c r="MF55" s="70"/>
      <c r="MG55" s="70"/>
      <c r="MH55" s="70"/>
      <c r="MI55" s="70"/>
      <c r="MJ55" s="70"/>
      <c r="MK55" s="70"/>
      <c r="ML55" s="70"/>
      <c r="MM55" s="71"/>
      <c r="MN55" s="69">
        <f>データ!DL7</f>
        <v>19.2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87</v>
      </c>
    </row>
    <row r="56" spans="1:393" ht="13.5" customHeight="1" x14ac:dyDescent="0.2">
      <c r="A56" s="2"/>
      <c r="B56" s="14"/>
      <c r="C56" s="2"/>
      <c r="D56" s="2"/>
      <c r="E56" s="2"/>
      <c r="F56" s="2"/>
      <c r="G56" s="65" t="s">
        <v>61</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61</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61</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61</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88</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89</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90</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91</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59</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59</v>
      </c>
      <c r="CY79" s="65"/>
      <c r="CZ79" s="65"/>
      <c r="DA79" s="65"/>
      <c r="DB79" s="65"/>
      <c r="DC79" s="65"/>
      <c r="DD79" s="65"/>
      <c r="DE79" s="65"/>
      <c r="DF79" s="65"/>
      <c r="DG79" s="69">
        <f>データ!ED7</f>
        <v>68.3</v>
      </c>
      <c r="DH79" s="70"/>
      <c r="DI79" s="70"/>
      <c r="DJ79" s="70"/>
      <c r="DK79" s="70"/>
      <c r="DL79" s="70"/>
      <c r="DM79" s="70"/>
      <c r="DN79" s="70"/>
      <c r="DO79" s="70"/>
      <c r="DP79" s="70"/>
      <c r="DQ79" s="70"/>
      <c r="DR79" s="70"/>
      <c r="DS79" s="70"/>
      <c r="DT79" s="70"/>
      <c r="DU79" s="71"/>
      <c r="DV79" s="69">
        <f>データ!EE7</f>
        <v>71.2</v>
      </c>
      <c r="DW79" s="70"/>
      <c r="DX79" s="70"/>
      <c r="DY79" s="70"/>
      <c r="DZ79" s="70"/>
      <c r="EA79" s="70"/>
      <c r="EB79" s="70"/>
      <c r="EC79" s="70"/>
      <c r="ED79" s="70"/>
      <c r="EE79" s="70"/>
      <c r="EF79" s="70"/>
      <c r="EG79" s="70"/>
      <c r="EH79" s="70"/>
      <c r="EI79" s="70"/>
      <c r="EJ79" s="71"/>
      <c r="EK79" s="69">
        <f>データ!EF7</f>
        <v>73</v>
      </c>
      <c r="EL79" s="70"/>
      <c r="EM79" s="70"/>
      <c r="EN79" s="70"/>
      <c r="EO79" s="70"/>
      <c r="EP79" s="70"/>
      <c r="EQ79" s="70"/>
      <c r="ER79" s="70"/>
      <c r="ES79" s="70"/>
      <c r="ET79" s="70"/>
      <c r="EU79" s="70"/>
      <c r="EV79" s="70"/>
      <c r="EW79" s="70"/>
      <c r="EX79" s="70"/>
      <c r="EY79" s="71"/>
      <c r="EZ79" s="69">
        <f>データ!EG7</f>
        <v>75.099999999999994</v>
      </c>
      <c r="FA79" s="70"/>
      <c r="FB79" s="70"/>
      <c r="FC79" s="70"/>
      <c r="FD79" s="70"/>
      <c r="FE79" s="70"/>
      <c r="FF79" s="70"/>
      <c r="FG79" s="70"/>
      <c r="FH79" s="70"/>
      <c r="FI79" s="70"/>
      <c r="FJ79" s="70"/>
      <c r="FK79" s="70"/>
      <c r="FL79" s="70"/>
      <c r="FM79" s="70"/>
      <c r="FN79" s="71"/>
      <c r="FO79" s="69">
        <f>データ!EH7</f>
        <v>77.8</v>
      </c>
      <c r="FP79" s="70"/>
      <c r="FQ79" s="70"/>
      <c r="FR79" s="70"/>
      <c r="FS79" s="70"/>
      <c r="FT79" s="70"/>
      <c r="FU79" s="70"/>
      <c r="FV79" s="70"/>
      <c r="FW79" s="70"/>
      <c r="FX79" s="70"/>
      <c r="FY79" s="70"/>
      <c r="FZ79" s="70"/>
      <c r="GA79" s="70"/>
      <c r="GB79" s="70"/>
      <c r="GC79" s="71"/>
      <c r="GD79" s="24"/>
      <c r="GE79" s="24"/>
      <c r="GF79" s="24"/>
      <c r="GG79" s="24"/>
      <c r="GH79" s="24"/>
      <c r="GI79" s="17"/>
      <c r="GJ79" s="17"/>
      <c r="GK79" s="65" t="s">
        <v>59</v>
      </c>
      <c r="GL79" s="65"/>
      <c r="GM79" s="65"/>
      <c r="GN79" s="65"/>
      <c r="GO79" s="65"/>
      <c r="GP79" s="65"/>
      <c r="GQ79" s="65"/>
      <c r="GR79" s="65"/>
      <c r="GS79" s="65"/>
      <c r="GT79" s="69">
        <f>データ!EO7</f>
        <v>70.3</v>
      </c>
      <c r="GU79" s="70"/>
      <c r="GV79" s="70"/>
      <c r="GW79" s="70"/>
      <c r="GX79" s="70"/>
      <c r="GY79" s="70"/>
      <c r="GZ79" s="70"/>
      <c r="HA79" s="70"/>
      <c r="HB79" s="70"/>
      <c r="HC79" s="70"/>
      <c r="HD79" s="70"/>
      <c r="HE79" s="70"/>
      <c r="HF79" s="70"/>
      <c r="HG79" s="70"/>
      <c r="HH79" s="71"/>
      <c r="HI79" s="69">
        <f>データ!EP7</f>
        <v>73.3</v>
      </c>
      <c r="HJ79" s="70"/>
      <c r="HK79" s="70"/>
      <c r="HL79" s="70"/>
      <c r="HM79" s="70"/>
      <c r="HN79" s="70"/>
      <c r="HO79" s="70"/>
      <c r="HP79" s="70"/>
      <c r="HQ79" s="70"/>
      <c r="HR79" s="70"/>
      <c r="HS79" s="70"/>
      <c r="HT79" s="70"/>
      <c r="HU79" s="70"/>
      <c r="HV79" s="70"/>
      <c r="HW79" s="71"/>
      <c r="HX79" s="69">
        <f>データ!EQ7</f>
        <v>74.8</v>
      </c>
      <c r="HY79" s="70"/>
      <c r="HZ79" s="70"/>
      <c r="IA79" s="70"/>
      <c r="IB79" s="70"/>
      <c r="IC79" s="70"/>
      <c r="ID79" s="70"/>
      <c r="IE79" s="70"/>
      <c r="IF79" s="70"/>
      <c r="IG79" s="70"/>
      <c r="IH79" s="70"/>
      <c r="II79" s="70"/>
      <c r="IJ79" s="70"/>
      <c r="IK79" s="70"/>
      <c r="IL79" s="71"/>
      <c r="IM79" s="69">
        <f>データ!ER7</f>
        <v>75.8</v>
      </c>
      <c r="IN79" s="70"/>
      <c r="IO79" s="70"/>
      <c r="IP79" s="70"/>
      <c r="IQ79" s="70"/>
      <c r="IR79" s="70"/>
      <c r="IS79" s="70"/>
      <c r="IT79" s="70"/>
      <c r="IU79" s="70"/>
      <c r="IV79" s="70"/>
      <c r="IW79" s="70"/>
      <c r="IX79" s="70"/>
      <c r="IY79" s="70"/>
      <c r="IZ79" s="70"/>
      <c r="JA79" s="71"/>
      <c r="JB79" s="69">
        <f>データ!ES7</f>
        <v>79.8</v>
      </c>
      <c r="JC79" s="70"/>
      <c r="JD79" s="70"/>
      <c r="JE79" s="70"/>
      <c r="JF79" s="70"/>
      <c r="JG79" s="70"/>
      <c r="JH79" s="70"/>
      <c r="JI79" s="70"/>
      <c r="JJ79" s="70"/>
      <c r="JK79" s="70"/>
      <c r="JL79" s="70"/>
      <c r="JM79" s="70"/>
      <c r="JN79" s="70"/>
      <c r="JO79" s="70"/>
      <c r="JP79" s="71"/>
      <c r="JQ79" s="26"/>
      <c r="JR79" s="26"/>
      <c r="JS79" s="26"/>
      <c r="JT79" s="26"/>
      <c r="JU79" s="26"/>
      <c r="JV79" s="26"/>
      <c r="JW79" s="17"/>
      <c r="JX79" s="65" t="s">
        <v>59</v>
      </c>
      <c r="JY79" s="65"/>
      <c r="JZ79" s="65"/>
      <c r="KA79" s="65"/>
      <c r="KB79" s="65"/>
      <c r="KC79" s="65"/>
      <c r="KD79" s="65"/>
      <c r="KE79" s="65"/>
      <c r="KF79" s="65"/>
      <c r="KG79" s="66">
        <f>データ!EZ7</f>
        <v>39858136</v>
      </c>
      <c r="KH79" s="67"/>
      <c r="KI79" s="67"/>
      <c r="KJ79" s="67"/>
      <c r="KK79" s="67"/>
      <c r="KL79" s="67"/>
      <c r="KM79" s="67"/>
      <c r="KN79" s="67"/>
      <c r="KO79" s="67"/>
      <c r="KP79" s="67"/>
      <c r="KQ79" s="67"/>
      <c r="KR79" s="67"/>
      <c r="KS79" s="67"/>
      <c r="KT79" s="67"/>
      <c r="KU79" s="68"/>
      <c r="KV79" s="66">
        <f>データ!FA7</f>
        <v>39967750</v>
      </c>
      <c r="KW79" s="67"/>
      <c r="KX79" s="67"/>
      <c r="KY79" s="67"/>
      <c r="KZ79" s="67"/>
      <c r="LA79" s="67"/>
      <c r="LB79" s="67"/>
      <c r="LC79" s="67"/>
      <c r="LD79" s="67"/>
      <c r="LE79" s="67"/>
      <c r="LF79" s="67"/>
      <c r="LG79" s="67"/>
      <c r="LH79" s="67"/>
      <c r="LI79" s="67"/>
      <c r="LJ79" s="68"/>
      <c r="LK79" s="66">
        <f>データ!FB7</f>
        <v>59464733</v>
      </c>
      <c r="LL79" s="67"/>
      <c r="LM79" s="67"/>
      <c r="LN79" s="67"/>
      <c r="LO79" s="67"/>
      <c r="LP79" s="67"/>
      <c r="LQ79" s="67"/>
      <c r="LR79" s="67"/>
      <c r="LS79" s="67"/>
      <c r="LT79" s="67"/>
      <c r="LU79" s="67"/>
      <c r="LV79" s="67"/>
      <c r="LW79" s="67"/>
      <c r="LX79" s="67"/>
      <c r="LY79" s="68"/>
      <c r="LZ79" s="66">
        <f>データ!FC7</f>
        <v>59795150</v>
      </c>
      <c r="MA79" s="67"/>
      <c r="MB79" s="67"/>
      <c r="MC79" s="67"/>
      <c r="MD79" s="67"/>
      <c r="ME79" s="67"/>
      <c r="MF79" s="67"/>
      <c r="MG79" s="67"/>
      <c r="MH79" s="67"/>
      <c r="MI79" s="67"/>
      <c r="MJ79" s="67"/>
      <c r="MK79" s="67"/>
      <c r="ML79" s="67"/>
      <c r="MM79" s="67"/>
      <c r="MN79" s="68"/>
      <c r="MO79" s="66">
        <f>データ!FD7</f>
        <v>59940883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61</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61</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61</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61</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93</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94</v>
      </c>
      <c r="C89" s="31" t="s">
        <v>95</v>
      </c>
      <c r="D89" s="31" t="s">
        <v>96</v>
      </c>
      <c r="E89" s="31" t="s">
        <v>97</v>
      </c>
      <c r="F89" s="31" t="s">
        <v>98</v>
      </c>
      <c r="G89" s="31" t="s">
        <v>99</v>
      </c>
      <c r="H89" s="31" t="s">
        <v>100</v>
      </c>
      <c r="I89" s="31" t="s">
        <v>101</v>
      </c>
      <c r="J89" s="31" t="s">
        <v>94</v>
      </c>
      <c r="K89" s="31" t="s">
        <v>95</v>
      </c>
      <c r="L89" s="31" t="s">
        <v>96</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vvexiy0sX3kK2N4gfp1n2NGmGz0rYE28thq3rmdS4pEHbrn2WncGjG/DgxChsjjqaFdpD7NvA9tTbLlMhLJwQ==" saltValue="hLexvaVlSWuBvItgJR89s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77734375" customWidth="1"/>
    <col min="2" max="7" width="11.88671875" customWidth="1"/>
    <col min="8" max="10" width="15.88671875" bestFit="1" customWidth="1"/>
    <col min="11" max="165" width="11.88671875" customWidth="1"/>
    <col min="166" max="166" width="10.8867187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90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162</v>
      </c>
      <c r="B6" s="50">
        <f>B8</f>
        <v>2024</v>
      </c>
      <c r="C6" s="50">
        <f t="shared" ref="C6:M6" si="2">C8</f>
        <v>382141</v>
      </c>
      <c r="D6" s="50">
        <f t="shared" si="2"/>
        <v>46</v>
      </c>
      <c r="E6" s="50">
        <f t="shared" si="2"/>
        <v>6</v>
      </c>
      <c r="F6" s="50">
        <f t="shared" si="2"/>
        <v>0</v>
      </c>
      <c r="G6" s="50">
        <f t="shared" si="2"/>
        <v>2</v>
      </c>
      <c r="H6" s="153" t="str">
        <f>IF(H8&lt;&gt;I8,H8,"")&amp;IF(I8&lt;&gt;J8,I8,"")&amp;"　"&amp;J8</f>
        <v>愛媛県西予市　市立野村病院</v>
      </c>
      <c r="I6" s="154"/>
      <c r="J6" s="155"/>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訓</v>
      </c>
      <c r="T6" s="50" t="str">
        <f t="shared" si="3"/>
        <v>救 へ 輪</v>
      </c>
      <c r="U6" s="51">
        <f>U8</f>
        <v>33721</v>
      </c>
      <c r="V6" s="51">
        <f>V8</f>
        <v>6782</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48</v>
      </c>
      <c r="AG6" s="51" t="str">
        <f t="shared" si="3"/>
        <v>-</v>
      </c>
      <c r="AH6" s="51">
        <f t="shared" si="3"/>
        <v>48</v>
      </c>
      <c r="AI6" s="52">
        <f>IF(AI8="-",NA(),AI8)</f>
        <v>97.1</v>
      </c>
      <c r="AJ6" s="52">
        <f t="shared" ref="AJ6:AR6" si="5">IF(AJ8="-",NA(),AJ8)</f>
        <v>101</v>
      </c>
      <c r="AK6" s="52">
        <f t="shared" si="5"/>
        <v>95.4</v>
      </c>
      <c r="AL6" s="52">
        <f t="shared" si="5"/>
        <v>88</v>
      </c>
      <c r="AM6" s="52">
        <f t="shared" si="5"/>
        <v>84.9</v>
      </c>
      <c r="AN6" s="52">
        <f t="shared" si="5"/>
        <v>100.7</v>
      </c>
      <c r="AO6" s="52">
        <f t="shared" si="5"/>
        <v>103.6</v>
      </c>
      <c r="AP6" s="52">
        <f t="shared" si="5"/>
        <v>101.9</v>
      </c>
      <c r="AQ6" s="52">
        <f t="shared" si="5"/>
        <v>96.7</v>
      </c>
      <c r="AR6" s="52">
        <f t="shared" si="5"/>
        <v>93.7</v>
      </c>
      <c r="AS6" s="52" t="str">
        <f>IF(AS8="-","【-】","【"&amp;SUBSTITUTE(TEXT(AS8,"#,##0.0"),"-","△")&amp;"】")</f>
        <v>【93.7】</v>
      </c>
      <c r="AT6" s="52">
        <f>IF(AT8="-",NA(),AT8)</f>
        <v>78.900000000000006</v>
      </c>
      <c r="AU6" s="52">
        <f t="shared" ref="AU6:BC6" si="6">IF(AU8="-",NA(),AU8)</f>
        <v>76.8</v>
      </c>
      <c r="AV6" s="52">
        <f t="shared" si="6"/>
        <v>64.400000000000006</v>
      </c>
      <c r="AW6" s="52">
        <f t="shared" si="6"/>
        <v>68.3</v>
      </c>
      <c r="AX6" s="52">
        <f t="shared" si="6"/>
        <v>62.8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76.5</v>
      </c>
      <c r="BF6" s="52">
        <f t="shared" ref="BF6:BN6" si="7">IF(BF8="-",NA(),BF8)</f>
        <v>74.599999999999994</v>
      </c>
      <c r="BG6" s="52">
        <f t="shared" si="7"/>
        <v>63</v>
      </c>
      <c r="BH6" s="52">
        <f t="shared" si="7"/>
        <v>66.8</v>
      </c>
      <c r="BI6" s="52">
        <f t="shared" si="7"/>
        <v>61.5</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77.7</v>
      </c>
      <c r="BQ6" s="52">
        <f t="shared" ref="BQ6:BY6" si="8">IF(BQ8="-",NA(),BQ8)</f>
        <v>72.099999999999994</v>
      </c>
      <c r="BR6" s="52">
        <f t="shared" si="8"/>
        <v>70.8</v>
      </c>
      <c r="BS6" s="52">
        <f t="shared" si="8"/>
        <v>70.3</v>
      </c>
      <c r="BT6" s="52">
        <f t="shared" si="8"/>
        <v>57.3</v>
      </c>
      <c r="BU6" s="52">
        <f t="shared" si="8"/>
        <v>62.3</v>
      </c>
      <c r="BV6" s="52">
        <f t="shared" si="8"/>
        <v>62.1</v>
      </c>
      <c r="BW6" s="52">
        <f t="shared" si="8"/>
        <v>60.2</v>
      </c>
      <c r="BX6" s="52">
        <f t="shared" si="8"/>
        <v>60.6</v>
      </c>
      <c r="BY6" s="52">
        <f t="shared" si="8"/>
        <v>62.8</v>
      </c>
      <c r="BZ6" s="52" t="str">
        <f>IF(BZ8="-","【-】","【"&amp;SUBSTITUTE(TEXT(BZ8,"#,##0.0"),"-","△")&amp;"】")</f>
        <v>【70.7】</v>
      </c>
      <c r="CA6" s="53">
        <f>IF(CA8="-",NA(),CA8)</f>
        <v>32052</v>
      </c>
      <c r="CB6" s="53">
        <f t="shared" ref="CB6:CJ6" si="9">IF(CB8="-",NA(),CB8)</f>
        <v>32655</v>
      </c>
      <c r="CC6" s="53">
        <f t="shared" si="9"/>
        <v>33168</v>
      </c>
      <c r="CD6" s="53">
        <f t="shared" si="9"/>
        <v>33992</v>
      </c>
      <c r="CE6" s="53">
        <f t="shared" si="9"/>
        <v>34819</v>
      </c>
      <c r="CF6" s="53">
        <f t="shared" si="9"/>
        <v>27227</v>
      </c>
      <c r="CG6" s="53">
        <f t="shared" si="9"/>
        <v>28176</v>
      </c>
      <c r="CH6" s="53">
        <f t="shared" si="9"/>
        <v>29348</v>
      </c>
      <c r="CI6" s="53">
        <f t="shared" si="9"/>
        <v>29723</v>
      </c>
      <c r="CJ6" s="53">
        <f t="shared" si="9"/>
        <v>30242</v>
      </c>
      <c r="CK6" s="52" t="str">
        <f>IF(CK8="-","【-】","【"&amp;SUBSTITUTE(TEXT(CK8,"#,##0"),"-","△")&amp;"】")</f>
        <v>【63,608】</v>
      </c>
      <c r="CL6" s="53">
        <f>IF(CL8="-",NA(),CL8)</f>
        <v>8667</v>
      </c>
      <c r="CM6" s="53">
        <f t="shared" ref="CM6:CU6" si="10">IF(CM8="-",NA(),CM8)</f>
        <v>9155</v>
      </c>
      <c r="CN6" s="53">
        <f t="shared" si="10"/>
        <v>9864</v>
      </c>
      <c r="CO6" s="53">
        <f t="shared" si="10"/>
        <v>10295</v>
      </c>
      <c r="CP6" s="53">
        <f t="shared" si="10"/>
        <v>10875</v>
      </c>
      <c r="CQ6" s="53">
        <f t="shared" si="10"/>
        <v>9509</v>
      </c>
      <c r="CR6" s="53">
        <f t="shared" si="10"/>
        <v>9548</v>
      </c>
      <c r="CS6" s="53">
        <f t="shared" si="10"/>
        <v>9992</v>
      </c>
      <c r="CT6" s="53">
        <f t="shared" si="10"/>
        <v>9779</v>
      </c>
      <c r="CU6" s="53">
        <f t="shared" si="10"/>
        <v>9547</v>
      </c>
      <c r="CV6" s="52" t="str">
        <f>IF(CV8="-","【-】","【"&amp;SUBSTITUTE(TEXT(CV8,"#,##0"),"-","△")&amp;"】")</f>
        <v>【18,510】</v>
      </c>
      <c r="CW6" s="52">
        <f>IF(CW8="-",NA(),CW8)</f>
        <v>72.5</v>
      </c>
      <c r="CX6" s="52">
        <f t="shared" ref="CX6:DF6" si="11">IF(CX8="-",NA(),CX8)</f>
        <v>73.5</v>
      </c>
      <c r="CY6" s="52">
        <f t="shared" si="11"/>
        <v>87.3</v>
      </c>
      <c r="CZ6" s="52">
        <f t="shared" si="11"/>
        <v>81.900000000000006</v>
      </c>
      <c r="DA6" s="52">
        <f t="shared" si="11"/>
        <v>89.2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15.6</v>
      </c>
      <c r="DI6" s="52">
        <f t="shared" ref="DI6:DQ6" si="12">IF(DI8="-",NA(),DI8)</f>
        <v>15.5</v>
      </c>
      <c r="DJ6" s="52">
        <f t="shared" si="12"/>
        <v>17.5</v>
      </c>
      <c r="DK6" s="52">
        <f t="shared" si="12"/>
        <v>17.399999999999999</v>
      </c>
      <c r="DL6" s="52">
        <f t="shared" si="12"/>
        <v>19.2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68.3</v>
      </c>
      <c r="EE6" s="52">
        <f t="shared" ref="EE6:EM6" si="14">IF(EE8="-",NA(),EE8)</f>
        <v>71.2</v>
      </c>
      <c r="EF6" s="52">
        <f t="shared" si="14"/>
        <v>73</v>
      </c>
      <c r="EG6" s="52">
        <f t="shared" si="14"/>
        <v>75.099999999999994</v>
      </c>
      <c r="EH6" s="52">
        <f t="shared" si="14"/>
        <v>77.8</v>
      </c>
      <c r="EI6" s="52">
        <f t="shared" si="14"/>
        <v>56.9</v>
      </c>
      <c r="EJ6" s="52">
        <f t="shared" si="14"/>
        <v>58.3</v>
      </c>
      <c r="EK6" s="52">
        <f t="shared" si="14"/>
        <v>59.2</v>
      </c>
      <c r="EL6" s="52">
        <f t="shared" si="14"/>
        <v>59.8</v>
      </c>
      <c r="EM6" s="52">
        <f t="shared" si="14"/>
        <v>60.6</v>
      </c>
      <c r="EN6" s="52" t="str">
        <f>IF(EN8="-","【-】","【"&amp;SUBSTITUTE(TEXT(EN8,"#,##0.0"),"-","△")&amp;"】")</f>
        <v>【58.0】</v>
      </c>
      <c r="EO6" s="52">
        <f>IF(EO8="-",NA(),EO8)</f>
        <v>70.3</v>
      </c>
      <c r="EP6" s="52">
        <f t="shared" ref="EP6:EX6" si="15">IF(EP8="-",NA(),EP8)</f>
        <v>73.3</v>
      </c>
      <c r="EQ6" s="52">
        <f t="shared" si="15"/>
        <v>74.8</v>
      </c>
      <c r="ER6" s="52">
        <f t="shared" si="15"/>
        <v>75.8</v>
      </c>
      <c r="ES6" s="52">
        <f t="shared" si="15"/>
        <v>79.8</v>
      </c>
      <c r="ET6" s="52">
        <f t="shared" si="15"/>
        <v>72.5</v>
      </c>
      <c r="EU6" s="52">
        <f t="shared" si="15"/>
        <v>72.3</v>
      </c>
      <c r="EV6" s="52">
        <f t="shared" si="15"/>
        <v>72</v>
      </c>
      <c r="EW6" s="52">
        <f t="shared" si="15"/>
        <v>72</v>
      </c>
      <c r="EX6" s="52">
        <f t="shared" si="15"/>
        <v>72.400000000000006</v>
      </c>
      <c r="EY6" s="52" t="str">
        <f>IF(EY8="-","【-】","【"&amp;SUBSTITUTE(TEXT(EY8,"#,##0.0"),"-","△")&amp;"】")</f>
        <v>【70.8】</v>
      </c>
      <c r="EZ6" s="53">
        <f>IF(EZ8="-",NA(),EZ8)</f>
        <v>39858136</v>
      </c>
      <c r="FA6" s="53">
        <f t="shared" ref="FA6:FI6" si="16">IF(FA8="-",NA(),FA8)</f>
        <v>39967750</v>
      </c>
      <c r="FB6" s="53">
        <f t="shared" si="16"/>
        <v>59464733</v>
      </c>
      <c r="FC6" s="53">
        <f t="shared" si="16"/>
        <v>59795150</v>
      </c>
      <c r="FD6" s="53">
        <f t="shared" si="16"/>
        <v>59940883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163</v>
      </c>
      <c r="B7" s="50">
        <f t="shared" ref="B7:AH7" si="17">B8</f>
        <v>2024</v>
      </c>
      <c r="C7" s="50">
        <f t="shared" si="17"/>
        <v>382141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訓</v>
      </c>
      <c r="T7" s="50" t="str">
        <f t="shared" si="17"/>
        <v>救 へ 輪</v>
      </c>
      <c r="U7" s="51">
        <f>U8</f>
        <v>33721</v>
      </c>
      <c r="V7" s="51">
        <f>V8</f>
        <v>6782</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48</v>
      </c>
      <c r="AG7" s="51" t="str">
        <f t="shared" si="17"/>
        <v>-</v>
      </c>
      <c r="AH7" s="51">
        <f t="shared" si="17"/>
        <v>48</v>
      </c>
      <c r="AI7" s="52">
        <f>AI8</f>
        <v>97.1</v>
      </c>
      <c r="AJ7" s="52">
        <f t="shared" ref="AJ7:AR7" si="18">AJ8</f>
        <v>101</v>
      </c>
      <c r="AK7" s="52">
        <f t="shared" si="18"/>
        <v>95.4</v>
      </c>
      <c r="AL7" s="52">
        <f t="shared" si="18"/>
        <v>88</v>
      </c>
      <c r="AM7" s="52">
        <f t="shared" si="18"/>
        <v>84.9</v>
      </c>
      <c r="AN7" s="52">
        <f t="shared" si="18"/>
        <v>100.7</v>
      </c>
      <c r="AO7" s="52">
        <f t="shared" si="18"/>
        <v>103.6</v>
      </c>
      <c r="AP7" s="52">
        <f t="shared" si="18"/>
        <v>101.9</v>
      </c>
      <c r="AQ7" s="52">
        <f t="shared" si="18"/>
        <v>96.7</v>
      </c>
      <c r="AR7" s="52">
        <f t="shared" si="18"/>
        <v>93.7</v>
      </c>
      <c r="AS7" s="52"/>
      <c r="AT7" s="52">
        <f>AT8</f>
        <v>78.900000000000006</v>
      </c>
      <c r="AU7" s="52">
        <f t="shared" ref="AU7:BC7" si="19">AU8</f>
        <v>76.8</v>
      </c>
      <c r="AV7" s="52">
        <f t="shared" si="19"/>
        <v>64.400000000000006</v>
      </c>
      <c r="AW7" s="52">
        <f t="shared" si="19"/>
        <v>68.3</v>
      </c>
      <c r="AX7" s="52">
        <f t="shared" si="19"/>
        <v>62.8</v>
      </c>
      <c r="AY7" s="52">
        <f t="shared" si="19"/>
        <v>73.8</v>
      </c>
      <c r="AZ7" s="52">
        <f t="shared" si="19"/>
        <v>75.5</v>
      </c>
      <c r="BA7" s="52">
        <f t="shared" si="19"/>
        <v>74.599999999999994</v>
      </c>
      <c r="BB7" s="52">
        <f t="shared" si="19"/>
        <v>73.599999999999994</v>
      </c>
      <c r="BC7" s="52">
        <f t="shared" si="19"/>
        <v>71.2</v>
      </c>
      <c r="BD7" s="52"/>
      <c r="BE7" s="52">
        <f>BE8</f>
        <v>76.5</v>
      </c>
      <c r="BF7" s="52">
        <f t="shared" ref="BF7:BN7" si="20">BF8</f>
        <v>74.599999999999994</v>
      </c>
      <c r="BG7" s="52">
        <f t="shared" si="20"/>
        <v>63</v>
      </c>
      <c r="BH7" s="52">
        <f t="shared" si="20"/>
        <v>66.8</v>
      </c>
      <c r="BI7" s="52">
        <f t="shared" si="20"/>
        <v>61.5</v>
      </c>
      <c r="BJ7" s="52">
        <f t="shared" si="20"/>
        <v>69.900000000000006</v>
      </c>
      <c r="BK7" s="52">
        <f t="shared" si="20"/>
        <v>71.599999999999994</v>
      </c>
      <c r="BL7" s="52">
        <f t="shared" si="20"/>
        <v>70.8</v>
      </c>
      <c r="BM7" s="52">
        <f t="shared" si="20"/>
        <v>69.7</v>
      </c>
      <c r="BN7" s="52">
        <f t="shared" si="20"/>
        <v>67</v>
      </c>
      <c r="BO7" s="52"/>
      <c r="BP7" s="52">
        <f>BP8</f>
        <v>77.7</v>
      </c>
      <c r="BQ7" s="52">
        <f t="shared" ref="BQ7:BY7" si="21">BQ8</f>
        <v>72.099999999999994</v>
      </c>
      <c r="BR7" s="52">
        <f t="shared" si="21"/>
        <v>70.8</v>
      </c>
      <c r="BS7" s="52">
        <f t="shared" si="21"/>
        <v>70.3</v>
      </c>
      <c r="BT7" s="52">
        <f t="shared" si="21"/>
        <v>57.3</v>
      </c>
      <c r="BU7" s="52">
        <f t="shared" si="21"/>
        <v>62.3</v>
      </c>
      <c r="BV7" s="52">
        <f t="shared" si="21"/>
        <v>62.1</v>
      </c>
      <c r="BW7" s="52">
        <f t="shared" si="21"/>
        <v>60.2</v>
      </c>
      <c r="BX7" s="52">
        <f t="shared" si="21"/>
        <v>60.6</v>
      </c>
      <c r="BY7" s="52">
        <f t="shared" si="21"/>
        <v>62.8</v>
      </c>
      <c r="BZ7" s="52"/>
      <c r="CA7" s="53">
        <f>CA8</f>
        <v>32052</v>
      </c>
      <c r="CB7" s="53">
        <f t="shared" ref="CB7:CJ7" si="22">CB8</f>
        <v>32655</v>
      </c>
      <c r="CC7" s="53">
        <f t="shared" si="22"/>
        <v>33168</v>
      </c>
      <c r="CD7" s="53">
        <f t="shared" si="22"/>
        <v>33992</v>
      </c>
      <c r="CE7" s="53">
        <f t="shared" si="22"/>
        <v>34819</v>
      </c>
      <c r="CF7" s="53">
        <f t="shared" si="22"/>
        <v>27227</v>
      </c>
      <c r="CG7" s="53">
        <f t="shared" si="22"/>
        <v>28176</v>
      </c>
      <c r="CH7" s="53">
        <f t="shared" si="22"/>
        <v>29348</v>
      </c>
      <c r="CI7" s="53">
        <f t="shared" si="22"/>
        <v>29723</v>
      </c>
      <c r="CJ7" s="53">
        <f t="shared" si="22"/>
        <v>30242</v>
      </c>
      <c r="CK7" s="52"/>
      <c r="CL7" s="53">
        <f>CL8</f>
        <v>8667</v>
      </c>
      <c r="CM7" s="53">
        <f t="shared" ref="CM7:CU7" si="23">CM8</f>
        <v>9155</v>
      </c>
      <c r="CN7" s="53">
        <f t="shared" si="23"/>
        <v>9864</v>
      </c>
      <c r="CO7" s="53">
        <f t="shared" si="23"/>
        <v>10295</v>
      </c>
      <c r="CP7" s="53">
        <f t="shared" si="23"/>
        <v>10875</v>
      </c>
      <c r="CQ7" s="53">
        <f t="shared" si="23"/>
        <v>9509</v>
      </c>
      <c r="CR7" s="53">
        <f t="shared" si="23"/>
        <v>9548</v>
      </c>
      <c r="CS7" s="53">
        <f t="shared" si="23"/>
        <v>9992</v>
      </c>
      <c r="CT7" s="53">
        <f t="shared" si="23"/>
        <v>9779</v>
      </c>
      <c r="CU7" s="53">
        <f t="shared" si="23"/>
        <v>9547</v>
      </c>
      <c r="CV7" s="52"/>
      <c r="CW7" s="52">
        <f>CW8</f>
        <v>72.5</v>
      </c>
      <c r="CX7" s="52">
        <f t="shared" ref="CX7:DF7" si="24">CX8</f>
        <v>73.5</v>
      </c>
      <c r="CY7" s="52">
        <f t="shared" si="24"/>
        <v>87.3</v>
      </c>
      <c r="CZ7" s="52">
        <f t="shared" si="24"/>
        <v>81.900000000000006</v>
      </c>
      <c r="DA7" s="52">
        <f t="shared" si="24"/>
        <v>89.2</v>
      </c>
      <c r="DB7" s="52">
        <f t="shared" si="24"/>
        <v>77.7</v>
      </c>
      <c r="DC7" s="52">
        <f t="shared" si="24"/>
        <v>75.7</v>
      </c>
      <c r="DD7" s="52">
        <f t="shared" si="24"/>
        <v>75.400000000000006</v>
      </c>
      <c r="DE7" s="52">
        <f t="shared" si="24"/>
        <v>77.5</v>
      </c>
      <c r="DF7" s="52">
        <f t="shared" si="24"/>
        <v>80.900000000000006</v>
      </c>
      <c r="DG7" s="52"/>
      <c r="DH7" s="52">
        <f>DH8</f>
        <v>15.6</v>
      </c>
      <c r="DI7" s="52">
        <f t="shared" ref="DI7:DQ7" si="25">DI8</f>
        <v>15.5</v>
      </c>
      <c r="DJ7" s="52">
        <f t="shared" si="25"/>
        <v>17.5</v>
      </c>
      <c r="DK7" s="52">
        <f t="shared" si="25"/>
        <v>17.399999999999999</v>
      </c>
      <c r="DL7" s="52">
        <f t="shared" si="25"/>
        <v>19.2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68.3</v>
      </c>
      <c r="EE7" s="52">
        <f t="shared" ref="EE7:EM7" si="27">EE8</f>
        <v>71.2</v>
      </c>
      <c r="EF7" s="52">
        <f t="shared" si="27"/>
        <v>73</v>
      </c>
      <c r="EG7" s="52">
        <f t="shared" si="27"/>
        <v>75.099999999999994</v>
      </c>
      <c r="EH7" s="52">
        <f t="shared" si="27"/>
        <v>77.8</v>
      </c>
      <c r="EI7" s="52">
        <f t="shared" si="27"/>
        <v>56.9</v>
      </c>
      <c r="EJ7" s="52">
        <f t="shared" si="27"/>
        <v>58.3</v>
      </c>
      <c r="EK7" s="52">
        <f t="shared" si="27"/>
        <v>59.2</v>
      </c>
      <c r="EL7" s="52">
        <f t="shared" si="27"/>
        <v>59.8</v>
      </c>
      <c r="EM7" s="52">
        <f t="shared" si="27"/>
        <v>60.6</v>
      </c>
      <c r="EN7" s="52"/>
      <c r="EO7" s="52">
        <f>EO8</f>
        <v>70.3</v>
      </c>
      <c r="EP7" s="52">
        <f t="shared" ref="EP7:EX7" si="28">EP8</f>
        <v>73.3</v>
      </c>
      <c r="EQ7" s="52">
        <f t="shared" si="28"/>
        <v>74.8</v>
      </c>
      <c r="ER7" s="52">
        <f t="shared" si="28"/>
        <v>75.8</v>
      </c>
      <c r="ES7" s="52">
        <f t="shared" si="28"/>
        <v>79.8</v>
      </c>
      <c r="ET7" s="52">
        <f t="shared" si="28"/>
        <v>72.5</v>
      </c>
      <c r="EU7" s="52">
        <f t="shared" si="28"/>
        <v>72.3</v>
      </c>
      <c r="EV7" s="52">
        <f t="shared" si="28"/>
        <v>72</v>
      </c>
      <c r="EW7" s="52">
        <f t="shared" si="28"/>
        <v>72</v>
      </c>
      <c r="EX7" s="52">
        <f t="shared" si="28"/>
        <v>72.400000000000006</v>
      </c>
      <c r="EY7" s="52"/>
      <c r="EZ7" s="53">
        <f>EZ8</f>
        <v>39858136</v>
      </c>
      <c r="FA7" s="53">
        <f t="shared" ref="FA7:FI7" si="29">FA8</f>
        <v>39967750</v>
      </c>
      <c r="FB7" s="53">
        <f t="shared" si="29"/>
        <v>59464733</v>
      </c>
      <c r="FC7" s="53">
        <f t="shared" si="29"/>
        <v>59795150</v>
      </c>
      <c r="FD7" s="53">
        <f t="shared" si="29"/>
        <v>59940883</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382141</v>
      </c>
      <c r="D8" s="55">
        <v>46</v>
      </c>
      <c r="E8" s="55">
        <v>6</v>
      </c>
      <c r="F8" s="55">
        <v>0</v>
      </c>
      <c r="G8" s="55">
        <v>2</v>
      </c>
      <c r="H8" s="55" t="s">
        <v>164</v>
      </c>
      <c r="I8" s="55" t="s">
        <v>165</v>
      </c>
      <c r="J8" s="55" t="s">
        <v>166</v>
      </c>
      <c r="K8" s="55" t="s">
        <v>167</v>
      </c>
      <c r="L8" s="55" t="s">
        <v>168</v>
      </c>
      <c r="M8" s="55" t="s">
        <v>169</v>
      </c>
      <c r="N8" s="55" t="s">
        <v>170</v>
      </c>
      <c r="O8" s="55" t="s">
        <v>171</v>
      </c>
      <c r="P8" s="55" t="s">
        <v>172</v>
      </c>
      <c r="Q8" s="56">
        <v>9</v>
      </c>
      <c r="R8" s="55" t="s">
        <v>40</v>
      </c>
      <c r="S8" s="55" t="s">
        <v>173</v>
      </c>
      <c r="T8" s="55" t="s">
        <v>174</v>
      </c>
      <c r="U8" s="56">
        <v>33721</v>
      </c>
      <c r="V8" s="56">
        <v>6782</v>
      </c>
      <c r="W8" s="55" t="s">
        <v>175</v>
      </c>
      <c r="X8" s="55" t="s">
        <v>40</v>
      </c>
      <c r="Y8" s="57" t="s">
        <v>176</v>
      </c>
      <c r="Z8" s="56">
        <v>60</v>
      </c>
      <c r="AA8" s="56" t="s">
        <v>40</v>
      </c>
      <c r="AB8" s="56" t="s">
        <v>40</v>
      </c>
      <c r="AC8" s="56" t="s">
        <v>40</v>
      </c>
      <c r="AD8" s="56" t="s">
        <v>40</v>
      </c>
      <c r="AE8" s="56">
        <v>60</v>
      </c>
      <c r="AF8" s="56">
        <v>48</v>
      </c>
      <c r="AG8" s="56" t="s">
        <v>40</v>
      </c>
      <c r="AH8" s="56">
        <v>48</v>
      </c>
      <c r="AI8" s="58">
        <v>97.1</v>
      </c>
      <c r="AJ8" s="58">
        <v>101</v>
      </c>
      <c r="AK8" s="58">
        <v>95.4</v>
      </c>
      <c r="AL8" s="58">
        <v>88</v>
      </c>
      <c r="AM8" s="58">
        <v>84.9</v>
      </c>
      <c r="AN8" s="58">
        <v>100.7</v>
      </c>
      <c r="AO8" s="58">
        <v>103.6</v>
      </c>
      <c r="AP8" s="58">
        <v>101.9</v>
      </c>
      <c r="AQ8" s="58">
        <v>96.7</v>
      </c>
      <c r="AR8" s="58">
        <v>93.7</v>
      </c>
      <c r="AS8" s="58">
        <v>93.7</v>
      </c>
      <c r="AT8" s="58">
        <v>78.900000000000006</v>
      </c>
      <c r="AU8" s="58">
        <v>76.8</v>
      </c>
      <c r="AV8" s="58">
        <v>64.400000000000006</v>
      </c>
      <c r="AW8" s="58">
        <v>68.3</v>
      </c>
      <c r="AX8" s="58">
        <v>62.8</v>
      </c>
      <c r="AY8" s="58">
        <v>73.8</v>
      </c>
      <c r="AZ8" s="58">
        <v>75.5</v>
      </c>
      <c r="BA8" s="58">
        <v>74.599999999999994</v>
      </c>
      <c r="BB8" s="58">
        <v>73.599999999999994</v>
      </c>
      <c r="BC8" s="58">
        <v>71.2</v>
      </c>
      <c r="BD8" s="58">
        <v>85.2</v>
      </c>
      <c r="BE8" s="59">
        <v>76.5</v>
      </c>
      <c r="BF8" s="59">
        <v>74.599999999999994</v>
      </c>
      <c r="BG8" s="59">
        <v>63</v>
      </c>
      <c r="BH8" s="59">
        <v>66.8</v>
      </c>
      <c r="BI8" s="59">
        <v>61.5</v>
      </c>
      <c r="BJ8" s="59">
        <v>69.900000000000006</v>
      </c>
      <c r="BK8" s="59">
        <v>71.599999999999994</v>
      </c>
      <c r="BL8" s="59">
        <v>70.8</v>
      </c>
      <c r="BM8" s="59">
        <v>69.7</v>
      </c>
      <c r="BN8" s="59">
        <v>67</v>
      </c>
      <c r="BO8" s="59">
        <v>82.6</v>
      </c>
      <c r="BP8" s="58">
        <v>77.7</v>
      </c>
      <c r="BQ8" s="58">
        <v>72.099999999999994</v>
      </c>
      <c r="BR8" s="58">
        <v>70.8</v>
      </c>
      <c r="BS8" s="58">
        <v>70.3</v>
      </c>
      <c r="BT8" s="58">
        <v>57.3</v>
      </c>
      <c r="BU8" s="58">
        <v>62.3</v>
      </c>
      <c r="BV8" s="58">
        <v>62.1</v>
      </c>
      <c r="BW8" s="58">
        <v>60.2</v>
      </c>
      <c r="BX8" s="58">
        <v>60.6</v>
      </c>
      <c r="BY8" s="58">
        <v>62.8</v>
      </c>
      <c r="BZ8" s="58">
        <v>70.7</v>
      </c>
      <c r="CA8" s="59">
        <v>32052</v>
      </c>
      <c r="CB8" s="59">
        <v>32655</v>
      </c>
      <c r="CC8" s="59">
        <v>33168</v>
      </c>
      <c r="CD8" s="59">
        <v>33992</v>
      </c>
      <c r="CE8" s="59">
        <v>34819</v>
      </c>
      <c r="CF8" s="59">
        <v>27227</v>
      </c>
      <c r="CG8" s="59">
        <v>28176</v>
      </c>
      <c r="CH8" s="59">
        <v>29348</v>
      </c>
      <c r="CI8" s="59">
        <v>29723</v>
      </c>
      <c r="CJ8" s="59">
        <v>30242</v>
      </c>
      <c r="CK8" s="58">
        <v>63608</v>
      </c>
      <c r="CL8" s="59">
        <v>8667</v>
      </c>
      <c r="CM8" s="59">
        <v>9155</v>
      </c>
      <c r="CN8" s="59">
        <v>9864</v>
      </c>
      <c r="CO8" s="59">
        <v>10295</v>
      </c>
      <c r="CP8" s="59">
        <v>10875</v>
      </c>
      <c r="CQ8" s="59">
        <v>9509</v>
      </c>
      <c r="CR8" s="59">
        <v>9548</v>
      </c>
      <c r="CS8" s="59">
        <v>9992</v>
      </c>
      <c r="CT8" s="59">
        <v>9779</v>
      </c>
      <c r="CU8" s="59">
        <v>9547</v>
      </c>
      <c r="CV8" s="58">
        <v>18510</v>
      </c>
      <c r="CW8" s="59">
        <v>72.5</v>
      </c>
      <c r="CX8" s="59">
        <v>73.5</v>
      </c>
      <c r="CY8" s="59">
        <v>87.3</v>
      </c>
      <c r="CZ8" s="59">
        <v>81.900000000000006</v>
      </c>
      <c r="DA8" s="59">
        <v>89.2</v>
      </c>
      <c r="DB8" s="59">
        <v>77.7</v>
      </c>
      <c r="DC8" s="59">
        <v>75.7</v>
      </c>
      <c r="DD8" s="59">
        <v>75.400000000000006</v>
      </c>
      <c r="DE8" s="59">
        <v>77.5</v>
      </c>
      <c r="DF8" s="59">
        <v>80.900000000000006</v>
      </c>
      <c r="DG8" s="59">
        <v>57.7</v>
      </c>
      <c r="DH8" s="59">
        <v>15.6</v>
      </c>
      <c r="DI8" s="59">
        <v>15.5</v>
      </c>
      <c r="DJ8" s="59">
        <v>17.5</v>
      </c>
      <c r="DK8" s="59">
        <v>17.399999999999999</v>
      </c>
      <c r="DL8" s="59">
        <v>19.2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68.3</v>
      </c>
      <c r="EE8" s="58">
        <v>71.2</v>
      </c>
      <c r="EF8" s="58">
        <v>73</v>
      </c>
      <c r="EG8" s="58">
        <v>75.099999999999994</v>
      </c>
      <c r="EH8" s="58">
        <v>77.8</v>
      </c>
      <c r="EI8" s="58">
        <v>56.9</v>
      </c>
      <c r="EJ8" s="58">
        <v>58.3</v>
      </c>
      <c r="EK8" s="58">
        <v>59.2</v>
      </c>
      <c r="EL8" s="58">
        <v>59.8</v>
      </c>
      <c r="EM8" s="58">
        <v>60.6</v>
      </c>
      <c r="EN8" s="58">
        <v>58</v>
      </c>
      <c r="EO8" s="58">
        <v>70.3</v>
      </c>
      <c r="EP8" s="58">
        <v>73.3</v>
      </c>
      <c r="EQ8" s="58">
        <v>74.8</v>
      </c>
      <c r="ER8" s="58">
        <v>75.8</v>
      </c>
      <c r="ES8" s="58">
        <v>79.8</v>
      </c>
      <c r="ET8" s="58">
        <v>72.5</v>
      </c>
      <c r="EU8" s="58">
        <v>72.3</v>
      </c>
      <c r="EV8" s="58">
        <v>72</v>
      </c>
      <c r="EW8" s="58">
        <v>72</v>
      </c>
      <c r="EX8" s="58">
        <v>72.400000000000006</v>
      </c>
      <c r="EY8" s="58">
        <v>70.8</v>
      </c>
      <c r="EZ8" s="59">
        <v>39858136</v>
      </c>
      <c r="FA8" s="59">
        <v>39967750</v>
      </c>
      <c r="FB8" s="59">
        <v>59464733</v>
      </c>
      <c r="FC8" s="59">
        <v>59795150</v>
      </c>
      <c r="FD8" s="59">
        <v>59940883</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Props1.xml><?xml version="1.0" encoding="utf-8"?>
<ds:datastoreItem xmlns:ds="http://schemas.openxmlformats.org/officeDocument/2006/customXml" ds:itemID="{F5DE71CC-A0ED-42C6-8C4A-5A1DE5C907DF}">
  <ds:schemaRefs>
    <ds:schemaRef ds:uri="http://schemas.microsoft.com/sharepoint/v3/contenttype/forms"/>
  </ds:schemaRefs>
</ds:datastoreItem>
</file>

<file path=customXml/itemProps2.xml><?xml version="1.0" encoding="utf-8"?>
<ds:datastoreItem xmlns:ds="http://schemas.openxmlformats.org/officeDocument/2006/customXml" ds:itemID="{6CD96A77-69A3-46E4-8BB4-E51CF30F8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23a2b-3719-4e74-9470-e51a3ce0e3cb"/>
    <ds:schemaRef ds:uri="7d8d742d-c24c-4c10-8640-2bd2523f4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AA1CC4-08EC-42E2-A8BD-C355672B28D5}">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二宮 裕和</cp:lastModifiedBy>
  <cp:revision/>
  <dcterms:created xsi:type="dcterms:W3CDTF">2025-12-15T05:00:38Z</dcterms:created>
  <dcterms:modified xsi:type="dcterms:W3CDTF">2026-02-25T04:16:07Z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