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seiyocity.sharepoint.com/sites/0000/Shared Documents/1040.財政課/0001_財政係/009_公営企業会計/【調査】地方公営企業経営比較分析表/2025(R7)年度/04_県確認依頼/01_愛媛県より/"/>
    </mc:Choice>
  </mc:AlternateContent>
  <xr:revisionPtr revIDLastSave="5" documentId="13_ncr:1_{3BCC54CA-EE9E-44E7-9E01-D8145722B5D9}" xr6:coauthVersionLast="47" xr6:coauthVersionMax="47" xr10:uidLastSave="{19493B89-8E82-4F6C-9E08-71C6C0513118}"/>
  <workbookProtection workbookAlgorithmName="SHA-512" workbookHashValue="qCuwDSLT3XNrgsLTIgSRW02JEZcE0JMMPuW31t17CXckkbUYZ7BkiXTfhZGF2Fyvb5SoPOQDiWscpUqqP4hGxw==" workbookSaltValue="JTdjSlbrUrmpOOsGy5rv+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E90" i="4"/>
  <c r="D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CN12" i="4"/>
  <c r="AU12" i="4"/>
  <c r="LP10" i="4"/>
  <c r="JW10" i="4"/>
  <c r="ID10" i="4"/>
  <c r="EG10" i="4"/>
  <c r="CN10" i="4"/>
  <c r="AU10" i="4"/>
  <c r="JW8" i="4"/>
  <c r="ID8" i="4"/>
  <c r="FZ8" i="4"/>
  <c r="EG8" i="4"/>
  <c r="CN8" i="4"/>
  <c r="AU8" i="4"/>
  <c r="B8" i="4"/>
  <c r="B6" i="4"/>
  <c r="BX78" i="4" l="1"/>
  <c r="BX54" i="4"/>
  <c r="BX32" i="4"/>
  <c r="MO78" i="4"/>
  <c r="MN54" i="4"/>
  <c r="MN32" i="4"/>
  <c r="JB78" i="4"/>
  <c r="IZ54" i="4"/>
  <c r="IZ32" i="4"/>
  <c r="FO78" i="4"/>
  <c r="FL54" i="4"/>
  <c r="FL32" i="4"/>
  <c r="C11" i="5"/>
  <c r="D11" i="5"/>
  <c r="E11" i="5"/>
  <c r="B11" i="5"/>
  <c r="EZ78" i="4" l="1"/>
  <c r="EW54" i="4"/>
  <c r="EW32" i="4"/>
  <c r="BI78" i="4"/>
  <c r="BI54" i="4"/>
  <c r="BI32" i="4"/>
  <c r="LZ78" i="4"/>
  <c r="LY54" i="4"/>
  <c r="LY32" i="4"/>
  <c r="IM78" i="4"/>
  <c r="IK54" i="4"/>
  <c r="IK32" i="4"/>
  <c r="LJ32" i="4"/>
  <c r="HX78" i="4"/>
  <c r="HV54" i="4"/>
  <c r="HV32" i="4"/>
  <c r="EK78" i="4"/>
  <c r="EH54" i="4"/>
  <c r="EH32" i="4"/>
  <c r="AT78" i="4"/>
  <c r="AT54" i="4"/>
  <c r="AT32" i="4"/>
  <c r="LK78" i="4"/>
  <c r="LJ54" i="4"/>
  <c r="KV78" i="4"/>
  <c r="KU54" i="4"/>
  <c r="KU32" i="4"/>
  <c r="HI78" i="4"/>
  <c r="HG54" i="4"/>
  <c r="HG32" i="4"/>
  <c r="DV78" i="4"/>
  <c r="DS54" i="4"/>
  <c r="DS32" i="4"/>
  <c r="AE78" i="4"/>
  <c r="AE54" i="4"/>
  <c r="AE32" i="4"/>
  <c r="P78" i="4"/>
  <c r="P54" i="4"/>
  <c r="P32" i="4"/>
  <c r="KG78" i="4"/>
  <c r="KF54" i="4"/>
  <c r="KF32" i="4"/>
  <c r="GT78" i="4"/>
  <c r="GR54" i="4"/>
  <c r="GR32" i="4"/>
  <c r="DG78" i="4"/>
  <c r="DD32" i="4"/>
  <c r="DD54" i="4"/>
</calcChain>
</file>

<file path=xl/sharedStrings.xml><?xml version="1.0" encoding="utf-8"?>
<sst xmlns="http://schemas.openxmlformats.org/spreadsheetml/2006/main" count="343" uniqueCount="183">
  <si>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</si>
  <si>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</si>
  <si>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</si>
  <si>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</si>
  <si>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</si>
  <si>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</si>
  <si>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</si>
  <si>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</si>
  <si>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</si>
  <si>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</si>
  <si>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</si>
  <si>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</si>
  <si>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</si>
  <si>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</si>
  <si>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</si>
  <si>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</si>
  <si>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</si>
  <si>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</si>
  <si>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</si>
  <si>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</si>
  <si>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</si>
  <si>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</si>
  <si>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</si>
  <si>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</si>
  <si>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</si>
  <si>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</si>
  <si>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</si>
  <si>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</si>
  <si>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</si>
  <si>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</si>
  <si>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</si>
  <si>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</si>
  <si>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</si>
  <si>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</si>
  <si>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</si>
  <si>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</si>
  <si>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</si>
  <si>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</si>
  <si>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</si>
  <si>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</si>
  <si>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</si>
  <si>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</si>
  <si>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</si>
  <si>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</si>
  <si>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</si>
  <si>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</si>
  <si>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</si>
  <si>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　本市は、海岸部から四国カルストの高地までの広大な面積を有し、市内全域に集落が点在していることから、西予市民病院・野村病院の２病院を運営することにより、24時間365日の二次救急医療（輪番制）を行っている。市内に他の二次救急病院が存在しないため、救急医療において、当院及び西予市民病院の担う役割は大きい。また、県のへき地医療拠点病院の指定を受け、大規模災害時には医療拠点としての役割も期待される。
　しかしながら、医療に従事する人員不足が一層深刻化する中、西予市では、限られた医療資源を有効に活用し、より適切な医療を提供するため、令和７年度より二次救急及び病床を西予市民病院へ集約することとなった。</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</si>
  <si>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</si>
  <si>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</si>
  <si>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</si>
  <si>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</si>
  <si>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</si>
  <si>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</si>
  <si>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</si>
  <si>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</si>
  <si>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</si>
  <si>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</si>
  <si>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</si>
  <si>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</si>
  <si>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</si>
  <si>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</si>
  <si>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</si>
  <si>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</si>
  <si>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</si>
  <si>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</si>
  <si>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</si>
  <si>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</si>
  <si>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</si>
  <si>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</si>
  <si>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</si>
  <si>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</si>
  <si>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</si>
  <si>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</si>
  <si>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</si>
  <si>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</si>
  <si>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</si>
  <si>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</si>
  <si>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</si>
  <si>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</si>
  <si>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</si>
  <si>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</si>
  <si>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</si>
  <si>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</si>
  <si>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</si>
  <si>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</si>
  <si>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</si>
  <si>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</si>
  <si>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</si>
  <si>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</si>
  <si>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</si>
  <si>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</si>
  <si>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</si>
  <si>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</si>
  <si>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</si>
  <si>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</si>
  <si>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</si>
  <si>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</si>
  <si>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</si>
  <si>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</si>
  <si>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</si>
  <si>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</si>
  <si>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</si>
  <si>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</si>
  <si>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</si>
  <si>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</si>
  <si>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</si>
  <si>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</si>
  <si>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</si>
  <si>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</si>
  <si>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</si>
  <si>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</si>
  <si>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</si>
  <si>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</si>
  <si>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</si>
  <si>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</si>
  <si>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</si>
  <si>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</si>
  <si>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</si>
  <si>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</si>
  <si>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</si>
  <si>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</si>
  <si>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</si>
  <si>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</si>
  <si>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</si>
  <si>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</si>
  <si>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</si>
  <si>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</si>
  <si>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</si>
  <si>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</si>
  <si>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</si>
  <si>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</si>
  <si>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</si>
  <si>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</si>
  <si>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</si>
  <si>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</si>
  <si>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</si>
  <si>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</si>
  <si>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</si>
  <si>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</si>
  <si>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</si>
  <si>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</si>
  <si>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</si>
  <si>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</si>
  <si>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</si>
  <si>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</si>
  <si>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</si>
  <si>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</si>
  <si>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</si>
  <si>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</si>
  <si>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</si>
  <si>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</si>
  <si>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</si>
  <si>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</si>
  <si>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</si>
  <si>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</si>
  <si>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</si>
  <si>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</si>
  <si>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</si>
  <si>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</si>
  <si>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</si>
  <si>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</si>
  <si>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</si>
  <si>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西予市</t>
  </si>
  <si>
    <t>市立西予市民病院</t>
  </si>
  <si>
    <t>当然財務</t>
  </si>
  <si>
    <t>病院事業</t>
  </si>
  <si>
    <t>一般病院</t>
  </si>
  <si>
    <t>100床以上～200床未満</t>
  </si>
  <si>
    <t>非設置</t>
  </si>
  <si>
    <t>直営</t>
  </si>
  <si>
    <t>ド 透 訓</t>
  </si>
  <si>
    <t>救 感 へ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</si>
  <si>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</si>
  <si>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</si>
  <si>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</si>
  <si>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</si>
  <si>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</si>
  <si>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</si>
  <si>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</si>
  <si>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
　26年度の移転新築により、現在のところ平均値よりもかなり低い水準にある。
【②器械備品減価償却率】
　移転新築にあわせて更新を行った器械備品が更新時期になったこともあり、平均値と比較して高い水準にある。数値は上昇傾向となっており、今後とも計画的な更新を行うことにより、数値の抑制を図る。
【③１床当たり有形固定資産】
　ほぼ平均値の水準であるが、現状でも減価償却費が医業収支比率・経常収支比率に大きな影響を与えているため、慎重な投資計画が必要となる。</t>
    <phoneticPr fontId="5"/>
  </si>
  <si>
    <t>　令和６年度は、昨年度に引き続き一部病棟を休止し対応した。そのため、経営にも大きく影響を受けたものとなった。経常収支比率は、100％以上、単年度黒字を計上となっているが、経営状況の悪化から基準外繰入を行ったことによるものである。
　医療に従事する人員不足が一層深刻化する中、西予市では、限られた医療資源を有効に活用し、より適切な医療を提供するため、二次救急及び病床を西予市民病院へ集約することとした。あわせて、人員確保の困難さや財政面での課題を踏まえ、令和７年度から指定管理者制度を導入する。今後は、民間手法を活用した効率的な管理運営と経営基盤の強化が期待される。</t>
    <rPh sb="1" eb="3">
      <t>レイワ</t>
    </rPh>
    <rPh sb="90" eb="92">
      <t>アッカ</t>
    </rPh>
    <rPh sb="100" eb="101">
      <t>オコナ</t>
    </rPh>
    <phoneticPr fontId="5"/>
  </si>
  <si>
    <t>　医業収支比率は平均値を12.3pt下回り、経常収支比率は9.5pt上回っている。今年度も一部病棟を休止し運営したが、前年度と比較し入院患者数は減少している。経常収支比率は上昇しているが、経営補填として基準外繰入によるものである。また、移転新築（平成26年度）による減価償却費の影響も大きいため、更なる収益確保が必要である。
【④病床利用率】
　病床利用率については、一部病棟を休止していることもあり前年度と比較して5.1pt減少し、平均値の水準を下回っている。種類別に見ると、一般病床の58.6％、療養病床は休止のため0％となっている。今後の利用率向上が課題である。
【⑤入院収益単価・⑥外来収益単価】
　両数値ともに、平均値の水準を上回っている。平均在院日数の短縮、診療加算の取得等により、引き続き上昇に努める。
【⑦職員給与費対医業収益比率】
　平均値を8.6pt上回った数値となっている。患者数減による医業収益の減少に加え、令和７年度から指定管理者制度導入に伴う給与費の増加の影響もあり、平均値を上回っている。
【⑧材料費対医業収益比率】
　平均値より0.7pt上回った数値となっている。前年度と比べ患者数の減による医業収益の減少及び燃料費高騰による材料費の増加が影響している。
【⑨累積欠損金比率】
　基準外繰入により当年度純利益となったが、移転新築以後、累積欠損金を計上している。比率は平均値を大きく下回っているものの、今後も単年度赤字の計上が予測されることから、数値の上昇が懸念される。</t>
    <rPh sb="18" eb="20">
      <t>シタマワ</t>
    </rPh>
    <rPh sb="34" eb="36">
      <t>ウワマワ</t>
    </rPh>
    <rPh sb="72" eb="74">
      <t>ゲンショウ</t>
    </rPh>
    <rPh sb="79" eb="81">
      <t>ケイジョウ</t>
    </rPh>
    <rPh sb="81" eb="83">
      <t>シュウシ</t>
    </rPh>
    <rPh sb="83" eb="85">
      <t>ヒリツ</t>
    </rPh>
    <rPh sb="86" eb="88">
      <t>ジョウショウ</t>
    </rPh>
    <rPh sb="94" eb="96">
      <t>ケイエイ</t>
    </rPh>
    <rPh sb="96" eb="98">
      <t>ホテン</t>
    </rPh>
    <rPh sb="101" eb="106">
      <t>キジュンガイクリイレ</t>
    </rPh>
    <rPh sb="123" eb="125">
      <t>ヘイセイ</t>
    </rPh>
    <rPh sb="398" eb="401">
      <t>カンジャスウ</t>
    </rPh>
    <rPh sb="401" eb="402">
      <t>ゲン</t>
    </rPh>
    <rPh sb="405" eb="407">
      <t>イギョウ</t>
    </rPh>
    <rPh sb="416" eb="418">
      <t>レイワ</t>
    </rPh>
    <rPh sb="419" eb="421">
      <t>ネンド</t>
    </rPh>
    <rPh sb="430" eb="432">
      <t>ドウニュウ</t>
    </rPh>
    <rPh sb="433" eb="434">
      <t>トモナ</t>
    </rPh>
    <rPh sb="442" eb="444">
      <t>エイキョウ</t>
    </rPh>
    <rPh sb="504" eb="507">
      <t>カンジャスウ</t>
    </rPh>
    <rPh sb="508" eb="509">
      <t>ゲン</t>
    </rPh>
    <rPh sb="512" eb="516">
      <t>イギョウシュウエキ</t>
    </rPh>
    <rPh sb="517" eb="519">
      <t>ゲンショウ</t>
    </rPh>
    <rPh sb="519" eb="520">
      <t>オヨ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</si>
</sst>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54.4</c:v>
                </c:pt>
                <c:pt idx="1">
                  <c:v>50.2</c:v>
                </c:pt>
                <c:pt idx="2">
                  <c:v>42.9</c:v>
                </c:pt>
                <c:pt idx="3">
                  <c:v>46.9</c:v>
                </c:pt>
                <c:pt idx="4">
                  <c:v>41.8</c:v>
                </c:pt>
              </c:numCache>
            </c:numRef>
          </c:val>
          <c:extLst>
            <c:ext xmlns:c16="http://schemas.microsoft.com/office/drawing/2014/chart" uri="{C3380CC4-5D6E-409C-BE32-E72D297353CC}">
              <c16:uniqueId val="{00000000-031B-4BE4-BDF4-7EF7478E670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031B-4BE4-BDF4-7EF7478E670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12979</c:v>
                </c:pt>
                <c:pt idx="1">
                  <c:v>13161</c:v>
                </c:pt>
                <c:pt idx="2">
                  <c:v>13867</c:v>
                </c:pt>
                <c:pt idx="3">
                  <c:v>14502</c:v>
                </c:pt>
                <c:pt idx="4">
                  <c:v>13899</c:v>
                </c:pt>
              </c:numCache>
            </c:numRef>
          </c:val>
          <c:extLst>
            <c:ext xmlns:c16="http://schemas.microsoft.com/office/drawing/2014/chart" uri="{C3380CC4-5D6E-409C-BE32-E72D297353CC}">
              <c16:uniqueId val="{00000000-03E8-41EB-A3DE-253329308C7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03E8-41EB-A3DE-253329308C7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36999</c:v>
                </c:pt>
                <c:pt idx="1">
                  <c:v>39409</c:v>
                </c:pt>
                <c:pt idx="2">
                  <c:v>44138</c:v>
                </c:pt>
                <c:pt idx="3">
                  <c:v>42573</c:v>
                </c:pt>
                <c:pt idx="4">
                  <c:v>44783</c:v>
                </c:pt>
              </c:numCache>
            </c:numRef>
          </c:val>
          <c:extLst>
            <c:ext xmlns:c16="http://schemas.microsoft.com/office/drawing/2014/chart" uri="{C3380CC4-5D6E-409C-BE32-E72D297353CC}">
              <c16:uniqueId val="{00000000-2DD1-44EC-AD00-DC626934697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2DD1-44EC-AD00-DC626934697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61</c:v>
                </c:pt>
                <c:pt idx="1">
                  <c:v>69.3</c:v>
                </c:pt>
                <c:pt idx="2">
                  <c:v>80.8</c:v>
                </c:pt>
                <c:pt idx="3">
                  <c:v>83.3</c:v>
                </c:pt>
                <c:pt idx="4">
                  <c:v>85.2</c:v>
                </c:pt>
              </c:numCache>
            </c:numRef>
          </c:val>
          <c:extLst>
            <c:ext xmlns:c16="http://schemas.microsoft.com/office/drawing/2014/chart" uri="{C3380CC4-5D6E-409C-BE32-E72D297353CC}">
              <c16:uniqueId val="{00000000-2DA8-4400-8386-4CB2EB81107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2DA8-4400-8386-4CB2EB81107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75.5</c:v>
                </c:pt>
                <c:pt idx="1">
                  <c:v>73.2</c:v>
                </c:pt>
                <c:pt idx="2">
                  <c:v>69.5</c:v>
                </c:pt>
                <c:pt idx="3">
                  <c:v>71.8</c:v>
                </c:pt>
                <c:pt idx="4">
                  <c:v>66</c:v>
                </c:pt>
              </c:numCache>
            </c:numRef>
          </c:val>
          <c:extLst>
            <c:ext xmlns:c16="http://schemas.microsoft.com/office/drawing/2014/chart" uri="{C3380CC4-5D6E-409C-BE32-E72D297353CC}">
              <c16:uniqueId val="{00000000-6817-45F0-9945-B0A316C1B6C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6817-45F0-9945-B0A316C1B6C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77.2</c:v>
                </c:pt>
                <c:pt idx="1">
                  <c:v>74.8</c:v>
                </c:pt>
                <c:pt idx="2">
                  <c:v>71</c:v>
                </c:pt>
                <c:pt idx="3">
                  <c:v>73.3</c:v>
                </c:pt>
                <c:pt idx="4">
                  <c:v>67.400000000000006</c:v>
                </c:pt>
              </c:numCache>
            </c:numRef>
          </c:val>
          <c:extLst>
            <c:ext xmlns:c16="http://schemas.microsoft.com/office/drawing/2014/chart" uri="{C3380CC4-5D6E-409C-BE32-E72D297353CC}">
              <c16:uniqueId val="{00000000-FB06-462C-9BF5-6EB5FBB3300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FB06-462C-9BF5-6EB5FBB3300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97.7</c:v>
                </c:pt>
                <c:pt idx="1">
                  <c:v>93.2</c:v>
                </c:pt>
                <c:pt idx="2">
                  <c:v>92.1</c:v>
                </c:pt>
                <c:pt idx="3">
                  <c:v>94.9</c:v>
                </c:pt>
                <c:pt idx="4">
                  <c:v>102.5</c:v>
                </c:pt>
              </c:numCache>
            </c:numRef>
          </c:val>
          <c:extLst>
            <c:ext xmlns:c16="http://schemas.microsoft.com/office/drawing/2014/chart" uri="{C3380CC4-5D6E-409C-BE32-E72D297353CC}">
              <c16:uniqueId val="{00000000-9862-4292-AB1F-0584D1EFFCD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9862-4292-AB1F-0584D1EFFCD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32.299999999999997</c:v>
                </c:pt>
                <c:pt idx="1">
                  <c:v>36.700000000000003</c:v>
                </c:pt>
                <c:pt idx="2">
                  <c:v>40.299999999999997</c:v>
                </c:pt>
                <c:pt idx="3">
                  <c:v>44.4</c:v>
                </c:pt>
                <c:pt idx="4">
                  <c:v>48.4</c:v>
                </c:pt>
              </c:numCache>
            </c:numRef>
          </c:val>
          <c:extLst>
            <c:ext xmlns:c16="http://schemas.microsoft.com/office/drawing/2014/chart" uri="{C3380CC4-5D6E-409C-BE32-E72D297353CC}">
              <c16:uniqueId val="{00000000-5A96-41DF-A0C2-828AB92AED5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5A96-41DF-A0C2-828AB92AED5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65.400000000000006</c:v>
                </c:pt>
                <c:pt idx="1">
                  <c:v>70.400000000000006</c:v>
                </c:pt>
                <c:pt idx="2">
                  <c:v>70.900000000000006</c:v>
                </c:pt>
                <c:pt idx="3">
                  <c:v>74.900000000000006</c:v>
                </c:pt>
                <c:pt idx="4">
                  <c:v>79.5</c:v>
                </c:pt>
              </c:numCache>
            </c:numRef>
          </c:val>
          <c:extLst>
            <c:ext xmlns:c16="http://schemas.microsoft.com/office/drawing/2014/chart" uri="{C3380CC4-5D6E-409C-BE32-E72D297353CC}">
              <c16:uniqueId val="{00000000-63B1-4755-BBE5-FEC592B363A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63B1-4755-BBE5-FEC592B363A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39228851</c:v>
                </c:pt>
                <c:pt idx="1">
                  <c:v>39508890</c:v>
                </c:pt>
                <c:pt idx="2">
                  <c:v>40057513</c:v>
                </c:pt>
                <c:pt idx="3">
                  <c:v>40239000</c:v>
                </c:pt>
                <c:pt idx="4">
                  <c:v>40247929</c:v>
                </c:pt>
              </c:numCache>
            </c:numRef>
          </c:val>
          <c:extLst>
            <c:ext xmlns:c16="http://schemas.microsoft.com/office/drawing/2014/chart" uri="{C3380CC4-5D6E-409C-BE32-E72D297353CC}">
              <c16:uniqueId val="{00000000-A237-442D-954D-53C1D6BED85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A237-442D-954D-53C1D6BED85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19.3</c:v>
                </c:pt>
                <c:pt idx="1">
                  <c:v>20.100000000000001</c:v>
                </c:pt>
                <c:pt idx="2">
                  <c:v>20.5</c:v>
                </c:pt>
                <c:pt idx="3">
                  <c:v>19.7</c:v>
                </c:pt>
                <c:pt idx="4">
                  <c:v>18.8</c:v>
                </c:pt>
              </c:numCache>
            </c:numRef>
          </c:val>
          <c:extLst>
            <c:ext xmlns:c16="http://schemas.microsoft.com/office/drawing/2014/chart" uri="{C3380CC4-5D6E-409C-BE32-E72D297353CC}">
              <c16:uniqueId val="{00000000-858E-474B-BADB-7E7C6BD884A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858E-474B-BADB-7E7C6BD884A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70</c:v>
                </c:pt>
                <c:pt idx="1">
                  <c:v>69.099999999999994</c:v>
                </c:pt>
                <c:pt idx="2">
                  <c:v>73.5</c:v>
                </c:pt>
                <c:pt idx="3">
                  <c:v>72.5</c:v>
                </c:pt>
                <c:pt idx="4">
                  <c:v>77.8</c:v>
                </c:pt>
              </c:numCache>
            </c:numRef>
          </c:val>
          <c:extLst>
            <c:ext xmlns:c16="http://schemas.microsoft.com/office/drawing/2014/chart" uri="{C3380CC4-5D6E-409C-BE32-E72D297353CC}">
              <c16:uniqueId val="{00000000-8E64-4387-BE04-1EC38355940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8E64-4387-BE04-1EC38355940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E20" zoomScale="110" zoomScaleNormal="110" zoomScaleSheetLayoutView="70" workbookViewId="0">
      <selection activeCell="NJ22" sqref="NJ22:NX34"/>
    </sheetView>
  </sheetViews>
  <sheetFormatPr defaultColWidth="2.77734375" defaultRowHeight="13.2" x14ac:dyDescent="0.2"/>
  <cols>
    <col min="1" max="1" width="2" customWidth="1"/>
    <col min="2" max="2" width="0.88671875" customWidth="1"/>
    <col min="3" max="372" width="0.7773437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愛媛県西予市　市立西予市民病院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109</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43</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感 へ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2</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154</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33721</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11772</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86</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86</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47</v>
      </c>
      <c r="NK22" s="98"/>
      <c r="NL22" s="98"/>
      <c r="NM22" s="98"/>
      <c r="NN22" s="98"/>
      <c r="NO22" s="98"/>
      <c r="NP22" s="98"/>
      <c r="NQ22" s="98"/>
      <c r="NR22" s="98"/>
      <c r="NS22" s="98"/>
      <c r="NT22" s="98"/>
      <c r="NU22" s="98"/>
      <c r="NV22" s="98"/>
      <c r="NW22" s="98"/>
      <c r="NX22" s="99"/>
      <c r="OC22" s="16" t="s">
        <v>48</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49</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50</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51</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52</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53</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54</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55</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56</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57</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58</v>
      </c>
    </row>
    <row r="33" spans="1:393" ht="13.5" customHeight="1" x14ac:dyDescent="0.2">
      <c r="A33" s="2"/>
      <c r="B33" s="14"/>
      <c r="D33" s="2"/>
      <c r="E33" s="2"/>
      <c r="F33" s="2"/>
      <c r="G33" s="65" t="s">
        <v>59</v>
      </c>
      <c r="H33" s="65"/>
      <c r="I33" s="65"/>
      <c r="J33" s="65"/>
      <c r="K33" s="65"/>
      <c r="L33" s="65"/>
      <c r="M33" s="65"/>
      <c r="N33" s="65"/>
      <c r="O33" s="65"/>
      <c r="P33" s="69">
        <f>データ!AI7</f>
        <v>97.7</v>
      </c>
      <c r="Q33" s="70"/>
      <c r="R33" s="70"/>
      <c r="S33" s="70"/>
      <c r="T33" s="70"/>
      <c r="U33" s="70"/>
      <c r="V33" s="70"/>
      <c r="W33" s="70"/>
      <c r="X33" s="70"/>
      <c r="Y33" s="70"/>
      <c r="Z33" s="70"/>
      <c r="AA33" s="70"/>
      <c r="AB33" s="70"/>
      <c r="AC33" s="70"/>
      <c r="AD33" s="71"/>
      <c r="AE33" s="69">
        <f>データ!AJ7</f>
        <v>93.2</v>
      </c>
      <c r="AF33" s="70"/>
      <c r="AG33" s="70"/>
      <c r="AH33" s="70"/>
      <c r="AI33" s="70"/>
      <c r="AJ33" s="70"/>
      <c r="AK33" s="70"/>
      <c r="AL33" s="70"/>
      <c r="AM33" s="70"/>
      <c r="AN33" s="70"/>
      <c r="AO33" s="70"/>
      <c r="AP33" s="70"/>
      <c r="AQ33" s="70"/>
      <c r="AR33" s="70"/>
      <c r="AS33" s="71"/>
      <c r="AT33" s="69">
        <f>データ!AK7</f>
        <v>92.1</v>
      </c>
      <c r="AU33" s="70"/>
      <c r="AV33" s="70"/>
      <c r="AW33" s="70"/>
      <c r="AX33" s="70"/>
      <c r="AY33" s="70"/>
      <c r="AZ33" s="70"/>
      <c r="BA33" s="70"/>
      <c r="BB33" s="70"/>
      <c r="BC33" s="70"/>
      <c r="BD33" s="70"/>
      <c r="BE33" s="70"/>
      <c r="BF33" s="70"/>
      <c r="BG33" s="70"/>
      <c r="BH33" s="71"/>
      <c r="BI33" s="69">
        <f>データ!AL7</f>
        <v>94.9</v>
      </c>
      <c r="BJ33" s="70"/>
      <c r="BK33" s="70"/>
      <c r="BL33" s="70"/>
      <c r="BM33" s="70"/>
      <c r="BN33" s="70"/>
      <c r="BO33" s="70"/>
      <c r="BP33" s="70"/>
      <c r="BQ33" s="70"/>
      <c r="BR33" s="70"/>
      <c r="BS33" s="70"/>
      <c r="BT33" s="70"/>
      <c r="BU33" s="70"/>
      <c r="BV33" s="70"/>
      <c r="BW33" s="71"/>
      <c r="BX33" s="69">
        <f>データ!AM7</f>
        <v>102.5</v>
      </c>
      <c r="BY33" s="70"/>
      <c r="BZ33" s="70"/>
      <c r="CA33" s="70"/>
      <c r="CB33" s="70"/>
      <c r="CC33" s="70"/>
      <c r="CD33" s="70"/>
      <c r="CE33" s="70"/>
      <c r="CF33" s="70"/>
      <c r="CG33" s="70"/>
      <c r="CH33" s="70"/>
      <c r="CI33" s="70"/>
      <c r="CJ33" s="70"/>
      <c r="CK33" s="70"/>
      <c r="CL33" s="71"/>
      <c r="CO33" s="2"/>
      <c r="CP33" s="2"/>
      <c r="CQ33" s="2"/>
      <c r="CR33" s="2"/>
      <c r="CS33" s="2"/>
      <c r="CT33" s="2"/>
      <c r="CU33" s="65" t="s">
        <v>59</v>
      </c>
      <c r="CV33" s="65"/>
      <c r="CW33" s="65"/>
      <c r="CX33" s="65"/>
      <c r="CY33" s="65"/>
      <c r="CZ33" s="65"/>
      <c r="DA33" s="65"/>
      <c r="DB33" s="65"/>
      <c r="DC33" s="65"/>
      <c r="DD33" s="69">
        <f>データ!AT7</f>
        <v>77.2</v>
      </c>
      <c r="DE33" s="70"/>
      <c r="DF33" s="70"/>
      <c r="DG33" s="70"/>
      <c r="DH33" s="70"/>
      <c r="DI33" s="70"/>
      <c r="DJ33" s="70"/>
      <c r="DK33" s="70"/>
      <c r="DL33" s="70"/>
      <c r="DM33" s="70"/>
      <c r="DN33" s="70"/>
      <c r="DO33" s="70"/>
      <c r="DP33" s="70"/>
      <c r="DQ33" s="70"/>
      <c r="DR33" s="71"/>
      <c r="DS33" s="69">
        <f>データ!AU7</f>
        <v>74.8</v>
      </c>
      <c r="DT33" s="70"/>
      <c r="DU33" s="70"/>
      <c r="DV33" s="70"/>
      <c r="DW33" s="70"/>
      <c r="DX33" s="70"/>
      <c r="DY33" s="70"/>
      <c r="DZ33" s="70"/>
      <c r="EA33" s="70"/>
      <c r="EB33" s="70"/>
      <c r="EC33" s="70"/>
      <c r="ED33" s="70"/>
      <c r="EE33" s="70"/>
      <c r="EF33" s="70"/>
      <c r="EG33" s="71"/>
      <c r="EH33" s="69">
        <f>データ!AV7</f>
        <v>71</v>
      </c>
      <c r="EI33" s="70"/>
      <c r="EJ33" s="70"/>
      <c r="EK33" s="70"/>
      <c r="EL33" s="70"/>
      <c r="EM33" s="70"/>
      <c r="EN33" s="70"/>
      <c r="EO33" s="70"/>
      <c r="EP33" s="70"/>
      <c r="EQ33" s="70"/>
      <c r="ER33" s="70"/>
      <c r="ES33" s="70"/>
      <c r="ET33" s="70"/>
      <c r="EU33" s="70"/>
      <c r="EV33" s="71"/>
      <c r="EW33" s="69">
        <f>データ!AW7</f>
        <v>73.3</v>
      </c>
      <c r="EX33" s="70"/>
      <c r="EY33" s="70"/>
      <c r="EZ33" s="70"/>
      <c r="FA33" s="70"/>
      <c r="FB33" s="70"/>
      <c r="FC33" s="70"/>
      <c r="FD33" s="70"/>
      <c r="FE33" s="70"/>
      <c r="FF33" s="70"/>
      <c r="FG33" s="70"/>
      <c r="FH33" s="70"/>
      <c r="FI33" s="70"/>
      <c r="FJ33" s="70"/>
      <c r="FK33" s="71"/>
      <c r="FL33" s="69">
        <f>データ!AX7</f>
        <v>67.400000000000006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59</v>
      </c>
      <c r="GJ33" s="65"/>
      <c r="GK33" s="65"/>
      <c r="GL33" s="65"/>
      <c r="GM33" s="65"/>
      <c r="GN33" s="65"/>
      <c r="GO33" s="65"/>
      <c r="GP33" s="65"/>
      <c r="GQ33" s="65"/>
      <c r="GR33" s="69">
        <f>データ!BE7</f>
        <v>75.5</v>
      </c>
      <c r="GS33" s="70"/>
      <c r="GT33" s="70"/>
      <c r="GU33" s="70"/>
      <c r="GV33" s="70"/>
      <c r="GW33" s="70"/>
      <c r="GX33" s="70"/>
      <c r="GY33" s="70"/>
      <c r="GZ33" s="70"/>
      <c r="HA33" s="70"/>
      <c r="HB33" s="70"/>
      <c r="HC33" s="70"/>
      <c r="HD33" s="70"/>
      <c r="HE33" s="70"/>
      <c r="HF33" s="71"/>
      <c r="HG33" s="69">
        <f>データ!BF7</f>
        <v>73.2</v>
      </c>
      <c r="HH33" s="70"/>
      <c r="HI33" s="70"/>
      <c r="HJ33" s="70"/>
      <c r="HK33" s="70"/>
      <c r="HL33" s="70"/>
      <c r="HM33" s="70"/>
      <c r="HN33" s="70"/>
      <c r="HO33" s="70"/>
      <c r="HP33" s="70"/>
      <c r="HQ33" s="70"/>
      <c r="HR33" s="70"/>
      <c r="HS33" s="70"/>
      <c r="HT33" s="70"/>
      <c r="HU33" s="71"/>
      <c r="HV33" s="69">
        <f>データ!BG7</f>
        <v>69.5</v>
      </c>
      <c r="HW33" s="70"/>
      <c r="HX33" s="70"/>
      <c r="HY33" s="70"/>
      <c r="HZ33" s="70"/>
      <c r="IA33" s="70"/>
      <c r="IB33" s="70"/>
      <c r="IC33" s="70"/>
      <c r="ID33" s="70"/>
      <c r="IE33" s="70"/>
      <c r="IF33" s="70"/>
      <c r="IG33" s="70"/>
      <c r="IH33" s="70"/>
      <c r="II33" s="70"/>
      <c r="IJ33" s="71"/>
      <c r="IK33" s="69">
        <f>データ!BH7</f>
        <v>71.8</v>
      </c>
      <c r="IL33" s="70"/>
      <c r="IM33" s="70"/>
      <c r="IN33" s="70"/>
      <c r="IO33" s="70"/>
      <c r="IP33" s="70"/>
      <c r="IQ33" s="70"/>
      <c r="IR33" s="70"/>
      <c r="IS33" s="70"/>
      <c r="IT33" s="70"/>
      <c r="IU33" s="70"/>
      <c r="IV33" s="70"/>
      <c r="IW33" s="70"/>
      <c r="IX33" s="70"/>
      <c r="IY33" s="71"/>
      <c r="IZ33" s="69">
        <f>データ!BI7</f>
        <v>66</v>
      </c>
      <c r="JA33" s="70"/>
      <c r="JB33" s="70"/>
      <c r="JC33" s="70"/>
      <c r="JD33" s="70"/>
      <c r="JE33" s="70"/>
      <c r="JF33" s="70"/>
      <c r="JG33" s="70"/>
      <c r="JH33" s="70"/>
      <c r="JI33" s="70"/>
      <c r="JJ33" s="70"/>
      <c r="JK33" s="70"/>
      <c r="JL33" s="70"/>
      <c r="JM33" s="70"/>
      <c r="JN33" s="71"/>
      <c r="JO33" s="2"/>
      <c r="JP33" s="2"/>
      <c r="JQ33" s="2"/>
      <c r="JR33" s="2"/>
      <c r="JS33" s="2"/>
      <c r="JT33" s="2"/>
      <c r="JU33" s="2"/>
      <c r="JV33" s="2"/>
      <c r="JW33" s="65" t="s">
        <v>59</v>
      </c>
      <c r="JX33" s="65"/>
      <c r="JY33" s="65"/>
      <c r="JZ33" s="65"/>
      <c r="KA33" s="65"/>
      <c r="KB33" s="65"/>
      <c r="KC33" s="65"/>
      <c r="KD33" s="65"/>
      <c r="KE33" s="65"/>
      <c r="KF33" s="69">
        <f>データ!BP7</f>
        <v>54.4</v>
      </c>
      <c r="KG33" s="70"/>
      <c r="KH33" s="70"/>
      <c r="KI33" s="70"/>
      <c r="KJ33" s="70"/>
      <c r="KK33" s="70"/>
      <c r="KL33" s="70"/>
      <c r="KM33" s="70"/>
      <c r="KN33" s="70"/>
      <c r="KO33" s="70"/>
      <c r="KP33" s="70"/>
      <c r="KQ33" s="70"/>
      <c r="KR33" s="70"/>
      <c r="KS33" s="70"/>
      <c r="KT33" s="71"/>
      <c r="KU33" s="69">
        <f>データ!BQ7</f>
        <v>50.2</v>
      </c>
      <c r="KV33" s="70"/>
      <c r="KW33" s="70"/>
      <c r="KX33" s="70"/>
      <c r="KY33" s="70"/>
      <c r="KZ33" s="70"/>
      <c r="LA33" s="70"/>
      <c r="LB33" s="70"/>
      <c r="LC33" s="70"/>
      <c r="LD33" s="70"/>
      <c r="LE33" s="70"/>
      <c r="LF33" s="70"/>
      <c r="LG33" s="70"/>
      <c r="LH33" s="70"/>
      <c r="LI33" s="71"/>
      <c r="LJ33" s="69">
        <f>データ!BR7</f>
        <v>42.9</v>
      </c>
      <c r="LK33" s="70"/>
      <c r="LL33" s="70"/>
      <c r="LM33" s="70"/>
      <c r="LN33" s="70"/>
      <c r="LO33" s="70"/>
      <c r="LP33" s="70"/>
      <c r="LQ33" s="70"/>
      <c r="LR33" s="70"/>
      <c r="LS33" s="70"/>
      <c r="LT33" s="70"/>
      <c r="LU33" s="70"/>
      <c r="LV33" s="70"/>
      <c r="LW33" s="70"/>
      <c r="LX33" s="71"/>
      <c r="LY33" s="69">
        <f>データ!BS7</f>
        <v>46.9</v>
      </c>
      <c r="LZ33" s="70"/>
      <c r="MA33" s="70"/>
      <c r="MB33" s="70"/>
      <c r="MC33" s="70"/>
      <c r="MD33" s="70"/>
      <c r="ME33" s="70"/>
      <c r="MF33" s="70"/>
      <c r="MG33" s="70"/>
      <c r="MH33" s="70"/>
      <c r="MI33" s="70"/>
      <c r="MJ33" s="70"/>
      <c r="MK33" s="70"/>
      <c r="ML33" s="70"/>
      <c r="MM33" s="71"/>
      <c r="MN33" s="69">
        <f>データ!BT7</f>
        <v>41.8</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60</v>
      </c>
    </row>
    <row r="34" spans="1:393" ht="13.5" customHeight="1" x14ac:dyDescent="0.2">
      <c r="A34" s="2"/>
      <c r="B34" s="14"/>
      <c r="D34" s="2"/>
      <c r="E34" s="2"/>
      <c r="F34" s="2"/>
      <c r="G34" s="65" t="s">
        <v>61</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61</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61</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61</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62</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63</v>
      </c>
      <c r="NK35" s="89"/>
      <c r="NL35" s="89"/>
      <c r="NM35" s="89"/>
      <c r="NN35" s="89"/>
      <c r="NO35" s="89"/>
      <c r="NP35" s="89"/>
      <c r="NQ35" s="89"/>
      <c r="NR35" s="89"/>
      <c r="NS35" s="89"/>
      <c r="NT35" s="89"/>
      <c r="NU35" s="89"/>
      <c r="NV35" s="89"/>
      <c r="NW35" s="89"/>
      <c r="NX35" s="89"/>
      <c r="OC35" s="16" t="s">
        <v>64</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65</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66</v>
      </c>
      <c r="NK37" s="78"/>
      <c r="NL37" s="78"/>
      <c r="NM37" s="78"/>
      <c r="NN37" s="78"/>
      <c r="NO37" s="78"/>
      <c r="NP37" s="78"/>
      <c r="NQ37" s="78"/>
      <c r="NR37" s="78"/>
      <c r="NS37" s="78"/>
      <c r="NT37" s="78"/>
      <c r="NU37" s="78"/>
      <c r="NV37" s="78"/>
      <c r="NW37" s="78"/>
      <c r="NX37" s="79"/>
      <c r="OC37" s="16" t="s">
        <v>67</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68</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182</v>
      </c>
      <c r="NK39" s="156"/>
      <c r="NL39" s="156"/>
      <c r="NM39" s="156"/>
      <c r="NN39" s="156"/>
      <c r="NO39" s="156"/>
      <c r="NP39" s="156"/>
      <c r="NQ39" s="156"/>
      <c r="NR39" s="156"/>
      <c r="NS39" s="156"/>
      <c r="NT39" s="156"/>
      <c r="NU39" s="156"/>
      <c r="NV39" s="156"/>
      <c r="NW39" s="156"/>
      <c r="NX39" s="157"/>
      <c r="OC39" s="16" t="s">
        <v>69</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70</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71</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72</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73</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74</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75</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76</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77</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78</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79</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80</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81</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82</v>
      </c>
      <c r="NK52" s="78"/>
      <c r="NL52" s="78"/>
      <c r="NM52" s="78"/>
      <c r="NN52" s="78"/>
      <c r="NO52" s="78"/>
      <c r="NP52" s="78"/>
      <c r="NQ52" s="78"/>
      <c r="NR52" s="78"/>
      <c r="NS52" s="78"/>
      <c r="NT52" s="78"/>
      <c r="NU52" s="78"/>
      <c r="NV52" s="78"/>
      <c r="NW52" s="78"/>
      <c r="NX52" s="79"/>
      <c r="OC52" s="16" t="s">
        <v>83</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84</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180</v>
      </c>
      <c r="NK54" s="92"/>
      <c r="NL54" s="92"/>
      <c r="NM54" s="92"/>
      <c r="NN54" s="92"/>
      <c r="NO54" s="92"/>
      <c r="NP54" s="92"/>
      <c r="NQ54" s="92"/>
      <c r="NR54" s="92"/>
      <c r="NS54" s="92"/>
      <c r="NT54" s="92"/>
      <c r="NU54" s="92"/>
      <c r="NV54" s="92"/>
      <c r="NW54" s="92"/>
      <c r="NX54" s="93"/>
      <c r="OC54" s="16" t="s">
        <v>85</v>
      </c>
    </row>
    <row r="55" spans="1:393" ht="13.5" customHeight="1" x14ac:dyDescent="0.2">
      <c r="A55" s="2"/>
      <c r="B55" s="14"/>
      <c r="C55" s="2"/>
      <c r="D55" s="2"/>
      <c r="E55" s="2"/>
      <c r="F55" s="2"/>
      <c r="G55" s="65" t="s">
        <v>59</v>
      </c>
      <c r="H55" s="65"/>
      <c r="I55" s="65"/>
      <c r="J55" s="65"/>
      <c r="K55" s="65"/>
      <c r="L55" s="65"/>
      <c r="M55" s="65"/>
      <c r="N55" s="65"/>
      <c r="O55" s="65"/>
      <c r="P55" s="66">
        <f>データ!CA7</f>
        <v>36999</v>
      </c>
      <c r="Q55" s="67"/>
      <c r="R55" s="67"/>
      <c r="S55" s="67"/>
      <c r="T55" s="67"/>
      <c r="U55" s="67"/>
      <c r="V55" s="67"/>
      <c r="W55" s="67"/>
      <c r="X55" s="67"/>
      <c r="Y55" s="67"/>
      <c r="Z55" s="67"/>
      <c r="AA55" s="67"/>
      <c r="AB55" s="67"/>
      <c r="AC55" s="67"/>
      <c r="AD55" s="68"/>
      <c r="AE55" s="66">
        <f>データ!CB7</f>
        <v>39409</v>
      </c>
      <c r="AF55" s="67"/>
      <c r="AG55" s="67"/>
      <c r="AH55" s="67"/>
      <c r="AI55" s="67"/>
      <c r="AJ55" s="67"/>
      <c r="AK55" s="67"/>
      <c r="AL55" s="67"/>
      <c r="AM55" s="67"/>
      <c r="AN55" s="67"/>
      <c r="AO55" s="67"/>
      <c r="AP55" s="67"/>
      <c r="AQ55" s="67"/>
      <c r="AR55" s="67"/>
      <c r="AS55" s="68"/>
      <c r="AT55" s="66">
        <f>データ!CC7</f>
        <v>44138</v>
      </c>
      <c r="AU55" s="67"/>
      <c r="AV55" s="67"/>
      <c r="AW55" s="67"/>
      <c r="AX55" s="67"/>
      <c r="AY55" s="67"/>
      <c r="AZ55" s="67"/>
      <c r="BA55" s="67"/>
      <c r="BB55" s="67"/>
      <c r="BC55" s="67"/>
      <c r="BD55" s="67"/>
      <c r="BE55" s="67"/>
      <c r="BF55" s="67"/>
      <c r="BG55" s="67"/>
      <c r="BH55" s="68"/>
      <c r="BI55" s="66">
        <f>データ!CD7</f>
        <v>42573</v>
      </c>
      <c r="BJ55" s="67"/>
      <c r="BK55" s="67"/>
      <c r="BL55" s="67"/>
      <c r="BM55" s="67"/>
      <c r="BN55" s="67"/>
      <c r="BO55" s="67"/>
      <c r="BP55" s="67"/>
      <c r="BQ55" s="67"/>
      <c r="BR55" s="67"/>
      <c r="BS55" s="67"/>
      <c r="BT55" s="67"/>
      <c r="BU55" s="67"/>
      <c r="BV55" s="67"/>
      <c r="BW55" s="68"/>
      <c r="BX55" s="66">
        <f>データ!CE7</f>
        <v>44783</v>
      </c>
      <c r="BY55" s="67"/>
      <c r="BZ55" s="67"/>
      <c r="CA55" s="67"/>
      <c r="CB55" s="67"/>
      <c r="CC55" s="67"/>
      <c r="CD55" s="67"/>
      <c r="CE55" s="67"/>
      <c r="CF55" s="67"/>
      <c r="CG55" s="67"/>
      <c r="CH55" s="67"/>
      <c r="CI55" s="67"/>
      <c r="CJ55" s="67"/>
      <c r="CK55" s="67"/>
      <c r="CL55" s="68"/>
      <c r="CO55" s="2"/>
      <c r="CP55" s="2"/>
      <c r="CQ55" s="2"/>
      <c r="CR55" s="2"/>
      <c r="CS55" s="2"/>
      <c r="CT55" s="2"/>
      <c r="CU55" s="65" t="s">
        <v>59</v>
      </c>
      <c r="CV55" s="65"/>
      <c r="CW55" s="65"/>
      <c r="CX55" s="65"/>
      <c r="CY55" s="65"/>
      <c r="CZ55" s="65"/>
      <c r="DA55" s="65"/>
      <c r="DB55" s="65"/>
      <c r="DC55" s="65"/>
      <c r="DD55" s="66">
        <f>データ!CL7</f>
        <v>12979</v>
      </c>
      <c r="DE55" s="67"/>
      <c r="DF55" s="67"/>
      <c r="DG55" s="67"/>
      <c r="DH55" s="67"/>
      <c r="DI55" s="67"/>
      <c r="DJ55" s="67"/>
      <c r="DK55" s="67"/>
      <c r="DL55" s="67"/>
      <c r="DM55" s="67"/>
      <c r="DN55" s="67"/>
      <c r="DO55" s="67"/>
      <c r="DP55" s="67"/>
      <c r="DQ55" s="67"/>
      <c r="DR55" s="68"/>
      <c r="DS55" s="66">
        <f>データ!CM7</f>
        <v>13161</v>
      </c>
      <c r="DT55" s="67"/>
      <c r="DU55" s="67"/>
      <c r="DV55" s="67"/>
      <c r="DW55" s="67"/>
      <c r="DX55" s="67"/>
      <c r="DY55" s="67"/>
      <c r="DZ55" s="67"/>
      <c r="EA55" s="67"/>
      <c r="EB55" s="67"/>
      <c r="EC55" s="67"/>
      <c r="ED55" s="67"/>
      <c r="EE55" s="67"/>
      <c r="EF55" s="67"/>
      <c r="EG55" s="68"/>
      <c r="EH55" s="66">
        <f>データ!CN7</f>
        <v>13867</v>
      </c>
      <c r="EI55" s="67"/>
      <c r="EJ55" s="67"/>
      <c r="EK55" s="67"/>
      <c r="EL55" s="67"/>
      <c r="EM55" s="67"/>
      <c r="EN55" s="67"/>
      <c r="EO55" s="67"/>
      <c r="EP55" s="67"/>
      <c r="EQ55" s="67"/>
      <c r="ER55" s="67"/>
      <c r="ES55" s="67"/>
      <c r="ET55" s="67"/>
      <c r="EU55" s="67"/>
      <c r="EV55" s="68"/>
      <c r="EW55" s="66">
        <f>データ!CO7</f>
        <v>14502</v>
      </c>
      <c r="EX55" s="67"/>
      <c r="EY55" s="67"/>
      <c r="EZ55" s="67"/>
      <c r="FA55" s="67"/>
      <c r="FB55" s="67"/>
      <c r="FC55" s="67"/>
      <c r="FD55" s="67"/>
      <c r="FE55" s="67"/>
      <c r="FF55" s="67"/>
      <c r="FG55" s="67"/>
      <c r="FH55" s="67"/>
      <c r="FI55" s="67"/>
      <c r="FJ55" s="67"/>
      <c r="FK55" s="68"/>
      <c r="FL55" s="66">
        <f>データ!CP7</f>
        <v>13899</v>
      </c>
      <c r="FM55" s="67"/>
      <c r="FN55" s="67"/>
      <c r="FO55" s="67"/>
      <c r="FP55" s="67"/>
      <c r="FQ55" s="67"/>
      <c r="FR55" s="67"/>
      <c r="FS55" s="67"/>
      <c r="FT55" s="67"/>
      <c r="FU55" s="67"/>
      <c r="FV55" s="67"/>
      <c r="FW55" s="67"/>
      <c r="FX55" s="67"/>
      <c r="FY55" s="67"/>
      <c r="FZ55" s="68"/>
      <c r="GA55" s="2"/>
      <c r="GB55" s="2"/>
      <c r="GC55" s="2"/>
      <c r="GD55" s="2"/>
      <c r="GE55" s="2"/>
      <c r="GF55" s="2"/>
      <c r="GG55" s="2"/>
      <c r="GH55" s="2"/>
      <c r="GI55" s="65" t="s">
        <v>59</v>
      </c>
      <c r="GJ55" s="65"/>
      <c r="GK55" s="65"/>
      <c r="GL55" s="65"/>
      <c r="GM55" s="65"/>
      <c r="GN55" s="65"/>
      <c r="GO55" s="65"/>
      <c r="GP55" s="65"/>
      <c r="GQ55" s="65"/>
      <c r="GR55" s="69">
        <f>データ!CW7</f>
        <v>70</v>
      </c>
      <c r="GS55" s="70"/>
      <c r="GT55" s="70"/>
      <c r="GU55" s="70"/>
      <c r="GV55" s="70"/>
      <c r="GW55" s="70"/>
      <c r="GX55" s="70"/>
      <c r="GY55" s="70"/>
      <c r="GZ55" s="70"/>
      <c r="HA55" s="70"/>
      <c r="HB55" s="70"/>
      <c r="HC55" s="70"/>
      <c r="HD55" s="70"/>
      <c r="HE55" s="70"/>
      <c r="HF55" s="71"/>
      <c r="HG55" s="69">
        <f>データ!CX7</f>
        <v>69.099999999999994</v>
      </c>
      <c r="HH55" s="70"/>
      <c r="HI55" s="70"/>
      <c r="HJ55" s="70"/>
      <c r="HK55" s="70"/>
      <c r="HL55" s="70"/>
      <c r="HM55" s="70"/>
      <c r="HN55" s="70"/>
      <c r="HO55" s="70"/>
      <c r="HP55" s="70"/>
      <c r="HQ55" s="70"/>
      <c r="HR55" s="70"/>
      <c r="HS55" s="70"/>
      <c r="HT55" s="70"/>
      <c r="HU55" s="71"/>
      <c r="HV55" s="69">
        <f>データ!CY7</f>
        <v>73.5</v>
      </c>
      <c r="HW55" s="70"/>
      <c r="HX55" s="70"/>
      <c r="HY55" s="70"/>
      <c r="HZ55" s="70"/>
      <c r="IA55" s="70"/>
      <c r="IB55" s="70"/>
      <c r="IC55" s="70"/>
      <c r="ID55" s="70"/>
      <c r="IE55" s="70"/>
      <c r="IF55" s="70"/>
      <c r="IG55" s="70"/>
      <c r="IH55" s="70"/>
      <c r="II55" s="70"/>
      <c r="IJ55" s="71"/>
      <c r="IK55" s="69">
        <f>データ!CZ7</f>
        <v>72.5</v>
      </c>
      <c r="IL55" s="70"/>
      <c r="IM55" s="70"/>
      <c r="IN55" s="70"/>
      <c r="IO55" s="70"/>
      <c r="IP55" s="70"/>
      <c r="IQ55" s="70"/>
      <c r="IR55" s="70"/>
      <c r="IS55" s="70"/>
      <c r="IT55" s="70"/>
      <c r="IU55" s="70"/>
      <c r="IV55" s="70"/>
      <c r="IW55" s="70"/>
      <c r="IX55" s="70"/>
      <c r="IY55" s="71"/>
      <c r="IZ55" s="69">
        <f>データ!DA7</f>
        <v>77.8</v>
      </c>
      <c r="JA55" s="70"/>
      <c r="JB55" s="70"/>
      <c r="JC55" s="70"/>
      <c r="JD55" s="70"/>
      <c r="JE55" s="70"/>
      <c r="JF55" s="70"/>
      <c r="JG55" s="70"/>
      <c r="JH55" s="70"/>
      <c r="JI55" s="70"/>
      <c r="JJ55" s="70"/>
      <c r="JK55" s="70"/>
      <c r="JL55" s="70"/>
      <c r="JM55" s="70"/>
      <c r="JN55" s="71"/>
      <c r="JO55" s="2"/>
      <c r="JP55" s="2"/>
      <c r="JQ55" s="2"/>
      <c r="JR55" s="2"/>
      <c r="JS55" s="2"/>
      <c r="JT55" s="2"/>
      <c r="JU55" s="2"/>
      <c r="JV55" s="2"/>
      <c r="JW55" s="65" t="s">
        <v>59</v>
      </c>
      <c r="JX55" s="65"/>
      <c r="JY55" s="65"/>
      <c r="JZ55" s="65"/>
      <c r="KA55" s="65"/>
      <c r="KB55" s="65"/>
      <c r="KC55" s="65"/>
      <c r="KD55" s="65"/>
      <c r="KE55" s="65"/>
      <c r="KF55" s="69">
        <f>データ!DH7</f>
        <v>19.3</v>
      </c>
      <c r="KG55" s="70"/>
      <c r="KH55" s="70"/>
      <c r="KI55" s="70"/>
      <c r="KJ55" s="70"/>
      <c r="KK55" s="70"/>
      <c r="KL55" s="70"/>
      <c r="KM55" s="70"/>
      <c r="KN55" s="70"/>
      <c r="KO55" s="70"/>
      <c r="KP55" s="70"/>
      <c r="KQ55" s="70"/>
      <c r="KR55" s="70"/>
      <c r="KS55" s="70"/>
      <c r="KT55" s="71"/>
      <c r="KU55" s="69">
        <f>データ!DI7</f>
        <v>20.100000000000001</v>
      </c>
      <c r="KV55" s="70"/>
      <c r="KW55" s="70"/>
      <c r="KX55" s="70"/>
      <c r="KY55" s="70"/>
      <c r="KZ55" s="70"/>
      <c r="LA55" s="70"/>
      <c r="LB55" s="70"/>
      <c r="LC55" s="70"/>
      <c r="LD55" s="70"/>
      <c r="LE55" s="70"/>
      <c r="LF55" s="70"/>
      <c r="LG55" s="70"/>
      <c r="LH55" s="70"/>
      <c r="LI55" s="71"/>
      <c r="LJ55" s="69">
        <f>データ!DJ7</f>
        <v>20.5</v>
      </c>
      <c r="LK55" s="70"/>
      <c r="LL55" s="70"/>
      <c r="LM55" s="70"/>
      <c r="LN55" s="70"/>
      <c r="LO55" s="70"/>
      <c r="LP55" s="70"/>
      <c r="LQ55" s="70"/>
      <c r="LR55" s="70"/>
      <c r="LS55" s="70"/>
      <c r="LT55" s="70"/>
      <c r="LU55" s="70"/>
      <c r="LV55" s="70"/>
      <c r="LW55" s="70"/>
      <c r="LX55" s="71"/>
      <c r="LY55" s="69">
        <f>データ!DK7</f>
        <v>19.7</v>
      </c>
      <c r="LZ55" s="70"/>
      <c r="MA55" s="70"/>
      <c r="MB55" s="70"/>
      <c r="MC55" s="70"/>
      <c r="MD55" s="70"/>
      <c r="ME55" s="70"/>
      <c r="MF55" s="70"/>
      <c r="MG55" s="70"/>
      <c r="MH55" s="70"/>
      <c r="MI55" s="70"/>
      <c r="MJ55" s="70"/>
      <c r="MK55" s="70"/>
      <c r="ML55" s="70"/>
      <c r="MM55" s="71"/>
      <c r="MN55" s="69">
        <f>データ!DL7</f>
        <v>18.8</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86</v>
      </c>
    </row>
    <row r="56" spans="1:393" ht="13.5" customHeight="1" x14ac:dyDescent="0.2">
      <c r="A56" s="2"/>
      <c r="B56" s="14"/>
      <c r="C56" s="2"/>
      <c r="D56" s="2"/>
      <c r="E56" s="2"/>
      <c r="F56" s="2"/>
      <c r="G56" s="65" t="s">
        <v>61</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61</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61</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61</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87</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88</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89</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90</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181</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59</v>
      </c>
      <c r="H79" s="65"/>
      <c r="I79" s="65"/>
      <c r="J79" s="65"/>
      <c r="K79" s="65"/>
      <c r="L79" s="65"/>
      <c r="M79" s="65"/>
      <c r="N79" s="65"/>
      <c r="O79" s="65"/>
      <c r="P79" s="69">
        <f>データ!DS7</f>
        <v>61</v>
      </c>
      <c r="Q79" s="70"/>
      <c r="R79" s="70"/>
      <c r="S79" s="70"/>
      <c r="T79" s="70"/>
      <c r="U79" s="70"/>
      <c r="V79" s="70"/>
      <c r="W79" s="70"/>
      <c r="X79" s="70"/>
      <c r="Y79" s="70"/>
      <c r="Z79" s="70"/>
      <c r="AA79" s="70"/>
      <c r="AB79" s="70"/>
      <c r="AC79" s="70"/>
      <c r="AD79" s="71"/>
      <c r="AE79" s="69">
        <f>データ!DT7</f>
        <v>69.3</v>
      </c>
      <c r="AF79" s="70"/>
      <c r="AG79" s="70"/>
      <c r="AH79" s="70"/>
      <c r="AI79" s="70"/>
      <c r="AJ79" s="70"/>
      <c r="AK79" s="70"/>
      <c r="AL79" s="70"/>
      <c r="AM79" s="70"/>
      <c r="AN79" s="70"/>
      <c r="AO79" s="70"/>
      <c r="AP79" s="70"/>
      <c r="AQ79" s="70"/>
      <c r="AR79" s="70"/>
      <c r="AS79" s="71"/>
      <c r="AT79" s="69">
        <f>データ!DU7</f>
        <v>80.8</v>
      </c>
      <c r="AU79" s="70"/>
      <c r="AV79" s="70"/>
      <c r="AW79" s="70"/>
      <c r="AX79" s="70"/>
      <c r="AY79" s="70"/>
      <c r="AZ79" s="70"/>
      <c r="BA79" s="70"/>
      <c r="BB79" s="70"/>
      <c r="BC79" s="70"/>
      <c r="BD79" s="70"/>
      <c r="BE79" s="70"/>
      <c r="BF79" s="70"/>
      <c r="BG79" s="70"/>
      <c r="BH79" s="71"/>
      <c r="BI79" s="69">
        <f>データ!DV7</f>
        <v>83.3</v>
      </c>
      <c r="BJ79" s="70"/>
      <c r="BK79" s="70"/>
      <c r="BL79" s="70"/>
      <c r="BM79" s="70"/>
      <c r="BN79" s="70"/>
      <c r="BO79" s="70"/>
      <c r="BP79" s="70"/>
      <c r="BQ79" s="70"/>
      <c r="BR79" s="70"/>
      <c r="BS79" s="70"/>
      <c r="BT79" s="70"/>
      <c r="BU79" s="70"/>
      <c r="BV79" s="70"/>
      <c r="BW79" s="71"/>
      <c r="BX79" s="69">
        <f>データ!DW7</f>
        <v>85.2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59</v>
      </c>
      <c r="CY79" s="65"/>
      <c r="CZ79" s="65"/>
      <c r="DA79" s="65"/>
      <c r="DB79" s="65"/>
      <c r="DC79" s="65"/>
      <c r="DD79" s="65"/>
      <c r="DE79" s="65"/>
      <c r="DF79" s="65"/>
      <c r="DG79" s="69">
        <f>データ!ED7</f>
        <v>32.299999999999997</v>
      </c>
      <c r="DH79" s="70"/>
      <c r="DI79" s="70"/>
      <c r="DJ79" s="70"/>
      <c r="DK79" s="70"/>
      <c r="DL79" s="70"/>
      <c r="DM79" s="70"/>
      <c r="DN79" s="70"/>
      <c r="DO79" s="70"/>
      <c r="DP79" s="70"/>
      <c r="DQ79" s="70"/>
      <c r="DR79" s="70"/>
      <c r="DS79" s="70"/>
      <c r="DT79" s="70"/>
      <c r="DU79" s="71"/>
      <c r="DV79" s="69">
        <f>データ!EE7</f>
        <v>36.700000000000003</v>
      </c>
      <c r="DW79" s="70"/>
      <c r="DX79" s="70"/>
      <c r="DY79" s="70"/>
      <c r="DZ79" s="70"/>
      <c r="EA79" s="70"/>
      <c r="EB79" s="70"/>
      <c r="EC79" s="70"/>
      <c r="ED79" s="70"/>
      <c r="EE79" s="70"/>
      <c r="EF79" s="70"/>
      <c r="EG79" s="70"/>
      <c r="EH79" s="70"/>
      <c r="EI79" s="70"/>
      <c r="EJ79" s="71"/>
      <c r="EK79" s="69">
        <f>データ!EF7</f>
        <v>40.299999999999997</v>
      </c>
      <c r="EL79" s="70"/>
      <c r="EM79" s="70"/>
      <c r="EN79" s="70"/>
      <c r="EO79" s="70"/>
      <c r="EP79" s="70"/>
      <c r="EQ79" s="70"/>
      <c r="ER79" s="70"/>
      <c r="ES79" s="70"/>
      <c r="ET79" s="70"/>
      <c r="EU79" s="70"/>
      <c r="EV79" s="70"/>
      <c r="EW79" s="70"/>
      <c r="EX79" s="70"/>
      <c r="EY79" s="71"/>
      <c r="EZ79" s="69">
        <f>データ!EG7</f>
        <v>44.4</v>
      </c>
      <c r="FA79" s="70"/>
      <c r="FB79" s="70"/>
      <c r="FC79" s="70"/>
      <c r="FD79" s="70"/>
      <c r="FE79" s="70"/>
      <c r="FF79" s="70"/>
      <c r="FG79" s="70"/>
      <c r="FH79" s="70"/>
      <c r="FI79" s="70"/>
      <c r="FJ79" s="70"/>
      <c r="FK79" s="70"/>
      <c r="FL79" s="70"/>
      <c r="FM79" s="70"/>
      <c r="FN79" s="71"/>
      <c r="FO79" s="69">
        <f>データ!EH7</f>
        <v>48.4</v>
      </c>
      <c r="FP79" s="70"/>
      <c r="FQ79" s="70"/>
      <c r="FR79" s="70"/>
      <c r="FS79" s="70"/>
      <c r="FT79" s="70"/>
      <c r="FU79" s="70"/>
      <c r="FV79" s="70"/>
      <c r="FW79" s="70"/>
      <c r="FX79" s="70"/>
      <c r="FY79" s="70"/>
      <c r="FZ79" s="70"/>
      <c r="GA79" s="70"/>
      <c r="GB79" s="70"/>
      <c r="GC79" s="71"/>
      <c r="GD79" s="24"/>
      <c r="GE79" s="24"/>
      <c r="GF79" s="24"/>
      <c r="GG79" s="24"/>
      <c r="GH79" s="24"/>
      <c r="GI79" s="17"/>
      <c r="GJ79" s="17"/>
      <c r="GK79" s="65" t="s">
        <v>59</v>
      </c>
      <c r="GL79" s="65"/>
      <c r="GM79" s="65"/>
      <c r="GN79" s="65"/>
      <c r="GO79" s="65"/>
      <c r="GP79" s="65"/>
      <c r="GQ79" s="65"/>
      <c r="GR79" s="65"/>
      <c r="GS79" s="65"/>
      <c r="GT79" s="69">
        <f>データ!EO7</f>
        <v>65.400000000000006</v>
      </c>
      <c r="GU79" s="70"/>
      <c r="GV79" s="70"/>
      <c r="GW79" s="70"/>
      <c r="GX79" s="70"/>
      <c r="GY79" s="70"/>
      <c r="GZ79" s="70"/>
      <c r="HA79" s="70"/>
      <c r="HB79" s="70"/>
      <c r="HC79" s="70"/>
      <c r="HD79" s="70"/>
      <c r="HE79" s="70"/>
      <c r="HF79" s="70"/>
      <c r="HG79" s="70"/>
      <c r="HH79" s="71"/>
      <c r="HI79" s="69">
        <f>データ!EP7</f>
        <v>70.400000000000006</v>
      </c>
      <c r="HJ79" s="70"/>
      <c r="HK79" s="70"/>
      <c r="HL79" s="70"/>
      <c r="HM79" s="70"/>
      <c r="HN79" s="70"/>
      <c r="HO79" s="70"/>
      <c r="HP79" s="70"/>
      <c r="HQ79" s="70"/>
      <c r="HR79" s="70"/>
      <c r="HS79" s="70"/>
      <c r="HT79" s="70"/>
      <c r="HU79" s="70"/>
      <c r="HV79" s="70"/>
      <c r="HW79" s="71"/>
      <c r="HX79" s="69">
        <f>データ!EQ7</f>
        <v>70.900000000000006</v>
      </c>
      <c r="HY79" s="70"/>
      <c r="HZ79" s="70"/>
      <c r="IA79" s="70"/>
      <c r="IB79" s="70"/>
      <c r="IC79" s="70"/>
      <c r="ID79" s="70"/>
      <c r="IE79" s="70"/>
      <c r="IF79" s="70"/>
      <c r="IG79" s="70"/>
      <c r="IH79" s="70"/>
      <c r="II79" s="70"/>
      <c r="IJ79" s="70"/>
      <c r="IK79" s="70"/>
      <c r="IL79" s="71"/>
      <c r="IM79" s="69">
        <f>データ!ER7</f>
        <v>74.900000000000006</v>
      </c>
      <c r="IN79" s="70"/>
      <c r="IO79" s="70"/>
      <c r="IP79" s="70"/>
      <c r="IQ79" s="70"/>
      <c r="IR79" s="70"/>
      <c r="IS79" s="70"/>
      <c r="IT79" s="70"/>
      <c r="IU79" s="70"/>
      <c r="IV79" s="70"/>
      <c r="IW79" s="70"/>
      <c r="IX79" s="70"/>
      <c r="IY79" s="70"/>
      <c r="IZ79" s="70"/>
      <c r="JA79" s="71"/>
      <c r="JB79" s="69">
        <f>データ!ES7</f>
        <v>79.5</v>
      </c>
      <c r="JC79" s="70"/>
      <c r="JD79" s="70"/>
      <c r="JE79" s="70"/>
      <c r="JF79" s="70"/>
      <c r="JG79" s="70"/>
      <c r="JH79" s="70"/>
      <c r="JI79" s="70"/>
      <c r="JJ79" s="70"/>
      <c r="JK79" s="70"/>
      <c r="JL79" s="70"/>
      <c r="JM79" s="70"/>
      <c r="JN79" s="70"/>
      <c r="JO79" s="70"/>
      <c r="JP79" s="71"/>
      <c r="JQ79" s="26"/>
      <c r="JR79" s="26"/>
      <c r="JS79" s="26"/>
      <c r="JT79" s="26"/>
      <c r="JU79" s="26"/>
      <c r="JV79" s="26"/>
      <c r="JW79" s="17"/>
      <c r="JX79" s="65" t="s">
        <v>59</v>
      </c>
      <c r="JY79" s="65"/>
      <c r="JZ79" s="65"/>
      <c r="KA79" s="65"/>
      <c r="KB79" s="65"/>
      <c r="KC79" s="65"/>
      <c r="KD79" s="65"/>
      <c r="KE79" s="65"/>
      <c r="KF79" s="65"/>
      <c r="KG79" s="66">
        <f>データ!EZ7</f>
        <v>39228851</v>
      </c>
      <c r="KH79" s="67"/>
      <c r="KI79" s="67"/>
      <c r="KJ79" s="67"/>
      <c r="KK79" s="67"/>
      <c r="KL79" s="67"/>
      <c r="KM79" s="67"/>
      <c r="KN79" s="67"/>
      <c r="KO79" s="67"/>
      <c r="KP79" s="67"/>
      <c r="KQ79" s="67"/>
      <c r="KR79" s="67"/>
      <c r="KS79" s="67"/>
      <c r="KT79" s="67"/>
      <c r="KU79" s="68"/>
      <c r="KV79" s="66">
        <f>データ!FA7</f>
        <v>39508890</v>
      </c>
      <c r="KW79" s="67"/>
      <c r="KX79" s="67"/>
      <c r="KY79" s="67"/>
      <c r="KZ79" s="67"/>
      <c r="LA79" s="67"/>
      <c r="LB79" s="67"/>
      <c r="LC79" s="67"/>
      <c r="LD79" s="67"/>
      <c r="LE79" s="67"/>
      <c r="LF79" s="67"/>
      <c r="LG79" s="67"/>
      <c r="LH79" s="67"/>
      <c r="LI79" s="67"/>
      <c r="LJ79" s="68"/>
      <c r="LK79" s="66">
        <f>データ!FB7</f>
        <v>40057513</v>
      </c>
      <c r="LL79" s="67"/>
      <c r="LM79" s="67"/>
      <c r="LN79" s="67"/>
      <c r="LO79" s="67"/>
      <c r="LP79" s="67"/>
      <c r="LQ79" s="67"/>
      <c r="LR79" s="67"/>
      <c r="LS79" s="67"/>
      <c r="LT79" s="67"/>
      <c r="LU79" s="67"/>
      <c r="LV79" s="67"/>
      <c r="LW79" s="67"/>
      <c r="LX79" s="67"/>
      <c r="LY79" s="68"/>
      <c r="LZ79" s="66">
        <f>データ!FC7</f>
        <v>40239000</v>
      </c>
      <c r="MA79" s="67"/>
      <c r="MB79" s="67"/>
      <c r="MC79" s="67"/>
      <c r="MD79" s="67"/>
      <c r="ME79" s="67"/>
      <c r="MF79" s="67"/>
      <c r="MG79" s="67"/>
      <c r="MH79" s="67"/>
      <c r="MI79" s="67"/>
      <c r="MJ79" s="67"/>
      <c r="MK79" s="67"/>
      <c r="ML79" s="67"/>
      <c r="MM79" s="67"/>
      <c r="MN79" s="68"/>
      <c r="MO79" s="66">
        <f>データ!FD7</f>
        <v>40247929</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61</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61</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61</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61</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91</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92</v>
      </c>
      <c r="C89" s="31" t="s">
        <v>93</v>
      </c>
      <c r="D89" s="31" t="s">
        <v>94</v>
      </c>
      <c r="E89" s="31" t="s">
        <v>95</v>
      </c>
      <c r="F89" s="31" t="s">
        <v>96</v>
      </c>
      <c r="G89" s="31" t="s">
        <v>97</v>
      </c>
      <c r="H89" s="31" t="s">
        <v>98</v>
      </c>
      <c r="I89" s="31" t="s">
        <v>99</v>
      </c>
      <c r="J89" s="31" t="s">
        <v>92</v>
      </c>
      <c r="K89" s="31" t="s">
        <v>93</v>
      </c>
      <c r="L89" s="31" t="s">
        <v>94</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cr/SqHbn0k4wZeZgJhpiULoToKXdp3jcxlz7mBuUn7YglMUmyB3dBr0lLSmt4JBiCHsN/lTvjAlDv7pG/TBSLA==" saltValue="t/FYQdjv/FAbirmvV2ydy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1" orientation="landscape" useFirstPageNumber="1" horizont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77734375" customWidth="1"/>
    <col min="2" max="7" width="11.88671875" customWidth="1"/>
    <col min="8" max="10" width="15.88671875" bestFit="1" customWidth="1"/>
    <col min="11" max="165" width="11.88671875" customWidth="1"/>
    <col min="166" max="166" width="10.8867187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160</v>
      </c>
      <c r="B6" s="50">
        <f>B8</f>
        <v>2024</v>
      </c>
      <c r="C6" s="50">
        <f t="shared" ref="C6:M6" si="2">C8</f>
        <v>382141</v>
      </c>
      <c r="D6" s="50">
        <f t="shared" si="2"/>
        <v>46</v>
      </c>
      <c r="E6" s="50">
        <f t="shared" si="2"/>
        <v>6</v>
      </c>
      <c r="F6" s="50">
        <f t="shared" si="2"/>
        <v>0</v>
      </c>
      <c r="G6" s="50">
        <f t="shared" si="2"/>
        <v>1</v>
      </c>
      <c r="H6" s="147" t="str">
        <f>IF(H8&lt;&gt;I8,H8,"")&amp;IF(I8&lt;&gt;J8,I8,"")&amp;"　"&amp;J8</f>
        <v>愛媛県西予市　市立西予市民病院</v>
      </c>
      <c r="I6" s="148"/>
      <c r="J6" s="149"/>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14</v>
      </c>
      <c r="R6" s="50" t="str">
        <f t="shared" si="3"/>
        <v>-</v>
      </c>
      <c r="S6" s="50" t="str">
        <f t="shared" si="3"/>
        <v>ド 透 訓</v>
      </c>
      <c r="T6" s="50" t="str">
        <f t="shared" si="3"/>
        <v>救 感 へ 輪</v>
      </c>
      <c r="U6" s="51">
        <f>U8</f>
        <v>33721</v>
      </c>
      <c r="V6" s="51">
        <f>V8</f>
        <v>11772</v>
      </c>
      <c r="W6" s="50" t="str">
        <f>W8</f>
        <v>-</v>
      </c>
      <c r="X6" s="50" t="str">
        <f t="shared" ref="X6" si="4">X8</f>
        <v>第２種該当</v>
      </c>
      <c r="Y6" s="50" t="str">
        <f t="shared" si="3"/>
        <v>１０：１</v>
      </c>
      <c r="Z6" s="51">
        <f t="shared" si="3"/>
        <v>109</v>
      </c>
      <c r="AA6" s="51">
        <f t="shared" si="3"/>
        <v>43</v>
      </c>
      <c r="AB6" s="51" t="str">
        <f t="shared" si="3"/>
        <v>-</v>
      </c>
      <c r="AC6" s="51" t="str">
        <f t="shared" si="3"/>
        <v>-</v>
      </c>
      <c r="AD6" s="51">
        <f t="shared" si="3"/>
        <v>2</v>
      </c>
      <c r="AE6" s="51">
        <f t="shared" si="3"/>
        <v>154</v>
      </c>
      <c r="AF6" s="51">
        <f t="shared" si="3"/>
        <v>86</v>
      </c>
      <c r="AG6" s="51" t="str">
        <f t="shared" si="3"/>
        <v>-</v>
      </c>
      <c r="AH6" s="51">
        <f t="shared" si="3"/>
        <v>86</v>
      </c>
      <c r="AI6" s="52">
        <f>IF(AI8="-",NA(),AI8)</f>
        <v>97.7</v>
      </c>
      <c r="AJ6" s="52">
        <f t="shared" ref="AJ6:AR6" si="5">IF(AJ8="-",NA(),AJ8)</f>
        <v>93.2</v>
      </c>
      <c r="AK6" s="52">
        <f t="shared" si="5"/>
        <v>92.1</v>
      </c>
      <c r="AL6" s="52">
        <f t="shared" si="5"/>
        <v>94.9</v>
      </c>
      <c r="AM6" s="52">
        <f t="shared" si="5"/>
        <v>102.5</v>
      </c>
      <c r="AN6" s="52">
        <f t="shared" si="5"/>
        <v>100.6</v>
      </c>
      <c r="AO6" s="52">
        <f t="shared" si="5"/>
        <v>105.9</v>
      </c>
      <c r="AP6" s="52">
        <f t="shared" si="5"/>
        <v>104.3</v>
      </c>
      <c r="AQ6" s="52">
        <f t="shared" si="5"/>
        <v>96.3</v>
      </c>
      <c r="AR6" s="52">
        <f t="shared" si="5"/>
        <v>93</v>
      </c>
      <c r="AS6" s="52" t="str">
        <f>IF(AS8="-","【-】","【"&amp;SUBSTITUTE(TEXT(AS8,"#,##0.0"),"-","△")&amp;"】")</f>
        <v>【93.7】</v>
      </c>
      <c r="AT6" s="52">
        <f>IF(AT8="-",NA(),AT8)</f>
        <v>77.2</v>
      </c>
      <c r="AU6" s="52">
        <f t="shared" ref="AU6:BC6" si="6">IF(AU8="-",NA(),AU8)</f>
        <v>74.8</v>
      </c>
      <c r="AV6" s="52">
        <f t="shared" si="6"/>
        <v>71</v>
      </c>
      <c r="AW6" s="52">
        <f t="shared" si="6"/>
        <v>73.3</v>
      </c>
      <c r="AX6" s="52">
        <f t="shared" si="6"/>
        <v>67.400000000000006</v>
      </c>
      <c r="AY6" s="52">
        <f t="shared" si="6"/>
        <v>80.7</v>
      </c>
      <c r="AZ6" s="52">
        <f t="shared" si="6"/>
        <v>82.2</v>
      </c>
      <c r="BA6" s="52">
        <f t="shared" si="6"/>
        <v>81.7</v>
      </c>
      <c r="BB6" s="52">
        <f t="shared" si="6"/>
        <v>81</v>
      </c>
      <c r="BC6" s="52">
        <f t="shared" si="6"/>
        <v>79.7</v>
      </c>
      <c r="BD6" s="52" t="str">
        <f>IF(BD8="-","【-】","【"&amp;SUBSTITUTE(TEXT(BD8,"#,##0.0"),"-","△")&amp;"】")</f>
        <v>【85.2】</v>
      </c>
      <c r="BE6" s="52">
        <f>IF(BE8="-",NA(),BE8)</f>
        <v>75.5</v>
      </c>
      <c r="BF6" s="52">
        <f t="shared" ref="BF6:BN6" si="7">IF(BF8="-",NA(),BF8)</f>
        <v>73.2</v>
      </c>
      <c r="BG6" s="52">
        <f t="shared" si="7"/>
        <v>69.5</v>
      </c>
      <c r="BH6" s="52">
        <f t="shared" si="7"/>
        <v>71.8</v>
      </c>
      <c r="BI6" s="52">
        <f t="shared" si="7"/>
        <v>66</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54.4</v>
      </c>
      <c r="BQ6" s="52">
        <f t="shared" ref="BQ6:BY6" si="8">IF(BQ8="-",NA(),BQ8)</f>
        <v>50.2</v>
      </c>
      <c r="BR6" s="52">
        <f t="shared" si="8"/>
        <v>42.9</v>
      </c>
      <c r="BS6" s="52">
        <f t="shared" si="8"/>
        <v>46.9</v>
      </c>
      <c r="BT6" s="52">
        <f t="shared" si="8"/>
        <v>41.8</v>
      </c>
      <c r="BU6" s="52">
        <f t="shared" si="8"/>
        <v>65.8</v>
      </c>
      <c r="BV6" s="52">
        <f t="shared" si="8"/>
        <v>65</v>
      </c>
      <c r="BW6" s="52">
        <f t="shared" si="8"/>
        <v>63.3</v>
      </c>
      <c r="BX6" s="52">
        <f t="shared" si="8"/>
        <v>64.7</v>
      </c>
      <c r="BY6" s="52">
        <f t="shared" si="8"/>
        <v>67.900000000000006</v>
      </c>
      <c r="BZ6" s="52" t="str">
        <f>IF(BZ8="-","【-】","【"&amp;SUBSTITUTE(TEXT(BZ8,"#,##0.0"),"-","△")&amp;"】")</f>
        <v>【70.7】</v>
      </c>
      <c r="CA6" s="53">
        <f>IF(CA8="-",NA(),CA8)</f>
        <v>36999</v>
      </c>
      <c r="CB6" s="53">
        <f t="shared" ref="CB6:CJ6" si="9">IF(CB8="-",NA(),CB8)</f>
        <v>39409</v>
      </c>
      <c r="CC6" s="53">
        <f t="shared" si="9"/>
        <v>44138</v>
      </c>
      <c r="CD6" s="53">
        <f t="shared" si="9"/>
        <v>42573</v>
      </c>
      <c r="CE6" s="53">
        <f t="shared" si="9"/>
        <v>44783</v>
      </c>
      <c r="CF6" s="53">
        <f t="shared" si="9"/>
        <v>37855</v>
      </c>
      <c r="CG6" s="53">
        <f t="shared" si="9"/>
        <v>39289</v>
      </c>
      <c r="CH6" s="53">
        <f t="shared" si="9"/>
        <v>40846</v>
      </c>
      <c r="CI6" s="53">
        <f t="shared" si="9"/>
        <v>41075</v>
      </c>
      <c r="CJ6" s="53">
        <f t="shared" si="9"/>
        <v>41859</v>
      </c>
      <c r="CK6" s="52" t="str">
        <f>IF(CK8="-","【-】","【"&amp;SUBSTITUTE(TEXT(CK8,"#,##0"),"-","△")&amp;"】")</f>
        <v>【63,608】</v>
      </c>
      <c r="CL6" s="53">
        <f>IF(CL8="-",NA(),CL8)</f>
        <v>12979</v>
      </c>
      <c r="CM6" s="53">
        <f t="shared" ref="CM6:CU6" si="10">IF(CM8="-",NA(),CM8)</f>
        <v>13161</v>
      </c>
      <c r="CN6" s="53">
        <f t="shared" si="10"/>
        <v>13867</v>
      </c>
      <c r="CO6" s="53">
        <f t="shared" si="10"/>
        <v>14502</v>
      </c>
      <c r="CP6" s="53">
        <f t="shared" si="10"/>
        <v>13899</v>
      </c>
      <c r="CQ6" s="53">
        <f t="shared" si="10"/>
        <v>11234</v>
      </c>
      <c r="CR6" s="53">
        <f t="shared" si="10"/>
        <v>11512</v>
      </c>
      <c r="CS6" s="53">
        <f t="shared" si="10"/>
        <v>11831</v>
      </c>
      <c r="CT6" s="53">
        <f t="shared" si="10"/>
        <v>11652</v>
      </c>
      <c r="CU6" s="53">
        <f t="shared" si="10"/>
        <v>11744</v>
      </c>
      <c r="CV6" s="52" t="str">
        <f>IF(CV8="-","【-】","【"&amp;SUBSTITUTE(TEXT(CV8,"#,##0"),"-","△")&amp;"】")</f>
        <v>【18,510】</v>
      </c>
      <c r="CW6" s="52">
        <f>IF(CW8="-",NA(),CW8)</f>
        <v>70</v>
      </c>
      <c r="CX6" s="52">
        <f t="shared" ref="CX6:DF6" si="11">IF(CX8="-",NA(),CX8)</f>
        <v>69.099999999999994</v>
      </c>
      <c r="CY6" s="52">
        <f t="shared" si="11"/>
        <v>73.5</v>
      </c>
      <c r="CZ6" s="52">
        <f t="shared" si="11"/>
        <v>72.5</v>
      </c>
      <c r="DA6" s="52">
        <f t="shared" si="11"/>
        <v>77.8</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19.3</v>
      </c>
      <c r="DI6" s="52">
        <f t="shared" ref="DI6:DQ6" si="12">IF(DI8="-",NA(),DI8)</f>
        <v>20.100000000000001</v>
      </c>
      <c r="DJ6" s="52">
        <f t="shared" si="12"/>
        <v>20.5</v>
      </c>
      <c r="DK6" s="52">
        <f t="shared" si="12"/>
        <v>19.7</v>
      </c>
      <c r="DL6" s="52">
        <f t="shared" si="12"/>
        <v>18.8</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61</v>
      </c>
      <c r="DT6" s="52">
        <f t="shared" ref="DT6:EB6" si="13">IF(DT8="-",NA(),DT8)</f>
        <v>69.3</v>
      </c>
      <c r="DU6" s="52">
        <f t="shared" si="13"/>
        <v>80.8</v>
      </c>
      <c r="DV6" s="52">
        <f t="shared" si="13"/>
        <v>83.3</v>
      </c>
      <c r="DW6" s="52">
        <f t="shared" si="13"/>
        <v>85.2</v>
      </c>
      <c r="DX6" s="52">
        <f t="shared" si="13"/>
        <v>124.2</v>
      </c>
      <c r="DY6" s="52">
        <f t="shared" si="13"/>
        <v>121.6</v>
      </c>
      <c r="DZ6" s="52">
        <f t="shared" si="13"/>
        <v>118.9</v>
      </c>
      <c r="EA6" s="52">
        <f t="shared" si="13"/>
        <v>121.9</v>
      </c>
      <c r="EB6" s="52">
        <f t="shared" si="13"/>
        <v>114.5</v>
      </c>
      <c r="EC6" s="52" t="str">
        <f>IF(EC8="-","【-】","【"&amp;SUBSTITUTE(TEXT(EC8,"#,##0.0"),"-","△")&amp;"】")</f>
        <v>【54.3】</v>
      </c>
      <c r="ED6" s="52">
        <f>IF(ED8="-",NA(),ED8)</f>
        <v>32.299999999999997</v>
      </c>
      <c r="EE6" s="52">
        <f t="shared" ref="EE6:EM6" si="14">IF(EE8="-",NA(),EE8)</f>
        <v>36.700000000000003</v>
      </c>
      <c r="EF6" s="52">
        <f t="shared" si="14"/>
        <v>40.299999999999997</v>
      </c>
      <c r="EG6" s="52">
        <f t="shared" si="14"/>
        <v>44.4</v>
      </c>
      <c r="EH6" s="52">
        <f t="shared" si="14"/>
        <v>48.4</v>
      </c>
      <c r="EI6" s="52">
        <f t="shared" si="14"/>
        <v>56.9</v>
      </c>
      <c r="EJ6" s="52">
        <f t="shared" si="14"/>
        <v>58.1</v>
      </c>
      <c r="EK6" s="52">
        <f t="shared" si="14"/>
        <v>59.4</v>
      </c>
      <c r="EL6" s="52">
        <f t="shared" si="14"/>
        <v>59.1</v>
      </c>
      <c r="EM6" s="52">
        <f t="shared" si="14"/>
        <v>60</v>
      </c>
      <c r="EN6" s="52" t="str">
        <f>IF(EN8="-","【-】","【"&amp;SUBSTITUTE(TEXT(EN8,"#,##0.0"),"-","△")&amp;"】")</f>
        <v>【58.0】</v>
      </c>
      <c r="EO6" s="52">
        <f>IF(EO8="-",NA(),EO8)</f>
        <v>65.400000000000006</v>
      </c>
      <c r="EP6" s="52">
        <f t="shared" ref="EP6:EX6" si="15">IF(EP8="-",NA(),EP8)</f>
        <v>70.400000000000006</v>
      </c>
      <c r="EQ6" s="52">
        <f t="shared" si="15"/>
        <v>70.900000000000006</v>
      </c>
      <c r="ER6" s="52">
        <f t="shared" si="15"/>
        <v>74.900000000000006</v>
      </c>
      <c r="ES6" s="52">
        <f t="shared" si="15"/>
        <v>79.5</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39228851</v>
      </c>
      <c r="FA6" s="53">
        <f t="shared" ref="FA6:FI6" si="16">IF(FA8="-",NA(),FA8)</f>
        <v>39508890</v>
      </c>
      <c r="FB6" s="53">
        <f t="shared" si="16"/>
        <v>40057513</v>
      </c>
      <c r="FC6" s="53">
        <f t="shared" si="16"/>
        <v>40239000</v>
      </c>
      <c r="FD6" s="53">
        <f t="shared" si="16"/>
        <v>40247929</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161</v>
      </c>
      <c r="B7" s="50">
        <f t="shared" ref="B7:AH7" si="17">B8</f>
        <v>2024</v>
      </c>
      <c r="C7" s="50">
        <f t="shared" si="17"/>
        <v>382141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14</v>
      </c>
      <c r="R7" s="50" t="str">
        <f t="shared" si="17"/>
        <v>-</v>
      </c>
      <c r="S7" s="50" t="str">
        <f t="shared" si="17"/>
        <v>ド 透 訓</v>
      </c>
      <c r="T7" s="50" t="str">
        <f t="shared" si="17"/>
        <v>救 感 へ 輪</v>
      </c>
      <c r="U7" s="51">
        <f>U8</f>
        <v>33721</v>
      </c>
      <c r="V7" s="51">
        <f>V8</f>
        <v>11772</v>
      </c>
      <c r="W7" s="50" t="str">
        <f>W8</f>
        <v>-</v>
      </c>
      <c r="X7" s="50" t="str">
        <f t="shared" si="17"/>
        <v>第２種該当</v>
      </c>
      <c r="Y7" s="50" t="str">
        <f t="shared" si="17"/>
        <v>１０：１</v>
      </c>
      <c r="Z7" s="51">
        <f t="shared" si="17"/>
        <v>109</v>
      </c>
      <c r="AA7" s="51">
        <f t="shared" si="17"/>
        <v>43</v>
      </c>
      <c r="AB7" s="51" t="str">
        <f t="shared" si="17"/>
        <v>-</v>
      </c>
      <c r="AC7" s="51" t="str">
        <f t="shared" si="17"/>
        <v>-</v>
      </c>
      <c r="AD7" s="51">
        <f t="shared" si="17"/>
        <v>2</v>
      </c>
      <c r="AE7" s="51">
        <f t="shared" si="17"/>
        <v>154</v>
      </c>
      <c r="AF7" s="51">
        <f t="shared" si="17"/>
        <v>86</v>
      </c>
      <c r="AG7" s="51" t="str">
        <f t="shared" si="17"/>
        <v>-</v>
      </c>
      <c r="AH7" s="51">
        <f t="shared" si="17"/>
        <v>86</v>
      </c>
      <c r="AI7" s="52">
        <f>AI8</f>
        <v>97.7</v>
      </c>
      <c r="AJ7" s="52">
        <f t="shared" ref="AJ7:AR7" si="18">AJ8</f>
        <v>93.2</v>
      </c>
      <c r="AK7" s="52">
        <f t="shared" si="18"/>
        <v>92.1</v>
      </c>
      <c r="AL7" s="52">
        <f t="shared" si="18"/>
        <v>94.9</v>
      </c>
      <c r="AM7" s="52">
        <f t="shared" si="18"/>
        <v>102.5</v>
      </c>
      <c r="AN7" s="52">
        <f t="shared" si="18"/>
        <v>100.6</v>
      </c>
      <c r="AO7" s="52">
        <f t="shared" si="18"/>
        <v>105.9</v>
      </c>
      <c r="AP7" s="52">
        <f t="shared" si="18"/>
        <v>104.3</v>
      </c>
      <c r="AQ7" s="52">
        <f t="shared" si="18"/>
        <v>96.3</v>
      </c>
      <c r="AR7" s="52">
        <f t="shared" si="18"/>
        <v>93</v>
      </c>
      <c r="AS7" s="52"/>
      <c r="AT7" s="52">
        <f>AT8</f>
        <v>77.2</v>
      </c>
      <c r="AU7" s="52">
        <f t="shared" ref="AU7:BC7" si="19">AU8</f>
        <v>74.8</v>
      </c>
      <c r="AV7" s="52">
        <f t="shared" si="19"/>
        <v>71</v>
      </c>
      <c r="AW7" s="52">
        <f t="shared" si="19"/>
        <v>73.3</v>
      </c>
      <c r="AX7" s="52">
        <f t="shared" si="19"/>
        <v>67.400000000000006</v>
      </c>
      <c r="AY7" s="52">
        <f t="shared" si="19"/>
        <v>80.7</v>
      </c>
      <c r="AZ7" s="52">
        <f t="shared" si="19"/>
        <v>82.2</v>
      </c>
      <c r="BA7" s="52">
        <f t="shared" si="19"/>
        <v>81.7</v>
      </c>
      <c r="BB7" s="52">
        <f t="shared" si="19"/>
        <v>81</v>
      </c>
      <c r="BC7" s="52">
        <f t="shared" si="19"/>
        <v>79.7</v>
      </c>
      <c r="BD7" s="52"/>
      <c r="BE7" s="52">
        <f>BE8</f>
        <v>75.5</v>
      </c>
      <c r="BF7" s="52">
        <f t="shared" ref="BF7:BN7" si="20">BF8</f>
        <v>73.2</v>
      </c>
      <c r="BG7" s="52">
        <f t="shared" si="20"/>
        <v>69.5</v>
      </c>
      <c r="BH7" s="52">
        <f t="shared" si="20"/>
        <v>71.8</v>
      </c>
      <c r="BI7" s="52">
        <f t="shared" si="20"/>
        <v>66</v>
      </c>
      <c r="BJ7" s="52">
        <f t="shared" si="20"/>
        <v>77.099999999999994</v>
      </c>
      <c r="BK7" s="52">
        <f t="shared" si="20"/>
        <v>78.599999999999994</v>
      </c>
      <c r="BL7" s="52">
        <f t="shared" si="20"/>
        <v>78.099999999999994</v>
      </c>
      <c r="BM7" s="52">
        <f t="shared" si="20"/>
        <v>77.5</v>
      </c>
      <c r="BN7" s="52">
        <f t="shared" si="20"/>
        <v>76</v>
      </c>
      <c r="BO7" s="52"/>
      <c r="BP7" s="52">
        <f>BP8</f>
        <v>54.4</v>
      </c>
      <c r="BQ7" s="52">
        <f t="shared" ref="BQ7:BY7" si="21">BQ8</f>
        <v>50.2</v>
      </c>
      <c r="BR7" s="52">
        <f t="shared" si="21"/>
        <v>42.9</v>
      </c>
      <c r="BS7" s="52">
        <f t="shared" si="21"/>
        <v>46.9</v>
      </c>
      <c r="BT7" s="52">
        <f t="shared" si="21"/>
        <v>41.8</v>
      </c>
      <c r="BU7" s="52">
        <f t="shared" si="21"/>
        <v>65.8</v>
      </c>
      <c r="BV7" s="52">
        <f t="shared" si="21"/>
        <v>65</v>
      </c>
      <c r="BW7" s="52">
        <f t="shared" si="21"/>
        <v>63.3</v>
      </c>
      <c r="BX7" s="52">
        <f t="shared" si="21"/>
        <v>64.7</v>
      </c>
      <c r="BY7" s="52">
        <f t="shared" si="21"/>
        <v>67.900000000000006</v>
      </c>
      <c r="BZ7" s="52"/>
      <c r="CA7" s="53">
        <f>CA8</f>
        <v>36999</v>
      </c>
      <c r="CB7" s="53">
        <f t="shared" ref="CB7:CJ7" si="22">CB8</f>
        <v>39409</v>
      </c>
      <c r="CC7" s="53">
        <f t="shared" si="22"/>
        <v>44138</v>
      </c>
      <c r="CD7" s="53">
        <f t="shared" si="22"/>
        <v>42573</v>
      </c>
      <c r="CE7" s="53">
        <f t="shared" si="22"/>
        <v>44783</v>
      </c>
      <c r="CF7" s="53">
        <f t="shared" si="22"/>
        <v>37855</v>
      </c>
      <c r="CG7" s="53">
        <f t="shared" si="22"/>
        <v>39289</v>
      </c>
      <c r="CH7" s="53">
        <f t="shared" si="22"/>
        <v>40846</v>
      </c>
      <c r="CI7" s="53">
        <f t="shared" si="22"/>
        <v>41075</v>
      </c>
      <c r="CJ7" s="53">
        <f t="shared" si="22"/>
        <v>41859</v>
      </c>
      <c r="CK7" s="52"/>
      <c r="CL7" s="53">
        <f>CL8</f>
        <v>12979</v>
      </c>
      <c r="CM7" s="53">
        <f t="shared" ref="CM7:CU7" si="23">CM8</f>
        <v>13161</v>
      </c>
      <c r="CN7" s="53">
        <f t="shared" si="23"/>
        <v>13867</v>
      </c>
      <c r="CO7" s="53">
        <f t="shared" si="23"/>
        <v>14502</v>
      </c>
      <c r="CP7" s="53">
        <f t="shared" si="23"/>
        <v>13899</v>
      </c>
      <c r="CQ7" s="53">
        <f t="shared" si="23"/>
        <v>11234</v>
      </c>
      <c r="CR7" s="53">
        <f t="shared" si="23"/>
        <v>11512</v>
      </c>
      <c r="CS7" s="53">
        <f t="shared" si="23"/>
        <v>11831</v>
      </c>
      <c r="CT7" s="53">
        <f t="shared" si="23"/>
        <v>11652</v>
      </c>
      <c r="CU7" s="53">
        <f t="shared" si="23"/>
        <v>11744</v>
      </c>
      <c r="CV7" s="52"/>
      <c r="CW7" s="52">
        <f>CW8</f>
        <v>70</v>
      </c>
      <c r="CX7" s="52">
        <f t="shared" ref="CX7:DF7" si="24">CX8</f>
        <v>69.099999999999994</v>
      </c>
      <c r="CY7" s="52">
        <f t="shared" si="24"/>
        <v>73.5</v>
      </c>
      <c r="CZ7" s="52">
        <f t="shared" si="24"/>
        <v>72.5</v>
      </c>
      <c r="DA7" s="52">
        <f t="shared" si="24"/>
        <v>77.8</v>
      </c>
      <c r="DB7" s="52">
        <f t="shared" si="24"/>
        <v>68.5</v>
      </c>
      <c r="DC7" s="52">
        <f t="shared" si="24"/>
        <v>67.099999999999994</v>
      </c>
      <c r="DD7" s="52">
        <f t="shared" si="24"/>
        <v>66.900000000000006</v>
      </c>
      <c r="DE7" s="52">
        <f t="shared" si="24"/>
        <v>68.099999999999994</v>
      </c>
      <c r="DF7" s="52">
        <f t="shared" si="24"/>
        <v>69.2</v>
      </c>
      <c r="DG7" s="52"/>
      <c r="DH7" s="52">
        <f>DH8</f>
        <v>19.3</v>
      </c>
      <c r="DI7" s="52">
        <f t="shared" ref="DI7:DQ7" si="25">DI8</f>
        <v>20.100000000000001</v>
      </c>
      <c r="DJ7" s="52">
        <f t="shared" si="25"/>
        <v>20.5</v>
      </c>
      <c r="DK7" s="52">
        <f t="shared" si="25"/>
        <v>19.7</v>
      </c>
      <c r="DL7" s="52">
        <f t="shared" si="25"/>
        <v>18.8</v>
      </c>
      <c r="DM7" s="52">
        <f t="shared" si="25"/>
        <v>17.5</v>
      </c>
      <c r="DN7" s="52">
        <f t="shared" si="25"/>
        <v>17.3</v>
      </c>
      <c r="DO7" s="52">
        <f t="shared" si="25"/>
        <v>17.899999999999999</v>
      </c>
      <c r="DP7" s="52">
        <f t="shared" si="25"/>
        <v>18</v>
      </c>
      <c r="DQ7" s="52">
        <f t="shared" si="25"/>
        <v>18.100000000000001</v>
      </c>
      <c r="DR7" s="52"/>
      <c r="DS7" s="52">
        <f>DS8</f>
        <v>61</v>
      </c>
      <c r="DT7" s="52">
        <f t="shared" ref="DT7:EB7" si="26">DT8</f>
        <v>69.3</v>
      </c>
      <c r="DU7" s="52">
        <f t="shared" si="26"/>
        <v>80.8</v>
      </c>
      <c r="DV7" s="52">
        <f t="shared" si="26"/>
        <v>83.3</v>
      </c>
      <c r="DW7" s="52">
        <f t="shared" si="26"/>
        <v>85.2</v>
      </c>
      <c r="DX7" s="52">
        <f t="shared" si="26"/>
        <v>124.2</v>
      </c>
      <c r="DY7" s="52">
        <f t="shared" si="26"/>
        <v>121.6</v>
      </c>
      <c r="DZ7" s="52">
        <f t="shared" si="26"/>
        <v>118.9</v>
      </c>
      <c r="EA7" s="52">
        <f t="shared" si="26"/>
        <v>121.9</v>
      </c>
      <c r="EB7" s="52">
        <f t="shared" si="26"/>
        <v>114.5</v>
      </c>
      <c r="EC7" s="52"/>
      <c r="ED7" s="52">
        <f>ED8</f>
        <v>32.299999999999997</v>
      </c>
      <c r="EE7" s="52">
        <f t="shared" ref="EE7:EM7" si="27">EE8</f>
        <v>36.700000000000003</v>
      </c>
      <c r="EF7" s="52">
        <f t="shared" si="27"/>
        <v>40.299999999999997</v>
      </c>
      <c r="EG7" s="52">
        <f t="shared" si="27"/>
        <v>44.4</v>
      </c>
      <c r="EH7" s="52">
        <f t="shared" si="27"/>
        <v>48.4</v>
      </c>
      <c r="EI7" s="52">
        <f t="shared" si="27"/>
        <v>56.9</v>
      </c>
      <c r="EJ7" s="52">
        <f t="shared" si="27"/>
        <v>58.1</v>
      </c>
      <c r="EK7" s="52">
        <f t="shared" si="27"/>
        <v>59.4</v>
      </c>
      <c r="EL7" s="52">
        <f t="shared" si="27"/>
        <v>59.1</v>
      </c>
      <c r="EM7" s="52">
        <f t="shared" si="27"/>
        <v>60</v>
      </c>
      <c r="EN7" s="52"/>
      <c r="EO7" s="52">
        <f>EO8</f>
        <v>65.400000000000006</v>
      </c>
      <c r="EP7" s="52">
        <f t="shared" ref="EP7:EX7" si="28">EP8</f>
        <v>70.400000000000006</v>
      </c>
      <c r="EQ7" s="52">
        <f t="shared" si="28"/>
        <v>70.900000000000006</v>
      </c>
      <c r="ER7" s="52">
        <f t="shared" si="28"/>
        <v>74.900000000000006</v>
      </c>
      <c r="ES7" s="52">
        <f t="shared" si="28"/>
        <v>79.5</v>
      </c>
      <c r="ET7" s="52">
        <f t="shared" si="28"/>
        <v>72.900000000000006</v>
      </c>
      <c r="EU7" s="52">
        <f t="shared" si="28"/>
        <v>73.900000000000006</v>
      </c>
      <c r="EV7" s="52">
        <f t="shared" si="28"/>
        <v>74.3</v>
      </c>
      <c r="EW7" s="52">
        <f t="shared" si="28"/>
        <v>72.2</v>
      </c>
      <c r="EX7" s="52">
        <f t="shared" si="28"/>
        <v>72.400000000000006</v>
      </c>
      <c r="EY7" s="52"/>
      <c r="EZ7" s="53">
        <f>EZ8</f>
        <v>39228851</v>
      </c>
      <c r="FA7" s="53">
        <f t="shared" ref="FA7:FI7" si="29">FA8</f>
        <v>39508890</v>
      </c>
      <c r="FB7" s="53">
        <f t="shared" si="29"/>
        <v>40057513</v>
      </c>
      <c r="FC7" s="53">
        <f t="shared" si="29"/>
        <v>40239000</v>
      </c>
      <c r="FD7" s="53">
        <f t="shared" si="29"/>
        <v>40247929</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382141</v>
      </c>
      <c r="D8" s="55">
        <v>46</v>
      </c>
      <c r="E8" s="55">
        <v>6</v>
      </c>
      <c r="F8" s="55">
        <v>0</v>
      </c>
      <c r="G8" s="55">
        <v>1</v>
      </c>
      <c r="H8" s="55" t="s">
        <v>162</v>
      </c>
      <c r="I8" s="55" t="s">
        <v>163</v>
      </c>
      <c r="J8" s="55" t="s">
        <v>164</v>
      </c>
      <c r="K8" s="55" t="s">
        <v>165</v>
      </c>
      <c r="L8" s="55" t="s">
        <v>166</v>
      </c>
      <c r="M8" s="55" t="s">
        <v>167</v>
      </c>
      <c r="N8" s="55" t="s">
        <v>168</v>
      </c>
      <c r="O8" s="55" t="s">
        <v>169</v>
      </c>
      <c r="P8" s="55" t="s">
        <v>170</v>
      </c>
      <c r="Q8" s="56">
        <v>14</v>
      </c>
      <c r="R8" s="55" t="s">
        <v>40</v>
      </c>
      <c r="S8" s="55" t="s">
        <v>171</v>
      </c>
      <c r="T8" s="55" t="s">
        <v>172</v>
      </c>
      <c r="U8" s="56">
        <v>33721</v>
      </c>
      <c r="V8" s="56">
        <v>11772</v>
      </c>
      <c r="W8" s="55" t="s">
        <v>40</v>
      </c>
      <c r="X8" s="55" t="s">
        <v>173</v>
      </c>
      <c r="Y8" s="57" t="s">
        <v>174</v>
      </c>
      <c r="Z8" s="56">
        <v>109</v>
      </c>
      <c r="AA8" s="56">
        <v>43</v>
      </c>
      <c r="AB8" s="56" t="s">
        <v>40</v>
      </c>
      <c r="AC8" s="56" t="s">
        <v>40</v>
      </c>
      <c r="AD8" s="56">
        <v>2</v>
      </c>
      <c r="AE8" s="56">
        <v>154</v>
      </c>
      <c r="AF8" s="56">
        <v>86</v>
      </c>
      <c r="AG8" s="56" t="s">
        <v>40</v>
      </c>
      <c r="AH8" s="56">
        <v>86</v>
      </c>
      <c r="AI8" s="58">
        <v>97.7</v>
      </c>
      <c r="AJ8" s="58">
        <v>93.2</v>
      </c>
      <c r="AK8" s="58">
        <v>92.1</v>
      </c>
      <c r="AL8" s="58">
        <v>94.9</v>
      </c>
      <c r="AM8" s="58">
        <v>102.5</v>
      </c>
      <c r="AN8" s="58">
        <v>100.6</v>
      </c>
      <c r="AO8" s="58">
        <v>105.9</v>
      </c>
      <c r="AP8" s="58">
        <v>104.3</v>
      </c>
      <c r="AQ8" s="58">
        <v>96.3</v>
      </c>
      <c r="AR8" s="58">
        <v>93</v>
      </c>
      <c r="AS8" s="58">
        <v>93.7</v>
      </c>
      <c r="AT8" s="58">
        <v>77.2</v>
      </c>
      <c r="AU8" s="58">
        <v>74.8</v>
      </c>
      <c r="AV8" s="58">
        <v>71</v>
      </c>
      <c r="AW8" s="58">
        <v>73.3</v>
      </c>
      <c r="AX8" s="58">
        <v>67.400000000000006</v>
      </c>
      <c r="AY8" s="58">
        <v>80.7</v>
      </c>
      <c r="AZ8" s="58">
        <v>82.2</v>
      </c>
      <c r="BA8" s="58">
        <v>81.7</v>
      </c>
      <c r="BB8" s="58">
        <v>81</v>
      </c>
      <c r="BC8" s="58">
        <v>79.7</v>
      </c>
      <c r="BD8" s="58">
        <v>85.2</v>
      </c>
      <c r="BE8" s="59">
        <v>75.5</v>
      </c>
      <c r="BF8" s="59">
        <v>73.2</v>
      </c>
      <c r="BG8" s="59">
        <v>69.5</v>
      </c>
      <c r="BH8" s="59">
        <v>71.8</v>
      </c>
      <c r="BI8" s="59">
        <v>66</v>
      </c>
      <c r="BJ8" s="59">
        <v>77.099999999999994</v>
      </c>
      <c r="BK8" s="59">
        <v>78.599999999999994</v>
      </c>
      <c r="BL8" s="59">
        <v>78.099999999999994</v>
      </c>
      <c r="BM8" s="59">
        <v>77.5</v>
      </c>
      <c r="BN8" s="59">
        <v>76</v>
      </c>
      <c r="BO8" s="59">
        <v>82.6</v>
      </c>
      <c r="BP8" s="58">
        <v>54.4</v>
      </c>
      <c r="BQ8" s="58">
        <v>50.2</v>
      </c>
      <c r="BR8" s="58">
        <v>42.9</v>
      </c>
      <c r="BS8" s="58">
        <v>46.9</v>
      </c>
      <c r="BT8" s="58">
        <v>41.8</v>
      </c>
      <c r="BU8" s="58">
        <v>65.8</v>
      </c>
      <c r="BV8" s="58">
        <v>65</v>
      </c>
      <c r="BW8" s="58">
        <v>63.3</v>
      </c>
      <c r="BX8" s="58">
        <v>64.7</v>
      </c>
      <c r="BY8" s="58">
        <v>67.900000000000006</v>
      </c>
      <c r="BZ8" s="58">
        <v>70.7</v>
      </c>
      <c r="CA8" s="59">
        <v>36999</v>
      </c>
      <c r="CB8" s="59">
        <v>39409</v>
      </c>
      <c r="CC8" s="59">
        <v>44138</v>
      </c>
      <c r="CD8" s="59">
        <v>42573</v>
      </c>
      <c r="CE8" s="59">
        <v>44783</v>
      </c>
      <c r="CF8" s="59">
        <v>37855</v>
      </c>
      <c r="CG8" s="59">
        <v>39289</v>
      </c>
      <c r="CH8" s="59">
        <v>40846</v>
      </c>
      <c r="CI8" s="59">
        <v>41075</v>
      </c>
      <c r="CJ8" s="59">
        <v>41859</v>
      </c>
      <c r="CK8" s="58">
        <v>63608</v>
      </c>
      <c r="CL8" s="59">
        <v>12979</v>
      </c>
      <c r="CM8" s="59">
        <v>13161</v>
      </c>
      <c r="CN8" s="59">
        <v>13867</v>
      </c>
      <c r="CO8" s="59">
        <v>14502</v>
      </c>
      <c r="CP8" s="59">
        <v>13899</v>
      </c>
      <c r="CQ8" s="59">
        <v>11234</v>
      </c>
      <c r="CR8" s="59">
        <v>11512</v>
      </c>
      <c r="CS8" s="59">
        <v>11831</v>
      </c>
      <c r="CT8" s="59">
        <v>11652</v>
      </c>
      <c r="CU8" s="59">
        <v>11744</v>
      </c>
      <c r="CV8" s="58">
        <v>18510</v>
      </c>
      <c r="CW8" s="59">
        <v>70</v>
      </c>
      <c r="CX8" s="59">
        <v>69.099999999999994</v>
      </c>
      <c r="CY8" s="59">
        <v>73.5</v>
      </c>
      <c r="CZ8" s="59">
        <v>72.5</v>
      </c>
      <c r="DA8" s="59">
        <v>77.8</v>
      </c>
      <c r="DB8" s="59">
        <v>68.5</v>
      </c>
      <c r="DC8" s="59">
        <v>67.099999999999994</v>
      </c>
      <c r="DD8" s="59">
        <v>66.900000000000006</v>
      </c>
      <c r="DE8" s="59">
        <v>68.099999999999994</v>
      </c>
      <c r="DF8" s="59">
        <v>69.2</v>
      </c>
      <c r="DG8" s="59">
        <v>57.7</v>
      </c>
      <c r="DH8" s="59">
        <v>19.3</v>
      </c>
      <c r="DI8" s="59">
        <v>20.100000000000001</v>
      </c>
      <c r="DJ8" s="59">
        <v>20.5</v>
      </c>
      <c r="DK8" s="59">
        <v>19.7</v>
      </c>
      <c r="DL8" s="59">
        <v>18.8</v>
      </c>
      <c r="DM8" s="59">
        <v>17.5</v>
      </c>
      <c r="DN8" s="59">
        <v>17.3</v>
      </c>
      <c r="DO8" s="59">
        <v>17.899999999999999</v>
      </c>
      <c r="DP8" s="59">
        <v>18</v>
      </c>
      <c r="DQ8" s="59">
        <v>18.100000000000001</v>
      </c>
      <c r="DR8" s="59">
        <v>26.7</v>
      </c>
      <c r="DS8" s="59">
        <v>61</v>
      </c>
      <c r="DT8" s="59">
        <v>69.3</v>
      </c>
      <c r="DU8" s="59">
        <v>80.8</v>
      </c>
      <c r="DV8" s="59">
        <v>83.3</v>
      </c>
      <c r="DW8" s="59">
        <v>85.2</v>
      </c>
      <c r="DX8" s="59">
        <v>124.2</v>
      </c>
      <c r="DY8" s="59">
        <v>121.6</v>
      </c>
      <c r="DZ8" s="59">
        <v>118.9</v>
      </c>
      <c r="EA8" s="59">
        <v>121.9</v>
      </c>
      <c r="EB8" s="59">
        <v>114.5</v>
      </c>
      <c r="EC8" s="59">
        <v>54.3</v>
      </c>
      <c r="ED8" s="58">
        <v>32.299999999999997</v>
      </c>
      <c r="EE8" s="58">
        <v>36.700000000000003</v>
      </c>
      <c r="EF8" s="58">
        <v>40.299999999999997</v>
      </c>
      <c r="EG8" s="58">
        <v>44.4</v>
      </c>
      <c r="EH8" s="58">
        <v>48.4</v>
      </c>
      <c r="EI8" s="58">
        <v>56.9</v>
      </c>
      <c r="EJ8" s="58">
        <v>58.1</v>
      </c>
      <c r="EK8" s="58">
        <v>59.4</v>
      </c>
      <c r="EL8" s="58">
        <v>59.1</v>
      </c>
      <c r="EM8" s="58">
        <v>60</v>
      </c>
      <c r="EN8" s="58">
        <v>58</v>
      </c>
      <c r="EO8" s="58">
        <v>65.400000000000006</v>
      </c>
      <c r="EP8" s="58">
        <v>70.400000000000006</v>
      </c>
      <c r="EQ8" s="58">
        <v>70.900000000000006</v>
      </c>
      <c r="ER8" s="58">
        <v>74.900000000000006</v>
      </c>
      <c r="ES8" s="58">
        <v>79.5</v>
      </c>
      <c r="ET8" s="58">
        <v>72.900000000000006</v>
      </c>
      <c r="EU8" s="58">
        <v>73.900000000000006</v>
      </c>
      <c r="EV8" s="58">
        <v>74.3</v>
      </c>
      <c r="EW8" s="58">
        <v>72.2</v>
      </c>
      <c r="EX8" s="58">
        <v>72.400000000000006</v>
      </c>
      <c r="EY8" s="58">
        <v>70.8</v>
      </c>
      <c r="EZ8" s="59">
        <v>39228851</v>
      </c>
      <c r="FA8" s="59">
        <v>39508890</v>
      </c>
      <c r="FB8" s="59">
        <v>40057513</v>
      </c>
      <c r="FC8" s="59">
        <v>40239000</v>
      </c>
      <c r="FD8" s="59">
        <v>40247929</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94EA0A80331D448FF23B33BD63577D" ma:contentTypeVersion="18" ma:contentTypeDescription="新しいドキュメントを作成します。" ma:contentTypeScope="" ma:versionID="3e7bbae1b5368e37ab45c53d20fcef88">
  <xsd:schema xmlns:xsd="http://www.w3.org/2001/XMLSchema" xmlns:xs="http://www.w3.org/2001/XMLSchema" xmlns:p="http://schemas.microsoft.com/office/2006/metadata/properties" xmlns:ns2="8ec23a2b-3719-4e74-9470-e51a3ce0e3cb" xmlns:ns3="7d8d742d-c24c-4c10-8640-2bd2523f455d" targetNamespace="http://schemas.microsoft.com/office/2006/metadata/properties" ma:root="true" ma:fieldsID="3a58eff2464430aca007454f3f7b2720" ns2:_="" ns3:_="">
    <xsd:import namespace="8ec23a2b-3719-4e74-9470-e51a3ce0e3cb"/>
    <xsd:import namespace="7d8d742d-c24c-4c10-8640-2bd2523f45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3:TaxCatchAll" minOccurs="0"/>
                <xsd:element ref="ns2:lcf76f155ced4ddcb4097134ff3c332f" minOccurs="0"/>
                <xsd:element ref="ns2:MediaServiceBillingMetadata" minOccurs="0"/>
                <xsd:element ref="ns2:MediaServiceLocation" minOccurs="0"/>
                <xsd:element ref="ns2:MediaServiceOCR" minOccurs="0"/>
                <xsd:element ref="ns2:_x753b__x50cf_URL" minOccurs="0"/>
                <xsd:element ref="ns2:Thum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c23a2b-3719-4e74-9470-e51a3ce0e3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86704856-a207-4f8a-924d-362591990f27" ma:termSetId="09814cd3-568e-fe90-9814-8d621ff8fb84" ma:anchorId="fba54fb3-c3e1-fe81-a776-ca4b69148c4d" ma:open="true" ma:isKeyword="false">
      <xsd:complexType>
        <xsd:sequence>
          <xsd:element ref="pc:Terms" minOccurs="0" maxOccurs="1"/>
        </xsd:sequence>
      </xsd:complex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x753b__x50cf_URL" ma:index="21" nillable="true" ma:displayName="画像URL" ma:format="Hyperlink" ma:internalName="_x753b__x50cf_URL">
      <xsd:complexType>
        <xsd:complexContent>
          <xsd:extension base="dms:URL">
            <xsd:sequence>
              <xsd:element name="Url" type="dms:ValidUrl" minOccurs="0" nillable="true"/>
              <xsd:element name="Description" type="xsd:string" nillable="true"/>
            </xsd:sequence>
          </xsd:extension>
        </xsd:complexContent>
      </xsd:complexType>
    </xsd:element>
    <xsd:element name="Thumnail" ma:index="22" nillable="true" ma:displayName="Thumbnail" ma:format="Thumbnail" ma:internalName="Thumnail">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d8d742d-c24c-4c10-8640-2bd2523f455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935257-6c36-48d4-948d-7d0075c68d06}" ma:internalName="TaxCatchAll" ma:showField="CatchAllData" ma:web="7d8d742d-c24c-4c10-8640-2bd2523f45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ec23a2b-3719-4e74-9470-e51a3ce0e3cb">
      <Terms xmlns="http://schemas.microsoft.com/office/infopath/2007/PartnerControls"/>
    </lcf76f155ced4ddcb4097134ff3c332f>
    <TaxCatchAll xmlns="7d8d742d-c24c-4c10-8640-2bd2523f455d" xsi:nil="true"/>
    <_x753b__x50cf_URL xmlns="8ec23a2b-3719-4e74-9470-e51a3ce0e3cb">
      <Url xsi:nil="true"/>
      <Description xsi:nil="true"/>
    </_x753b__x50cf_URL>
    <Thumnail xmlns="8ec23a2b-3719-4e74-9470-e51a3ce0e3c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8F3D1B-33C9-42DD-A063-3830E2D5C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c23a2b-3719-4e74-9470-e51a3ce0e3cb"/>
    <ds:schemaRef ds:uri="7d8d742d-c24c-4c10-8640-2bd2523f45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BAB7C8-02AE-40C2-935C-28C4B8205671}">
  <ds:schemaRefs>
    <ds:schemaRef ds:uri="http://schemas.microsoft.com/office/2006/metadata/properties"/>
    <ds:schemaRef ds:uri="http://schemas.microsoft.com/office/infopath/2007/PartnerControls"/>
    <ds:schemaRef ds:uri="8ec23a2b-3719-4e74-9470-e51a3ce0e3cb"/>
    <ds:schemaRef ds:uri="7d8d742d-c24c-4c10-8640-2bd2523f455d"/>
  </ds:schemaRefs>
</ds:datastoreItem>
</file>

<file path=customXml/itemProps3.xml><?xml version="1.0" encoding="utf-8"?>
<ds:datastoreItem xmlns:ds="http://schemas.openxmlformats.org/officeDocument/2006/customXml" ds:itemID="{B00F25F7-7AB4-405F-A0A9-687ADF40FD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二宮 裕和</cp:lastModifiedBy>
  <cp:revision/>
  <cp:lastPrinted>2026-02-16T09:48:36Z</cp:lastPrinted>
  <dcterms:created xsi:type="dcterms:W3CDTF">2025-12-15T05:00:38Z</dcterms:created>
  <dcterms:modified xsi:type="dcterms:W3CDTF">2026-02-25T04:18:24Z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0x010100AF94EA0A80331D448FF23B33BD63577D</vt:lpwstr>
  </property>
  <property fmtid="{D5CDD505-2E9C-101B-9397-08002B2CF9AE}" pid="3" name="MediaServiceImageTags">
    <vt:lpwstr/>
  </property>
</Properties>
</file>