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0_西予市　0217ここまで\"/>
    </mc:Choice>
  </mc:AlternateContent>
  <xr:revisionPtr revIDLastSave="0" documentId="13_ncr:1_{B1E1FA7F-898E-455F-BFE6-D10A18140BB0}" xr6:coauthVersionLast="47" xr6:coauthVersionMax="47" xr10:uidLastSave="{00000000-0000-0000-0000-000000000000}"/>
  <workbookProtection workbookAlgorithmName="SHA-512" workbookHashValue="zQyCesMltcxTmyZphjco2swO+8Zu6qhxuBFSc1YVlHKXOZHPJLQPeW1h7yv1sO16NPM1CMMPN/7Z6XZXIv//mg==" workbookSaltValue="ggWyZOcyyhzVh2UQE4ovtw==" workbookSpinCount="100000" lockStructure="1"/>
  <bookViews>
    <workbookView xWindow="-120" yWindow="-120" windowWidth="19440" windowHeight="14880" xr2:uid="{00000000-000D-0000-FFFF-FFFF00000000}"/>
  </bookViews>
  <sheets>
    <sheet name="法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T10" i="4"/>
  <c r="AL10" i="4"/>
  <c r="P10" i="4"/>
  <c r="I10" i="4"/>
  <c r="B10" i="4"/>
  <c r="BB8" i="4"/>
  <c r="AT8" i="4"/>
  <c r="AL8" i="4"/>
  <c r="AD8" i="4"/>
  <c r="W8" i="4"/>
  <c r="P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<sst xmlns="http://schemas.openxmlformats.org/spreadsheetml/2006/main" count="228" uniqueCount="111">
  <si>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</si>
  <si>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</si>
  <si>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</si>
  <si>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</si>
  <si>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</si>
  <si>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</si>
  <si>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</si>
  <si>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</si>
  <si>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</si>
  <si>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</si>
  <si>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</si>
  <si>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</si>
  <si>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</si>
  <si>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</si>
  <si>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</si>
  <si>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</si>
  <si>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</si>
  <si>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</si>
  <si>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</si>
  <si>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</si>
  <si>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</si>
  <si>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</si>
  <si>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</si>
  <si>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</si>
  <si>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</si>
  <si>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</si>
  <si>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事業経営については、少子高齢化による給水人口の減少と市民節水型生活環境への移行により、厳しい経営状況の中、令和６年度決算における経営の健全性を示す経常収支比率は、令和６年４月１日の水道料金改定による給水収益の増により経常収益が増額した一方で経常費用は前年度からほぼ横ばいで推移したことにより、前年度から14.53ポイント改善され108・47％となり、健全経営の水準とされる100％を上回った。また、経営改善により前年度決算で生じた累積欠損金は解消した。
　流動比率については、100％を大きく上回る数値で推移しており、支払能力に問題はないが、今後も健全な事業経営の維持を目指す。
　企業債残高対給水収益比率については、施設整備等の投資的経費にかかる財源として、企業債の借入を行っているが、今後は、財源の確保に努め、企業債の抑制に努める必要がある。
　料金水準の妥当性を示す料金回収率については、前年度から15.95ポイント改善され105.63％となった。要因としては、経常費用が横ばいとなったことで給水原価はほぼ変動がないのに対し、給水収益の増に伴って供給単価が上昇したことによるもので、事業に必要な費用を給水収益で賄えている状況とされる100％を上回った。
　有収率については、近年、水道管の老朽化に伴う漏水の増加が要因となり減少傾向で推移していたが、漏水調査及び修繕を進めた結果、前年度から3.23ポイント改善され74.16％となった。</t>
  </si>
  <si>
    <t>2. 老朽化の状況について</t>
    <phoneticPr fontId="4"/>
  </si>
  <si>
    <t>2. 老朽化の状況</t>
    <phoneticPr fontId="4"/>
  </si>
  <si>
    <t>全体総括</t>
    <rPh sb="0" eb="2">
      <t>ゼンタイ</t>
    </rPh>
    <rPh sb="2" eb="4">
      <t>ソウカツ</t>
    </rPh>
    <phoneticPr fontId="4"/>
  </si>
  <si>
    <t>　令和６年４月の水道料金改定により、令和６年度決算における経常収支比率は給水収益の増で100％を上回り、給水に係る費用が給水収益で賄えている基準となる料金回収率についても100％を超過し、経営状況に一定の改善が見られた。
　また、有形固定資産減価償却率については類似団体と同様の水準で推移しているが、管路経年化率は年々上昇する一方で、管路更新率は低い水準で推移している。
　今後も人口減少の影響による給水人口の減少、節水機器の普及などによる収益の低下が予測されることから、市民の生活基盤を支える重要なライフラインである水道を安定して供給するためにも、引き続き計画的な水道施設の更新および中長期的な経営ビジョンに基づく水道料金の適正化を図っていく必要がある。</t>
  </si>
  <si>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</si>
  <si>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</si>
  <si>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</si>
  <si>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</si>
  <si>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</si>
  <si>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</si>
  <si>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</si>
  <si>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</si>
  <si>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</si>
  <si>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</si>
  <si>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</si>
  <si>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</si>
  <si>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</si>
  <si>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</si>
  <si>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</si>
  <si>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</si>
  <si>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</si>
  <si>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</si>
  <si>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</si>
  <si>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</si>
  <si>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</si>
  <si>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</si>
  <si>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</si>
  <si>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</si>
  <si>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</si>
  <si>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</si>
  <si>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</si>
  <si>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</si>
  <si>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</si>
  <si>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</si>
  <si>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</si>
  <si>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</si>
  <si>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</si>
  <si>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</si>
  <si>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</si>
  <si>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</si>
  <si>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</si>
  <si>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</si>
  <si>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</si>
  <si>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</si>
  <si>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</si>
  <si>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</si>
  <si>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</si>
  <si>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</si>
  <si>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</si>
  <si>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</si>
  <si>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</si>
  <si>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</si>
  <si>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</si>
  <si>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</si>
  <si>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</si>
  <si>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</si>
  <si>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</si>
  <si>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</si>
  <si>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</si>
  <si>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</si>
  <si>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</si>
  <si>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</si>
  <si>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</si>
  <si>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</si>
  <si>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</si>
  <si>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</si>
  <si>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</si>
  <si>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</si>
  <si>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</si>
  <si>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</si>
  <si>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</si>
  <si>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</si>
  <si>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</si>
  <si>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</si>
  <si>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</si>
  <si>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</si>
  <si>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</si>
  <si>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</si>
  <si>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</si>
  <si>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</si>
  <si>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</si>
  <si>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</si>
  <si>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</si>
  <si>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償却対象資産の減価償却の状況を示す有形固定資産減価償却率は前年度比0.06ポイント減の53.14％であり、類似団体平均値も増加傾向であることから、全国的に施設の老朽化が進展していることが分かる。
　また、管路経年化率は前年度比0.40ポイント減の35.37％であり、ともに前年度数値からほぼ横ばいの推移となったが有形固定資産減価償却率・管路経年化率いずれの指標からも施設の老朽化が進んでいることが分かる。
　当該年度に更新した管路延長の割合を示す管路更新率は前年度比0.01ポイント増の0.23％であり、令和６年度から開始した管路更新事業の影響でわずかに改善したものの類似団体と比較しても低い水準で推移している。
　施設の老朽化が進展する中、現在の経営状況を改善するとともに、水道水を安全に安定して供給するためにも計画的に水道管路等の更新事業を実施する必要がある。</t>
    <rPh sb="241" eb="242">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</si>
</sst>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0.38</c:v>
                </c:pt>
                <c:pt idx="1">
                  <c:v>0.12</c:v>
                </c:pt>
                <c:pt idx="2">
                  <c:v>0.3</c:v>
                </c:pt>
                <c:pt idx="3">
                  <c:v>0.22</c:v>
                </c:pt>
                <c:pt idx="4">
                  <c:v>0.23</c:v>
                </c:pt>
              </c:numCache>
            </c:numRef>
          </c:val>
          <c:extLst>
            <c:ext xmlns:c16="http://schemas.microsoft.com/office/drawing/2014/chart" uri="{C3380CC4-5D6E-409C-BE32-E72D297353CC}">
              <c16:uniqueId val="{00000000-5564-47E2-9F2F-087A9F41CF9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5564-47E2-9F2F-087A9F41CF9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70.989999999999995</c:v>
                </c:pt>
                <c:pt idx="1">
                  <c:v>71.62</c:v>
                </c:pt>
                <c:pt idx="2">
                  <c:v>71.900000000000006</c:v>
                </c:pt>
                <c:pt idx="3">
                  <c:v>67.7</c:v>
                </c:pt>
                <c:pt idx="4">
                  <c:v>63.93</c:v>
                </c:pt>
              </c:numCache>
            </c:numRef>
          </c:val>
          <c:extLst>
            <c:ext xmlns:c16="http://schemas.microsoft.com/office/drawing/2014/chart" uri="{C3380CC4-5D6E-409C-BE32-E72D297353CC}">
              <c16:uniqueId val="{00000000-8D04-42C5-9C6A-0CF595A5129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D04-42C5-9C6A-0CF595A5129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70.41</c:v>
                </c:pt>
                <c:pt idx="1">
                  <c:v>69.52</c:v>
                </c:pt>
                <c:pt idx="2">
                  <c:v>67.19</c:v>
                </c:pt>
                <c:pt idx="3">
                  <c:v>70.930000000000007</c:v>
                </c:pt>
                <c:pt idx="4">
                  <c:v>74.16</c:v>
                </c:pt>
              </c:numCache>
            </c:numRef>
          </c:val>
          <c:extLst>
            <c:ext xmlns:c16="http://schemas.microsoft.com/office/drawing/2014/chart" uri="{C3380CC4-5D6E-409C-BE32-E72D297353CC}">
              <c16:uniqueId val="{00000000-D542-45B9-BC66-9D4FC56A7F3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D542-45B9-BC66-9D4FC56A7F3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103.36</c:v>
                </c:pt>
                <c:pt idx="1">
                  <c:v>100.02</c:v>
                </c:pt>
                <c:pt idx="2">
                  <c:v>91.08</c:v>
                </c:pt>
                <c:pt idx="3">
                  <c:v>93.94</c:v>
                </c:pt>
                <c:pt idx="4">
                  <c:v>108.47</c:v>
                </c:pt>
              </c:numCache>
            </c:numRef>
          </c:val>
          <c:extLst>
            <c:ext xmlns:c16="http://schemas.microsoft.com/office/drawing/2014/chart" uri="{C3380CC4-5D6E-409C-BE32-E72D297353CC}">
              <c16:uniqueId val="{00000000-C945-4EE0-B2E8-3878A5E8AB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C945-4EE0-B2E8-3878A5E8AB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50.27</c:v>
                </c:pt>
                <c:pt idx="1">
                  <c:v>51.28</c:v>
                </c:pt>
                <c:pt idx="2">
                  <c:v>52.75</c:v>
                </c:pt>
                <c:pt idx="3">
                  <c:v>53.2</c:v>
                </c:pt>
                <c:pt idx="4">
                  <c:v>53.14</c:v>
                </c:pt>
              </c:numCache>
            </c:numRef>
          </c:val>
          <c:extLst>
            <c:ext xmlns:c16="http://schemas.microsoft.com/office/drawing/2014/chart" uri="{C3380CC4-5D6E-409C-BE32-E72D297353CC}">
              <c16:uniqueId val="{00000000-8B62-4B4D-B3E9-DB9ED683FC1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B62-4B4D-B3E9-DB9ED683FC1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27.18</c:v>
                </c:pt>
                <c:pt idx="1">
                  <c:v>27.59</c:v>
                </c:pt>
                <c:pt idx="2">
                  <c:v>34.24</c:v>
                </c:pt>
                <c:pt idx="3">
                  <c:v>35.770000000000003</c:v>
                </c:pt>
                <c:pt idx="4">
                  <c:v>35.369999999999997</c:v>
                </c:pt>
              </c:numCache>
            </c:numRef>
          </c:val>
          <c:extLst>
            <c:ext xmlns:c16="http://schemas.microsoft.com/office/drawing/2014/chart" uri="{C3380CC4-5D6E-409C-BE32-E72D297353CC}">
              <c16:uniqueId val="{00000000-CA02-46CA-8650-5BE7821CFA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CA02-46CA-8650-5BE7821CFA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1.57</c:v>
                </c:pt>
                <c:pt idx="4">
                  <c:v>0</c:v>
                </c:pt>
              </c:numCache>
            </c:numRef>
          </c:val>
          <c:extLst>
            <c:ext xmlns:c16="http://schemas.microsoft.com/office/drawing/2014/chart" uri="{C3380CC4-5D6E-409C-BE32-E72D297353CC}">
              <c16:uniqueId val="{00000000-CCFA-4014-B58A-F545D1CA0B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CCFA-4014-B58A-F545D1CA0B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516.64</c:v>
                </c:pt>
                <c:pt idx="1">
                  <c:v>540.41999999999996</c:v>
                </c:pt>
                <c:pt idx="2">
                  <c:v>353.65</c:v>
                </c:pt>
                <c:pt idx="3">
                  <c:v>405.34</c:v>
                </c:pt>
                <c:pt idx="4">
                  <c:v>384.51</c:v>
                </c:pt>
              </c:numCache>
            </c:numRef>
          </c:val>
          <c:extLst>
            <c:ext xmlns:c16="http://schemas.microsoft.com/office/drawing/2014/chart" uri="{C3380CC4-5D6E-409C-BE32-E72D297353CC}">
              <c16:uniqueId val="{00000000-2C49-4724-98CD-D198511E4E3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2C49-4724-98CD-D198511E4E3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358.04</c:v>
                </c:pt>
                <c:pt idx="1">
                  <c:v>347.73</c:v>
                </c:pt>
                <c:pt idx="2">
                  <c:v>351.59</c:v>
                </c:pt>
                <c:pt idx="3">
                  <c:v>352.47</c:v>
                </c:pt>
                <c:pt idx="4">
                  <c:v>338.1</c:v>
                </c:pt>
              </c:numCache>
            </c:numRef>
          </c:val>
          <c:extLst>
            <c:ext xmlns:c16="http://schemas.microsoft.com/office/drawing/2014/chart" uri="{C3380CC4-5D6E-409C-BE32-E72D297353CC}">
              <c16:uniqueId val="{00000000-2B2E-4DF0-99A2-A636907BCD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2B2E-4DF0-99A2-A636907BCD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98.59</c:v>
                </c:pt>
                <c:pt idx="1">
                  <c:v>95.02</c:v>
                </c:pt>
                <c:pt idx="2">
                  <c:v>86.86</c:v>
                </c:pt>
                <c:pt idx="3">
                  <c:v>89.68</c:v>
                </c:pt>
                <c:pt idx="4">
                  <c:v>105.63</c:v>
                </c:pt>
              </c:numCache>
            </c:numRef>
          </c:val>
          <c:extLst>
            <c:ext xmlns:c16="http://schemas.microsoft.com/office/drawing/2014/chart" uri="{C3380CC4-5D6E-409C-BE32-E72D297353CC}">
              <c16:uniqueId val="{00000000-8996-44E1-8CC8-4D5C85D5E0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8996-44E1-8CC8-4D5C85D5E0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173.73</c:v>
                </c:pt>
                <c:pt idx="1">
                  <c:v>180.98</c:v>
                </c:pt>
                <c:pt idx="2">
                  <c:v>197.85</c:v>
                </c:pt>
                <c:pt idx="3">
                  <c:v>192.02</c:v>
                </c:pt>
                <c:pt idx="4">
                  <c:v>192.68</c:v>
                </c:pt>
              </c:numCache>
            </c:numRef>
          </c:val>
          <c:extLst>
            <c:ext xmlns:c16="http://schemas.microsoft.com/office/drawing/2014/chart" uri="{C3380CC4-5D6E-409C-BE32-E72D297353CC}">
              <c16:uniqueId val="{00000000-77F2-4D44-8AD9-94B94433D87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7F2-4D44-8AD9-94B94433D87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35" zoomScaleNormal="100" workbookViewId="0">
      <selection activeCell="BL47" sqref="BL47:BZ63"/>
    </sheetView>
  </sheetViews>
  <sheetFormatPr defaultColWidth="2.75" defaultRowHeight="13.5" x14ac:dyDescent="0.15"/>
  <cols>
    <col min="1" max="1" width="2.7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西予市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33721</v>
      </c>
      <c r="AM8" s="44"/>
      <c r="AN8" s="44"/>
      <c r="AO8" s="44"/>
      <c r="AP8" s="44"/>
      <c r="AQ8" s="44"/>
      <c r="AR8" s="44"/>
      <c r="AS8" s="44"/>
      <c r="AT8" s="45">
        <f>データ!$S$6</f>
        <v>514.35</v>
      </c>
      <c r="AU8" s="46"/>
      <c r="AV8" s="46"/>
      <c r="AW8" s="46"/>
      <c r="AX8" s="46"/>
      <c r="AY8" s="46"/>
      <c r="AZ8" s="46"/>
      <c r="BA8" s="46"/>
      <c r="BB8" s="47">
        <f>データ!$T$6</f>
        <v>65.56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70.59</v>
      </c>
      <c r="J10" s="46"/>
      <c r="K10" s="46"/>
      <c r="L10" s="46"/>
      <c r="M10" s="46"/>
      <c r="N10" s="46"/>
      <c r="O10" s="80"/>
      <c r="P10" s="47">
        <f>データ!$P$6</f>
        <v>82.65</v>
      </c>
      <c r="Q10" s="47"/>
      <c r="R10" s="47"/>
      <c r="S10" s="47"/>
      <c r="T10" s="47"/>
      <c r="U10" s="47"/>
      <c r="V10" s="47"/>
      <c r="W10" s="44">
        <f>データ!$Q$6</f>
        <v>4301</v>
      </c>
      <c r="X10" s="44"/>
      <c r="Y10" s="44"/>
      <c r="Z10" s="44"/>
      <c r="AA10" s="44"/>
      <c r="AB10" s="44"/>
      <c r="AC10" s="44"/>
      <c r="AD10" s="2"/>
      <c r="AE10" s="2"/>
      <c r="AF10" s="2"/>
      <c r="AG10" s="2"/>
      <c r="AH10" s="2"/>
      <c r="AI10" s="2"/>
      <c r="AJ10" s="2"/>
      <c r="AK10" s="2"/>
      <c r="AL10" s="44">
        <f>データ!$U$6</f>
        <v>27354</v>
      </c>
      <c r="AM10" s="44"/>
      <c r="AN10" s="44"/>
      <c r="AO10" s="44"/>
      <c r="AP10" s="44"/>
      <c r="AQ10" s="44"/>
      <c r="AR10" s="44"/>
      <c r="AS10" s="44"/>
      <c r="AT10" s="45">
        <f>データ!$V$6</f>
        <v>74.680000000000007</v>
      </c>
      <c r="AU10" s="46"/>
      <c r="AV10" s="46"/>
      <c r="AW10" s="46"/>
      <c r="AX10" s="46"/>
      <c r="AY10" s="46"/>
      <c r="AZ10" s="46"/>
      <c r="BA10" s="46"/>
      <c r="BB10" s="47">
        <f>データ!$W$6</f>
        <v>366.28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26</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27</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110</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71" t="s">
        <v>28</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4"/>
      <c r="BM60" s="85"/>
      <c r="BN60" s="85"/>
      <c r="BO60" s="85"/>
      <c r="BP60" s="85"/>
      <c r="BQ60" s="85"/>
      <c r="BR60" s="85"/>
      <c r="BS60" s="85"/>
      <c r="BT60" s="85"/>
      <c r="BU60" s="85"/>
      <c r="BV60" s="85"/>
      <c r="BW60" s="85"/>
      <c r="BX60" s="85"/>
      <c r="BY60" s="85"/>
      <c r="BZ60" s="86"/>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29</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30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31</v>
      </c>
      <c r="C84" s="13"/>
      <c r="D84" s="13"/>
      <c r="E84" s="13" t="s">
        <v>32</v>
      </c>
      <c r="F84" s="13" t="s">
        <v>33</v>
      </c>
      <c r="G84" s="13" t="s">
        <v>34</v>
      </c>
      <c r="H84" s="13" t="s">
        <v>35</v>
      </c>
      <c r="I84" s="13" t="s">
        <v>36</v>
      </c>
      <c r="J84" s="13" t="s">
        <v>37</v>
      </c>
      <c r="K84" s="13" t="s">
        <v>38</v>
      </c>
      <c r="L84" s="13" t="s">
        <v>39</v>
      </c>
      <c r="M84" s="13" t="s">
        <v>40</v>
      </c>
      <c r="N84" s="13" t="s">
        <v>41</v>
      </c>
      <c r="O84" s="13" t="s">
        <v>42</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IbzX+iyGosBOuKCd6xijG4BfQLjOQAmMg4tgf5xDpkT1/yOhJ/HgGimFmM0RtB6bE0NfNgT4e8sQBEDdXfcOQ==" saltValue="nwQKyXL92bKN8BpwVR0Z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88" t="s">
        <v>52</v>
      </c>
      <c r="I3" s="89"/>
      <c r="J3" s="89"/>
      <c r="K3" s="89"/>
      <c r="L3" s="89"/>
      <c r="M3" s="89"/>
      <c r="N3" s="89"/>
      <c r="O3" s="89"/>
      <c r="P3" s="89"/>
      <c r="Q3" s="89"/>
      <c r="R3" s="89"/>
      <c r="S3" s="89"/>
      <c r="T3" s="89"/>
      <c r="U3" s="89"/>
      <c r="V3" s="89"/>
      <c r="W3" s="90"/>
      <c r="X3" s="94" t="s">
        <v>53</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28</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54</v>
      </c>
      <c r="B4" s="17"/>
      <c r="C4" s="17"/>
      <c r="D4" s="17"/>
      <c r="E4" s="17"/>
      <c r="F4" s="17"/>
      <c r="G4" s="17"/>
      <c r="H4" s="91"/>
      <c r="I4" s="92"/>
      <c r="J4" s="92"/>
      <c r="K4" s="92"/>
      <c r="L4" s="92"/>
      <c r="M4" s="92"/>
      <c r="N4" s="92"/>
      <c r="O4" s="92"/>
      <c r="P4" s="92"/>
      <c r="Q4" s="92"/>
      <c r="R4" s="92"/>
      <c r="S4" s="92"/>
      <c r="T4" s="92"/>
      <c r="U4" s="92"/>
      <c r="V4" s="92"/>
      <c r="W4" s="93"/>
      <c r="X4" s="87" t="s">
        <v>55</v>
      </c>
      <c r="Y4" s="87"/>
      <c r="Z4" s="87"/>
      <c r="AA4" s="87"/>
      <c r="AB4" s="87"/>
      <c r="AC4" s="87"/>
      <c r="AD4" s="87"/>
      <c r="AE4" s="87"/>
      <c r="AF4" s="87"/>
      <c r="AG4" s="87"/>
      <c r="AH4" s="87"/>
      <c r="AI4" s="87" t="s">
        <v>56</v>
      </c>
      <c r="AJ4" s="87"/>
      <c r="AK4" s="87"/>
      <c r="AL4" s="87"/>
      <c r="AM4" s="87"/>
      <c r="AN4" s="87"/>
      <c r="AO4" s="87"/>
      <c r="AP4" s="87"/>
      <c r="AQ4" s="87"/>
      <c r="AR4" s="87"/>
      <c r="AS4" s="87"/>
      <c r="AT4" s="87" t="s">
        <v>57</v>
      </c>
      <c r="AU4" s="87"/>
      <c r="AV4" s="87"/>
      <c r="AW4" s="87"/>
      <c r="AX4" s="87"/>
      <c r="AY4" s="87"/>
      <c r="AZ4" s="87"/>
      <c r="BA4" s="87"/>
      <c r="BB4" s="87"/>
      <c r="BC4" s="87"/>
      <c r="BD4" s="87"/>
      <c r="BE4" s="87" t="s">
        <v>58</v>
      </c>
      <c r="BF4" s="87"/>
      <c r="BG4" s="87"/>
      <c r="BH4" s="87"/>
      <c r="BI4" s="87"/>
      <c r="BJ4" s="87"/>
      <c r="BK4" s="87"/>
      <c r="BL4" s="87"/>
      <c r="BM4" s="87"/>
      <c r="BN4" s="87"/>
      <c r="BO4" s="87"/>
      <c r="BP4" s="87" t="s">
        <v>59</v>
      </c>
      <c r="BQ4" s="87"/>
      <c r="BR4" s="87"/>
      <c r="BS4" s="87"/>
      <c r="BT4" s="87"/>
      <c r="BU4" s="87"/>
      <c r="BV4" s="87"/>
      <c r="BW4" s="87"/>
      <c r="BX4" s="87"/>
      <c r="BY4" s="87"/>
      <c r="BZ4" s="87"/>
      <c r="CA4" s="87" t="s">
        <v>60</v>
      </c>
      <c r="CB4" s="87"/>
      <c r="CC4" s="87"/>
      <c r="CD4" s="87"/>
      <c r="CE4" s="87"/>
      <c r="CF4" s="87"/>
      <c r="CG4" s="87"/>
      <c r="CH4" s="87"/>
      <c r="CI4" s="87"/>
      <c r="CJ4" s="87"/>
      <c r="CK4" s="87"/>
      <c r="CL4" s="87" t="s">
        <v>61</v>
      </c>
      <c r="CM4" s="87"/>
      <c r="CN4" s="87"/>
      <c r="CO4" s="87"/>
      <c r="CP4" s="87"/>
      <c r="CQ4" s="87"/>
      <c r="CR4" s="87"/>
      <c r="CS4" s="87"/>
      <c r="CT4" s="87"/>
      <c r="CU4" s="87"/>
      <c r="CV4" s="87"/>
      <c r="CW4" s="87" t="s">
        <v>62</v>
      </c>
      <c r="CX4" s="87"/>
      <c r="CY4" s="87"/>
      <c r="CZ4" s="87"/>
      <c r="DA4" s="87"/>
      <c r="DB4" s="87"/>
      <c r="DC4" s="87"/>
      <c r="DD4" s="87"/>
      <c r="DE4" s="87"/>
      <c r="DF4" s="87"/>
      <c r="DG4" s="87"/>
      <c r="DH4" s="87" t="s">
        <v>63</v>
      </c>
      <c r="DI4" s="87"/>
      <c r="DJ4" s="87"/>
      <c r="DK4" s="87"/>
      <c r="DL4" s="87"/>
      <c r="DM4" s="87"/>
      <c r="DN4" s="87"/>
      <c r="DO4" s="87"/>
      <c r="DP4" s="87"/>
      <c r="DQ4" s="87"/>
      <c r="DR4" s="87"/>
      <c r="DS4" s="87" t="s">
        <v>64</v>
      </c>
      <c r="DT4" s="87"/>
      <c r="DU4" s="87"/>
      <c r="DV4" s="87"/>
      <c r="DW4" s="87"/>
      <c r="DX4" s="87"/>
      <c r="DY4" s="87"/>
      <c r="DZ4" s="87"/>
      <c r="EA4" s="87"/>
      <c r="EB4" s="87"/>
      <c r="EC4" s="87"/>
      <c r="ED4" s="87" t="s">
        <v>65</v>
      </c>
      <c r="EE4" s="87"/>
      <c r="EF4" s="87"/>
      <c r="EG4" s="87"/>
      <c r="EH4" s="87"/>
      <c r="EI4" s="87"/>
      <c r="EJ4" s="87"/>
      <c r="EK4" s="87"/>
      <c r="EL4" s="87"/>
      <c r="EM4" s="87"/>
      <c r="EN4" s="87"/>
    </row>
    <row r="5" spans="1:144" x14ac:dyDescent="0.15">
      <c r="A5" s="15" t="s">
        <v>66</v>
      </c>
      <c r="B5" s="18"/>
      <c r="C5" s="18"/>
      <c r="D5" s="18"/>
      <c r="E5" s="18"/>
      <c r="F5" s="18"/>
      <c r="G5" s="18"/>
      <c r="H5" s="19" t="s">
        <v>67</v>
      </c>
      <c r="I5" s="19" t="s">
        <v>68</v>
      </c>
      <c r="J5" s="19" t="s">
        <v>69</v>
      </c>
      <c r="K5" s="19" t="s">
        <v>70</v>
      </c>
      <c r="L5" s="19" t="s">
        <v>71</v>
      </c>
      <c r="M5" s="19" t="s">
        <v>5</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31</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2024</v>
      </c>
      <c r="C6" s="20">
        <f t="shared" ref="C6:W6" si="3">C7</f>
        <v>382141</v>
      </c>
      <c r="D6" s="20">
        <f t="shared" si="3"/>
        <v>46</v>
      </c>
      <c r="E6" s="20">
        <f t="shared" si="3"/>
        <v>1</v>
      </c>
      <c r="F6" s="20">
        <f t="shared" si="3"/>
        <v>0</v>
      </c>
      <c r="G6" s="20">
        <f t="shared" si="3"/>
        <v>1</v>
      </c>
      <c r="H6" s="20" t="str">
        <f t="shared" si="3"/>
        <v>愛媛県　西予市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70.59</v>
      </c>
      <c r="P6" s="21">
        <f t="shared" si="3"/>
        <v>82.65</v>
      </c>
      <c r="Q6" s="21">
        <f t="shared" si="3"/>
        <v>4301</v>
      </c>
      <c r="R6" s="21">
        <f t="shared" si="3"/>
        <v>33721</v>
      </c>
      <c r="S6" s="21">
        <f t="shared" si="3"/>
        <v>514.35</v>
      </c>
      <c r="T6" s="21">
        <f t="shared" si="3"/>
        <v>65.56</v>
      </c>
      <c r="U6" s="21">
        <f t="shared" si="3"/>
        <v>27354</v>
      </c>
      <c r="V6" s="21">
        <f t="shared" si="3"/>
        <v>74.680000000000007</v>
      </c>
      <c r="W6" s="21">
        <f t="shared" si="3"/>
        <v>366.28</v>
      </c>
      <c r="X6" s="22">
        <f>IF(X7="",NA(),X7)</f>
        <v>103.36</v>
      </c>
      <c r="Y6" s="22">
        <f t="shared" ref="Y6:AG6" si="4">IF(Y7="",NA(),Y7)</f>
        <v>100.02</v>
      </c>
      <c r="Z6" s="22">
        <f t="shared" si="4"/>
        <v>91.08</v>
      </c>
      <c r="AA6" s="22">
        <f t="shared" si="4"/>
        <v>93.94</v>
      </c>
      <c r="AB6" s="22">
        <f t="shared" si="4"/>
        <v>108.47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2">
        <f t="shared" si="5"/>
        <v>1.57</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516.64</v>
      </c>
      <c r="AU6" s="22">
        <f t="shared" ref="AU6:BC6" si="6">IF(AU7="",NA(),AU7)</f>
        <v>540.41999999999996</v>
      </c>
      <c r="AV6" s="22">
        <f t="shared" si="6"/>
        <v>353.65</v>
      </c>
      <c r="AW6" s="22">
        <f t="shared" si="6"/>
        <v>405.34</v>
      </c>
      <c r="AX6" s="22">
        <f t="shared" si="6"/>
        <v>384.51</v>
      </c>
      <c r="AY6" s="22">
        <f t="shared" si="6"/>
        <v>367.55</v>
      </c>
      <c r="AZ6" s="22">
        <f t="shared" si="6"/>
        <v>378.56</v>
      </c>
      <c r="BA6" s="22">
        <f t="shared" si="6"/>
        <v>364.46</v>
      </c>
      <c r="BB6" s="22">
        <f t="shared" si="6"/>
        <v>338.89</v>
      </c>
      <c r="BC6" s="22">
        <f t="shared" si="6"/>
        <v>352.34</v>
      </c>
      <c r="BD6" s="21" t="str">
        <f>IF(BD7="","",IF(BD7="-","【-】","【"&amp;SUBSTITUTE(TEXT(BD7,"#,##0.00"),"-","△")&amp;"】"))</f>
        <v>【239.69】</v>
      </c>
      <c r="BE6" s="22">
        <f>IF(BE7="",NA(),BE7)</f>
        <v>358.04</v>
      </c>
      <c r="BF6" s="22">
        <f t="shared" ref="BF6:BN6" si="7">IF(BF7="",NA(),BF7)</f>
        <v>347.73</v>
      </c>
      <c r="BG6" s="22">
        <f t="shared" si="7"/>
        <v>351.59</v>
      </c>
      <c r="BH6" s="22">
        <f t="shared" si="7"/>
        <v>352.47</v>
      </c>
      <c r="BI6" s="22">
        <f t="shared" si="7"/>
        <v>338.1</v>
      </c>
      <c r="BJ6" s="22">
        <f t="shared" si="7"/>
        <v>418.68</v>
      </c>
      <c r="BK6" s="22">
        <f t="shared" si="7"/>
        <v>395.68</v>
      </c>
      <c r="BL6" s="22">
        <f t="shared" si="7"/>
        <v>403.72</v>
      </c>
      <c r="BM6" s="22">
        <f t="shared" si="7"/>
        <v>400.21</v>
      </c>
      <c r="BN6" s="22">
        <f t="shared" si="7"/>
        <v>391.13</v>
      </c>
      <c r="BO6" s="21" t="str">
        <f>IF(BO7="","",IF(BO7="-","【-】","【"&amp;SUBSTITUTE(TEXT(BO7,"#,##0.00"),"-","△")&amp;"】"))</f>
        <v>【264.86】</v>
      </c>
      <c r="BP6" s="22">
        <f>IF(BP7="",NA(),BP7)</f>
        <v>98.59</v>
      </c>
      <c r="BQ6" s="22">
        <f t="shared" ref="BQ6:BY6" si="8">IF(BQ7="",NA(),BQ7)</f>
        <v>95.02</v>
      </c>
      <c r="BR6" s="22">
        <f t="shared" si="8"/>
        <v>86.86</v>
      </c>
      <c r="BS6" s="22">
        <f t="shared" si="8"/>
        <v>89.68</v>
      </c>
      <c r="BT6" s="22">
        <f t="shared" si="8"/>
        <v>105.63</v>
      </c>
      <c r="BU6" s="22">
        <f t="shared" si="8"/>
        <v>94.78</v>
      </c>
      <c r="BV6" s="22">
        <f t="shared" si="8"/>
        <v>97.59</v>
      </c>
      <c r="BW6" s="22">
        <f t="shared" si="8"/>
        <v>92.17</v>
      </c>
      <c r="BX6" s="22">
        <f t="shared" si="8"/>
        <v>92.83</v>
      </c>
      <c r="BY6" s="22">
        <f t="shared" si="8"/>
        <v>92.16</v>
      </c>
      <c r="BZ6" s="21" t="str">
        <f>IF(BZ7="","",IF(BZ7="-","【-】","【"&amp;SUBSTITUTE(TEXT(BZ7,"#,##0.00"),"-","△")&amp;"】"))</f>
        <v>【97.59】</v>
      </c>
      <c r="CA6" s="22">
        <f>IF(CA7="",NA(),CA7)</f>
        <v>173.73</v>
      </c>
      <c r="CB6" s="22">
        <f t="shared" ref="CB6:CJ6" si="9">IF(CB7="",NA(),CB7)</f>
        <v>180.98</v>
      </c>
      <c r="CC6" s="22">
        <f t="shared" si="9"/>
        <v>197.85</v>
      </c>
      <c r="CD6" s="22">
        <f t="shared" si="9"/>
        <v>192.02</v>
      </c>
      <c r="CE6" s="22">
        <f t="shared" si="9"/>
        <v>192.68</v>
      </c>
      <c r="CF6" s="22">
        <f t="shared" si="9"/>
        <v>181.3</v>
      </c>
      <c r="CG6" s="22">
        <f t="shared" si="9"/>
        <v>181.71</v>
      </c>
      <c r="CH6" s="22">
        <f t="shared" si="9"/>
        <v>188.51</v>
      </c>
      <c r="CI6" s="22">
        <f t="shared" si="9"/>
        <v>189.43</v>
      </c>
      <c r="CJ6" s="22">
        <f t="shared" si="9"/>
        <v>196.75</v>
      </c>
      <c r="CK6" s="21" t="str">
        <f>IF(CK7="","",IF(CK7="-","【-】","【"&amp;SUBSTITUTE(TEXT(CK7,"#,##0.00"),"-","△")&amp;"】"))</f>
        <v>【181.66】</v>
      </c>
      <c r="CL6" s="22">
        <f>IF(CL7="",NA(),CL7)</f>
        <v>70.989999999999995</v>
      </c>
      <c r="CM6" s="22">
        <f t="shared" ref="CM6:CU6" si="10">IF(CM7="",NA(),CM7)</f>
        <v>71.62</v>
      </c>
      <c r="CN6" s="22">
        <f t="shared" si="10"/>
        <v>71.900000000000006</v>
      </c>
      <c r="CO6" s="22">
        <f t="shared" si="10"/>
        <v>67.7</v>
      </c>
      <c r="CP6" s="22">
        <f t="shared" si="10"/>
        <v>63.93</v>
      </c>
      <c r="CQ6" s="22">
        <f t="shared" si="10"/>
        <v>55.89</v>
      </c>
      <c r="CR6" s="22">
        <f t="shared" si="10"/>
        <v>55.72</v>
      </c>
      <c r="CS6" s="22">
        <f t="shared" si="10"/>
        <v>55.31</v>
      </c>
      <c r="CT6" s="22">
        <f t="shared" si="10"/>
        <v>55.14</v>
      </c>
      <c r="CU6" s="22">
        <f t="shared" si="10"/>
        <v>54.99</v>
      </c>
      <c r="CV6" s="21" t="str">
        <f>IF(CV7="","",IF(CV7="-","【-】","【"&amp;SUBSTITUTE(TEXT(CV7,"#,##0.00"),"-","△")&amp;"】"))</f>
        <v>【60.21】</v>
      </c>
      <c r="CW6" s="22">
        <f>IF(CW7="",NA(),CW7)</f>
        <v>70.41</v>
      </c>
      <c r="CX6" s="22">
        <f t="shared" ref="CX6:DF6" si="11">IF(CX7="",NA(),CX7)</f>
        <v>69.52</v>
      </c>
      <c r="CY6" s="22">
        <f t="shared" si="11"/>
        <v>67.19</v>
      </c>
      <c r="CZ6" s="22">
        <f t="shared" si="11"/>
        <v>70.930000000000007</v>
      </c>
      <c r="DA6" s="22">
        <f t="shared" si="11"/>
        <v>74.16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50.27</v>
      </c>
      <c r="DI6" s="22">
        <f t="shared" ref="DI6:DQ6" si="12">IF(DI7="",NA(),DI7)</f>
        <v>51.28</v>
      </c>
      <c r="DJ6" s="22">
        <f t="shared" si="12"/>
        <v>52.75</v>
      </c>
      <c r="DK6" s="22">
        <f t="shared" si="12"/>
        <v>53.2</v>
      </c>
      <c r="DL6" s="22">
        <f t="shared" si="12"/>
        <v>53.14</v>
      </c>
      <c r="DM6" s="22">
        <f t="shared" si="12"/>
        <v>50.63</v>
      </c>
      <c r="DN6" s="22">
        <f t="shared" si="12"/>
        <v>51.29</v>
      </c>
      <c r="DO6" s="22">
        <f t="shared" si="12"/>
        <v>52.2</v>
      </c>
      <c r="DP6" s="22">
        <f t="shared" si="12"/>
        <v>52.7</v>
      </c>
      <c r="DQ6" s="22">
        <f t="shared" si="12"/>
        <v>53.48</v>
      </c>
      <c r="DR6" s="21" t="str">
        <f>IF(DR7="","",IF(DR7="-","【-】","【"&amp;SUBSTITUTE(TEXT(DR7,"#,##0.00"),"-","△")&amp;"】"))</f>
        <v>【52.41】</v>
      </c>
      <c r="DS6" s="22">
        <f>IF(DS7="",NA(),DS7)</f>
        <v>27.18</v>
      </c>
      <c r="DT6" s="22">
        <f t="shared" ref="DT6:EB6" si="13">IF(DT7="",NA(),DT7)</f>
        <v>27.59</v>
      </c>
      <c r="DU6" s="22">
        <f t="shared" si="13"/>
        <v>34.24</v>
      </c>
      <c r="DV6" s="22">
        <f t="shared" si="13"/>
        <v>35.770000000000003</v>
      </c>
      <c r="DW6" s="22">
        <f t="shared" si="13"/>
        <v>35.369999999999997</v>
      </c>
      <c r="DX6" s="22">
        <f t="shared" si="13"/>
        <v>18.28</v>
      </c>
      <c r="DY6" s="22">
        <f t="shared" si="13"/>
        <v>19.61</v>
      </c>
      <c r="DZ6" s="22">
        <f t="shared" si="13"/>
        <v>20.73</v>
      </c>
      <c r="EA6" s="22">
        <f t="shared" si="13"/>
        <v>22.86</v>
      </c>
      <c r="EB6" s="22">
        <f t="shared" si="13"/>
        <v>24.31</v>
      </c>
      <c r="EC6" s="21" t="str">
        <f>IF(EC7="","",IF(EC7="-","【-】","【"&amp;SUBSTITUTE(TEXT(EC7,"#,##0.00"),"-","△")&amp;"】"))</f>
        <v>【26.78】</v>
      </c>
      <c r="ED6" s="22">
        <f>IF(ED7="",NA(),ED7)</f>
        <v>0.38</v>
      </c>
      <c r="EE6" s="22">
        <f t="shared" ref="EE6:EM6" si="14">IF(EE7="",NA(),EE7)</f>
        <v>0.12</v>
      </c>
      <c r="EF6" s="22">
        <f t="shared" si="14"/>
        <v>0.3</v>
      </c>
      <c r="EG6" s="22">
        <f t="shared" si="14"/>
        <v>0.22</v>
      </c>
      <c r="EH6" s="22">
        <f t="shared" si="14"/>
        <v>0.23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382141</v>
      </c>
      <c r="D7" s="24">
        <v>46</v>
      </c>
      <c r="E7" s="24">
        <v>1</v>
      </c>
      <c r="F7" s="24">
        <v>0</v>
      </c>
      <c r="G7" s="24">
        <v>1</v>
      </c>
      <c r="H7" s="24" t="s">
        <v>94</v>
      </c>
      <c r="I7" s="24" t="s">
        <v>95</v>
      </c>
      <c r="J7" s="24" t="s">
        <v>96</v>
      </c>
      <c r="K7" s="24" t="s">
        <v>97</v>
      </c>
      <c r="L7" s="24" t="s">
        <v>98</v>
      </c>
      <c r="M7" s="24" t="s">
        <v>99</v>
      </c>
      <c r="N7" s="25" t="s">
        <v>100</v>
      </c>
      <c r="O7" s="25">
        <v>70.59</v>
      </c>
      <c r="P7" s="25">
        <v>82.65</v>
      </c>
      <c r="Q7" s="25">
        <v>4301</v>
      </c>
      <c r="R7" s="25">
        <v>33721</v>
      </c>
      <c r="S7" s="25">
        <v>514.35</v>
      </c>
      <c r="T7" s="25">
        <v>65.56</v>
      </c>
      <c r="U7" s="25">
        <v>27354</v>
      </c>
      <c r="V7" s="25">
        <v>74.680000000000007</v>
      </c>
      <c r="W7" s="25">
        <v>366.28</v>
      </c>
      <c r="X7" s="25">
        <v>103.36</v>
      </c>
      <c r="Y7" s="25">
        <v>100.02</v>
      </c>
      <c r="Z7" s="25">
        <v>91.08</v>
      </c>
      <c r="AA7" s="25">
        <v>93.94</v>
      </c>
      <c r="AB7" s="25">
        <v>108.47</v>
      </c>
      <c r="AC7" s="25">
        <v>108.35</v>
      </c>
      <c r="AD7" s="25">
        <v>108.84</v>
      </c>
      <c r="AE7" s="25">
        <v>105.92</v>
      </c>
      <c r="AF7" s="25">
        <v>106.01</v>
      </c>
      <c r="AG7" s="25">
        <v>103.74</v>
      </c>
      <c r="AH7" s="25">
        <v>107.26</v>
      </c>
      <c r="AI7" s="25">
        <v>0</v>
      </c>
      <c r="AJ7" s="25">
        <v>0</v>
      </c>
      <c r="AK7" s="25">
        <v>0</v>
      </c>
      <c r="AL7" s="25">
        <v>1.57</v>
      </c>
      <c r="AM7" s="25">
        <v>0</v>
      </c>
      <c r="AN7" s="25">
        <v>3.98</v>
      </c>
      <c r="AO7" s="25">
        <v>6.02</v>
      </c>
      <c r="AP7" s="25">
        <v>7.78</v>
      </c>
      <c r="AQ7" s="25">
        <v>9.59</v>
      </c>
      <c r="AR7" s="25">
        <v>11.55</v>
      </c>
      <c r="AS7" s="25">
        <v>1.61</v>
      </c>
      <c r="AT7" s="25">
        <v>516.64</v>
      </c>
      <c r="AU7" s="25">
        <v>540.41999999999996</v>
      </c>
      <c r="AV7" s="25">
        <v>353.65</v>
      </c>
      <c r="AW7" s="25">
        <v>405.34</v>
      </c>
      <c r="AX7" s="25">
        <v>384.51</v>
      </c>
      <c r="AY7" s="25">
        <v>367.55</v>
      </c>
      <c r="AZ7" s="25">
        <v>378.56</v>
      </c>
      <c r="BA7" s="25">
        <v>364.46</v>
      </c>
      <c r="BB7" s="25">
        <v>338.89</v>
      </c>
      <c r="BC7" s="25">
        <v>352.34</v>
      </c>
      <c r="BD7" s="25">
        <v>239.69</v>
      </c>
      <c r="BE7" s="25">
        <v>358.04</v>
      </c>
      <c r="BF7" s="25">
        <v>347.73</v>
      </c>
      <c r="BG7" s="25">
        <v>351.59</v>
      </c>
      <c r="BH7" s="25">
        <v>352.47</v>
      </c>
      <c r="BI7" s="25">
        <v>338.1</v>
      </c>
      <c r="BJ7" s="25">
        <v>418.68</v>
      </c>
      <c r="BK7" s="25">
        <v>395.68</v>
      </c>
      <c r="BL7" s="25">
        <v>403.72</v>
      </c>
      <c r="BM7" s="25">
        <v>400.21</v>
      </c>
      <c r="BN7" s="25">
        <v>391.13</v>
      </c>
      <c r="BO7" s="25">
        <v>264.86</v>
      </c>
      <c r="BP7" s="25">
        <v>98.59</v>
      </c>
      <c r="BQ7" s="25">
        <v>95.02</v>
      </c>
      <c r="BR7" s="25">
        <v>86.86</v>
      </c>
      <c r="BS7" s="25">
        <v>89.68</v>
      </c>
      <c r="BT7" s="25">
        <v>105.63</v>
      </c>
      <c r="BU7" s="25">
        <v>94.78</v>
      </c>
      <c r="BV7" s="25">
        <v>97.59</v>
      </c>
      <c r="BW7" s="25">
        <v>92.17</v>
      </c>
      <c r="BX7" s="25">
        <v>92.83</v>
      </c>
      <c r="BY7" s="25">
        <v>92.16</v>
      </c>
      <c r="BZ7" s="25">
        <v>97.59</v>
      </c>
      <c r="CA7" s="25">
        <v>173.73</v>
      </c>
      <c r="CB7" s="25">
        <v>180.98</v>
      </c>
      <c r="CC7" s="25">
        <v>197.85</v>
      </c>
      <c r="CD7" s="25">
        <v>192.02</v>
      </c>
      <c r="CE7" s="25">
        <v>192.68</v>
      </c>
      <c r="CF7" s="25">
        <v>181.3</v>
      </c>
      <c r="CG7" s="25">
        <v>181.71</v>
      </c>
      <c r="CH7" s="25">
        <v>188.51</v>
      </c>
      <c r="CI7" s="25">
        <v>189.43</v>
      </c>
      <c r="CJ7" s="25">
        <v>196.75</v>
      </c>
      <c r="CK7" s="25">
        <v>181.66</v>
      </c>
      <c r="CL7" s="25">
        <v>70.989999999999995</v>
      </c>
      <c r="CM7" s="25">
        <v>71.62</v>
      </c>
      <c r="CN7" s="25">
        <v>71.900000000000006</v>
      </c>
      <c r="CO7" s="25">
        <v>67.7</v>
      </c>
      <c r="CP7" s="25">
        <v>63.93</v>
      </c>
      <c r="CQ7" s="25">
        <v>55.89</v>
      </c>
      <c r="CR7" s="25">
        <v>55.72</v>
      </c>
      <c r="CS7" s="25">
        <v>55.31</v>
      </c>
      <c r="CT7" s="25">
        <v>55.14</v>
      </c>
      <c r="CU7" s="25">
        <v>54.99</v>
      </c>
      <c r="CV7" s="25">
        <v>60.21</v>
      </c>
      <c r="CW7" s="25">
        <v>70.41</v>
      </c>
      <c r="CX7" s="25">
        <v>69.52</v>
      </c>
      <c r="CY7" s="25">
        <v>67.19</v>
      </c>
      <c r="CZ7" s="25">
        <v>70.930000000000007</v>
      </c>
      <c r="DA7" s="25">
        <v>74.16</v>
      </c>
      <c r="DB7" s="25">
        <v>81.27</v>
      </c>
      <c r="DC7" s="25">
        <v>81.260000000000005</v>
      </c>
      <c r="DD7" s="25">
        <v>80.36</v>
      </c>
      <c r="DE7" s="25">
        <v>80.13</v>
      </c>
      <c r="DF7" s="25">
        <v>79.34</v>
      </c>
      <c r="DG7" s="25">
        <v>89.21</v>
      </c>
      <c r="DH7" s="25">
        <v>50.27</v>
      </c>
      <c r="DI7" s="25">
        <v>51.28</v>
      </c>
      <c r="DJ7" s="25">
        <v>52.75</v>
      </c>
      <c r="DK7" s="25">
        <v>53.2</v>
      </c>
      <c r="DL7" s="25">
        <v>53.14</v>
      </c>
      <c r="DM7" s="25">
        <v>50.63</v>
      </c>
      <c r="DN7" s="25">
        <v>51.29</v>
      </c>
      <c r="DO7" s="25">
        <v>52.2</v>
      </c>
      <c r="DP7" s="25">
        <v>52.7</v>
      </c>
      <c r="DQ7" s="25">
        <v>53.48</v>
      </c>
      <c r="DR7" s="25">
        <v>52.41</v>
      </c>
      <c r="DS7" s="25">
        <v>27.18</v>
      </c>
      <c r="DT7" s="25">
        <v>27.59</v>
      </c>
      <c r="DU7" s="25">
        <v>34.24</v>
      </c>
      <c r="DV7" s="25">
        <v>35.770000000000003</v>
      </c>
      <c r="DW7" s="25">
        <v>35.369999999999997</v>
      </c>
      <c r="DX7" s="25">
        <v>18.28</v>
      </c>
      <c r="DY7" s="25">
        <v>19.61</v>
      </c>
      <c r="DZ7" s="25">
        <v>20.73</v>
      </c>
      <c r="EA7" s="25">
        <v>22.86</v>
      </c>
      <c r="EB7" s="25">
        <v>24.31</v>
      </c>
      <c r="EC7" s="25">
        <v>26.78</v>
      </c>
      <c r="ED7" s="25">
        <v>0.38</v>
      </c>
      <c r="EE7" s="25">
        <v>0.12</v>
      </c>
      <c r="EF7" s="25">
        <v>0.3</v>
      </c>
      <c r="EG7" s="25">
        <v>0.22</v>
      </c>
      <c r="EH7" s="25">
        <v>0.23</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101</v>
      </c>
      <c r="C9" s="28" t="s">
        <v>102</v>
      </c>
      <c r="D9" s="28" t="s">
        <v>103</v>
      </c>
      <c r="E9" s="28" t="s">
        <v>104</v>
      </c>
      <c r="F9" s="28" t="s">
        <v>105</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46</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106</v>
      </c>
    </row>
    <row r="12" spans="1:144" x14ac:dyDescent="0.15">
      <c r="B12">
        <v>1</v>
      </c>
      <c r="C12">
        <v>1</v>
      </c>
      <c r="D12">
        <v>1</v>
      </c>
      <c r="E12">
        <v>1</v>
      </c>
      <c r="F12">
        <v>1</v>
      </c>
      <c r="G12" t="s">
        <v>107</v>
      </c>
    </row>
    <row r="13" spans="1:144" x14ac:dyDescent="0.15">
      <c r="B13" t="s">
        <v>108</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c23a2b-3719-4e74-9470-e51a3ce0e3cb">
      <Terms xmlns="http://schemas.microsoft.com/office/infopath/2007/PartnerControls"/>
    </lcf76f155ced4ddcb4097134ff3c332f>
    <TaxCatchAll xmlns="7d8d742d-c24c-4c10-8640-2bd2523f455d" xsi:nil="true"/>
    <_x753b__x50cf_URL xmlns="8ec23a2b-3719-4e74-9470-e51a3ce0e3cb">
      <Url xsi:nil="true"/>
      <Description xsi:nil="true"/>
    </_x753b__x50cf_URL>
    <Thumnail xmlns="8ec23a2b-3719-4e74-9470-e51a3ce0e3c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94EA0A80331D448FF23B33BD63577D" ma:contentTypeVersion="18" ma:contentTypeDescription="新しいドキュメントを作成します。" ma:contentTypeScope="" ma:versionID="3e7bbae1b5368e37ab45c53d20fcef88">
  <xsd:schema xmlns:xsd="http://www.w3.org/2001/XMLSchema" xmlns:xs="http://www.w3.org/2001/XMLSchema" xmlns:p="http://schemas.microsoft.com/office/2006/metadata/properties" xmlns:ns2="8ec23a2b-3719-4e74-9470-e51a3ce0e3cb" xmlns:ns3="7d8d742d-c24c-4c10-8640-2bd2523f455d" targetNamespace="http://schemas.microsoft.com/office/2006/metadata/properties" ma:root="true" ma:fieldsID="3a58eff2464430aca007454f3f7b2720" ns2:_="" ns3:_="">
    <xsd:import namespace="8ec23a2b-3719-4e74-9470-e51a3ce0e3cb"/>
    <xsd:import namespace="7d8d742d-c24c-4c10-8640-2bd2523f45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BillingMetadata" minOccurs="0"/>
                <xsd:element ref="ns2:MediaServiceLocation" minOccurs="0"/>
                <xsd:element ref="ns2:MediaServiceOCR" minOccurs="0"/>
                <xsd:element ref="ns2:_x753b__x50cf_URL" minOccurs="0"/>
                <xsd:element ref="ns2:Thum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23a2b-3719-4e74-9470-e51a3ce0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6704856-a207-4f8a-924d-362591990f27"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x753b__x50cf_URL" ma:index="21" nillable="true" ma:displayName="画像URL" ma:format="Hyperlink" ma:internalName="_x753b__x50cf_URL">
      <xsd:complexType>
        <xsd:complexContent>
          <xsd:extension base="dms:URL">
            <xsd:sequence>
              <xsd:element name="Url" type="dms:ValidUrl" minOccurs="0" nillable="true"/>
              <xsd:element name="Description" type="xsd:string" nillable="true"/>
            </xsd:sequence>
          </xsd:extension>
        </xsd:complexContent>
      </xsd:complexType>
    </xsd:element>
    <xsd:element name="Thumnail" ma:index="22" nillable="true" ma:displayName="Thumbnail" ma:format="Thumbnail" ma:internalName="Thum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8d742d-c24c-4c10-8640-2bd2523f45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935257-6c36-48d4-948d-7d0075c68d06}" ma:internalName="TaxCatchAll" ma:showField="CatchAllData" ma:web="7d8d742d-c24c-4c10-8640-2bd2523f4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962064-0638-4F26-9CEE-BE520CE4CDFD}">
  <ds:schemaRefs>
    <ds:schemaRef ds:uri="http://schemas.microsoft.com/office/2006/metadata/properties"/>
    <ds:schemaRef ds:uri="http://schemas.microsoft.com/office/infopath/2007/PartnerControls"/>
    <ds:schemaRef ds:uri="8ec23a2b-3719-4e74-9470-e51a3ce0e3cb"/>
    <ds:schemaRef ds:uri="7d8d742d-c24c-4c10-8640-2bd2523f455d"/>
  </ds:schemaRefs>
</ds:datastoreItem>
</file>

<file path=customXml/itemProps2.xml><?xml version="1.0" encoding="utf-8"?>
<ds:datastoreItem xmlns:ds="http://schemas.openxmlformats.org/officeDocument/2006/customXml" ds:itemID="{41181CF0-7D19-4B7C-9863-12793EE79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c23a2b-3719-4e74-9470-e51a3ce0e3cb"/>
    <ds:schemaRef ds:uri="7d8d742d-c24c-4c10-8640-2bd2523f4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77883B-C630-44B1-A930-B11B198A5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revision/>
  <dcterms:created xsi:type="dcterms:W3CDTF">2025-12-12T09:22:30Z</dcterms:created>
  <dcterms:modified xsi:type="dcterms:W3CDTF">2026-02-18T04:31:21Z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0x010100AF94EA0A80331D448FF23B33BD63577D</vt:lpwstr>
  </property>
  <property fmtid="{D5CDD505-2E9C-101B-9397-08002B2CF9AE}" pid="3" name="MediaServiceImageTags">
    <vt:lpwstr/>
  </property>
</Properties>
</file>