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08_伊予市\"/>
    </mc:Choice>
  </mc:AlternateContent>
  <xr:revisionPtr revIDLastSave="0" documentId="14_{A4C85FD5-9035-440E-B7DF-452FECA5EECA}" xr6:coauthVersionLast="47" xr6:coauthVersionMax="47" xr10:uidLastSave="{00000000-0000-0000-0000-000000000000}"/>
  <workbookProtection workbookAlgorithmName="SHA-512" workbookHashValue="WND1y+kDMOUU8Q6n32vu3A1ewSZcCd3orYqX3McAtaQZHs/dXHtaGlVARLS3WLT9YnX08LFlNxKeC3frsGGQ9w==" workbookSaltValue="lbb2cicL7FRdLHiljclTUA==" workbookSpinCount="100000" lockStructure="1"/>
  <bookViews>
    <workbookView xWindow="-120" yWindow="-120" windowWidth="19440" windowHeight="14880" xr2:uid="{00000000-000D-0000-FFFF-FFFF00000000}"/>
  </bookViews>
  <sheets>
    <sheet name="法適用_下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<sst xmlns="http://schemas.openxmlformats.org/spreadsheetml/2006/main" count="231" uniqueCount="116">
  <si>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</si>
  <si>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</si>
  <si>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</si>
  <si>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</si>
  <si>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</si>
  <si>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</si>
  <si>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</si>
  <si>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</si>
  <si>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</si>
  <si>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</si>
  <si>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</si>
  <si>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</si>
  <si>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</si>
  <si>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</si>
  <si>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</si>
  <si>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</si>
  <si>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</si>
  <si>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</si>
  <si>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</si>
  <si>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</si>
  <si>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</si>
  <si>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</si>
  <si>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</si>
  <si>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</si>
  <si>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</si>
  <si>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</si>
  <si>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</si>
  <si>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</si>
  <si>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</si>
  <si>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</si>
  <si>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</si>
  <si>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</si>
  <si>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</si>
  <si>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</si>
  <si>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</si>
  <si>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</si>
  <si>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</si>
  <si>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</si>
  <si>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</si>
  <si>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</si>
  <si>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</si>
  <si>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</si>
  <si>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</si>
  <si>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</si>
  <si>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</si>
  <si>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</si>
  <si>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</si>
  <si>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</si>
  <si>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</si>
  <si>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</si>
  <si>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</si>
  <si>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</si>
  <si>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</si>
  <si>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</si>
  <si>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</si>
  <si>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</si>
  <si>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</si>
  <si>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</si>
  <si>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</si>
  <si>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</si>
  <si>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</si>
  <si>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</si>
  <si>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</si>
  <si>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</si>
  <si>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</si>
  <si>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</si>
  <si>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</si>
  <si>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</si>
  <si>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</si>
  <si>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</si>
  <si>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</si>
  <si>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</si>
  <si>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</si>
  <si>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</si>
  <si>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</si>
  <si>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</si>
  <si>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</si>
  <si>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</si>
  <si>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</si>
  <si>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</si>
  <si>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</si>
  <si>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</si>
  <si>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</si>
  <si>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</si>
  <si>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</si>
  <si>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</si>
  <si>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</si>
  <si>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</si>
  <si>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</si>
  <si>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</si>
  <si>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</si>
  <si>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</si>
  <si>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</si>
  <si>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</si>
  <si>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</si>
  <si>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</si>
  <si>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</si>
  <si>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</si>
  <si>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</si>
  <si>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</si>
  <si>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</si>
  <si>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</si>
  <si>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</si>
  <si>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</si>
  <si>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</si>
  <si>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</si>
  <si>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</si>
  <si>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</si>
  <si>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</si>
  <si>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</si>
  <si>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</si>
  <si>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</si>
  <si>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</si>
  <si>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汚水管渠については、耐用年数が50年であるため、直ちに対策する必要はないと思われる。
　中山町下水浄化センターにおいては、平成11年の供用開始から26年が経過し、適切な管理のもと単年度に偏らないよう平準化を図って機械設備や電気設備の更新や修繕を実施し運用している状況である。
　そのため、今後、機器が耐用年数を迎えることを考慮し、施設設備機器等のストックマネジメントを踏まえた長寿命化計画の策定を進める必要がある。</t>
    <rPh sb="11" eb="13">
      <t>タイヨウ</t>
    </rPh>
    <rPh sb="13" eb="15">
      <t>ネンスウ</t>
    </rPh>
    <rPh sb="18" eb="19">
      <t>ネン</t>
    </rPh>
    <rPh sb="25" eb="26">
      <t>タダ</t>
    </rPh>
    <rPh sb="45" eb="47">
      <t>ナカヤマ</t>
    </rPh>
    <rPh sb="47" eb="48">
      <t>チョウ</t>
    </rPh>
    <rPh sb="82" eb="84">
      <t>テキセツ</t>
    </rPh>
    <rPh sb="85" eb="87">
      <t>カンリ</t>
    </rPh>
    <rPh sb="90" eb="93">
      <t>タンネンド</t>
    </rPh>
    <rPh sb="94" eb="95">
      <t>カタヨ</t>
    </rPh>
    <rPh sb="100" eb="103">
      <t>ヘイジュンカ</t>
    </rPh>
    <rPh sb="104" eb="105">
      <t>ハカ</t>
    </rPh>
    <rPh sb="156" eb="157">
      <t>ムカ</t>
    </rPh>
    <rPh sb="168" eb="170">
      <t>セツビ</t>
    </rPh>
    <rPh sb="170" eb="172">
      <t>キキ</t>
    </rPh>
    <rPh sb="196" eb="198">
      <t>サクテイ</t>
    </rPh>
    <rPh sb="199" eb="200">
      <t>スス</t>
    </rPh>
    <rPh sb="202" eb="204">
      <t>ヒツヨウ</t>
    </rPh>
    <phoneticPr fontId="4"/>
  </si>
  <si>
    <t>　近年の課題である少子高齢化が進行していき、有収水量が減少していく傾向にあるため、使用料収入の大幅増加は見込むことができない状況である。そのため、使用料の改定について1つの指標として、経費回収率が基準となると考えているとともに、現在実施している複数年契約の施設維持管理についても見直し維持管理経費の縮減を図る必要がある。
　今後は、施設の老朽化による改築更新が課題となるため、長寿命化、ストックマネジメント等、長期計画に基づく実施の検討を進める必要がある。</t>
    <rPh sb="4" eb="6">
      <t>カダイ</t>
    </rPh>
    <rPh sb="9" eb="11">
      <t>ショウシ</t>
    </rPh>
    <rPh sb="33" eb="35">
      <t>ケイコウ</t>
    </rPh>
    <rPh sb="41" eb="44">
      <t>シヨウリョウ</t>
    </rPh>
    <rPh sb="47" eb="49">
      <t>オオハバ</t>
    </rPh>
    <rPh sb="62" eb="64">
      <t>ジョウキョウ</t>
    </rPh>
    <rPh sb="86" eb="88">
      <t>シヒョウ</t>
    </rPh>
    <rPh sb="92" eb="94">
      <t>ケイヒ</t>
    </rPh>
    <rPh sb="94" eb="96">
      <t>カイシュウ</t>
    </rPh>
    <rPh sb="96" eb="97">
      <t>リツ</t>
    </rPh>
    <rPh sb="98" eb="100">
      <t>キジュン</t>
    </rPh>
    <rPh sb="104" eb="105">
      <t>カンガ</t>
    </rPh>
    <rPh sb="139" eb="141">
      <t>ミナオ</t>
    </rPh>
    <rPh sb="152" eb="153">
      <t>ハカ</t>
    </rPh>
    <rPh sb="154" eb="156">
      <t>ヒツヨウ</t>
    </rPh>
    <rPh sb="162" eb="164">
      <t>コンゴ</t>
    </rPh>
    <rPh sb="180" eb="182">
      <t>カダイ</t>
    </rPh>
    <rPh sb="188" eb="192">
      <t>チョウジュミョウカ</t>
    </rPh>
    <rPh sb="203" eb="204">
      <t>トウ</t>
    </rPh>
    <rPh sb="219" eb="220">
      <t>スス</t>
    </rPh>
    <rPh sb="222" eb="224">
      <t>ヒツヨウ</t>
    </rPh>
    <phoneticPr fontId="4"/>
  </si>
  <si>
    <t xml:space="preserve"> 特定環境保全公共下水道事業は中山間地域の中山町地域を整備した事業である。①経常収支比率は、令和6年度は106.31％で、昨年度に比べ0.31ポイント減となり、類似団体とほぼ同水準となっている。その数値は100％以上となっていることから単年度収支が黒字であることを示しており、今後も安定経営に努めていきたい。②累積欠損金比率は5年連続して0％となっている。③流動比率については、地方債の償還金が減少したため、令和5年度に比べ22.81ポイント改善することとなった。④企業債残高対事業規模比率については、0％となっている。事業整備がすでに終了していることから、起債残高は年々減少している。今後は、施設等の修繕あるいは更新に向けて資金の確保が必要である。⑤経費回収率については、類似団体平均に比べ32.18ポイント減となっている。今後は人口減少に加え、節水型の社会構造による使用水量の減少が考えられるため、安定的な使用料確保について、検討していく必要がある。⑥汚水処理原価については、令和6年度で465.19円となり、類似団体平均に比べると高い水準となっている。⑦施設利用率においては、令和6年度42.22％となっており、類似団体平均を上回る水準となった。⑧水洗化率においても、類似団体平均を上回る水準となっている。
　以上の指標から、本市の経営状況については、単年度収支が黒字であるものの、経費回収率及び汚水処理原価の指標から、使用料の確保及び維持管理費の削減などさらなる経営効率が求められ、今後の施設等の修繕や更新に向けた財源の確保に努める必要がある。
　</t>
    <rPh sb="15" eb="16">
      <t>チュウ</t>
    </rPh>
    <rPh sb="16" eb="18">
      <t>サンカン</t>
    </rPh>
    <rPh sb="18" eb="20">
      <t>チイキ</t>
    </rPh>
    <rPh sb="21" eb="23">
      <t>ナカヤマ</t>
    </rPh>
    <rPh sb="23" eb="24">
      <t>チョウ</t>
    </rPh>
    <rPh sb="24" eb="26">
      <t>チイキ</t>
    </rPh>
    <rPh sb="27" eb="29">
      <t>セイビ</t>
    </rPh>
    <rPh sb="31" eb="33">
      <t>ジギョウ</t>
    </rPh>
    <rPh sb="38" eb="40">
      <t>ケイジョウ</t>
    </rPh>
    <rPh sb="40" eb="42">
      <t>シュウシ</t>
    </rPh>
    <rPh sb="42" eb="44">
      <t>ヒリツ</t>
    </rPh>
    <rPh sb="46" eb="47">
      <t>レイ</t>
    </rPh>
    <rPh sb="47" eb="48">
      <t>ワ</t>
    </rPh>
    <rPh sb="49" eb="51">
      <t>ネンド</t>
    </rPh>
    <rPh sb="61" eb="64">
      <t>サクネンド</t>
    </rPh>
    <rPh sb="65" eb="66">
      <t>クラ</t>
    </rPh>
    <rPh sb="75" eb="76">
      <t>ゲン</t>
    </rPh>
    <rPh sb="80" eb="82">
      <t>ルイジ</t>
    </rPh>
    <rPh sb="82" eb="84">
      <t>ダンタイ</t>
    </rPh>
    <rPh sb="87" eb="90">
      <t>ドウスイジュン</t>
    </rPh>
    <rPh sb="99" eb="101">
      <t>スウチ</t>
    </rPh>
    <rPh sb="106" eb="108">
      <t>イジョウ</t>
    </rPh>
    <rPh sb="118" eb="121">
      <t>タンネンド</t>
    </rPh>
    <rPh sb="121" eb="123">
      <t>シュウシ</t>
    </rPh>
    <rPh sb="124" eb="126">
      <t>クロジ</t>
    </rPh>
    <rPh sb="132" eb="133">
      <t>シメ</t>
    </rPh>
    <rPh sb="138" eb="140">
      <t>コンゴ</t>
    </rPh>
    <rPh sb="141" eb="143">
      <t>アンテイ</t>
    </rPh>
    <rPh sb="143" eb="145">
      <t>ケイエイ</t>
    </rPh>
    <rPh sb="146" eb="147">
      <t>ツト</t>
    </rPh>
    <rPh sb="155" eb="157">
      <t>ルイセキ</t>
    </rPh>
    <rPh sb="157" eb="159">
      <t>ケッソン</t>
    </rPh>
    <rPh sb="159" eb="160">
      <t>キン</t>
    </rPh>
    <rPh sb="160" eb="162">
      <t>ヒリツ</t>
    </rPh>
    <rPh sb="164" eb="165">
      <t>ネン</t>
    </rPh>
    <rPh sb="165" eb="167">
      <t>レンゾク</t>
    </rPh>
    <rPh sb="179" eb="181">
      <t>リュウドウ</t>
    </rPh>
    <rPh sb="181" eb="183">
      <t>ヒリツ</t>
    </rPh>
    <rPh sb="189" eb="191">
      <t>チホウ</t>
    </rPh>
    <rPh sb="191" eb="192">
      <t>サイ</t>
    </rPh>
    <rPh sb="193" eb="195">
      <t>ショウカン</t>
    </rPh>
    <rPh sb="195" eb="196">
      <t>キン</t>
    </rPh>
    <rPh sb="197" eb="199">
      <t>ゲンショウ</t>
    </rPh>
    <rPh sb="204" eb="205">
      <t>レイ</t>
    </rPh>
    <rPh sb="205" eb="206">
      <t>ワ</t>
    </rPh>
    <rPh sb="207" eb="209">
      <t>ネンド</t>
    </rPh>
    <rPh sb="210" eb="211">
      <t>クラ</t>
    </rPh>
    <rPh sb="221" eb="223">
      <t>カイゼン</t>
    </rPh>
    <rPh sb="457" eb="459">
      <t>ルイジ</t>
    </rPh>
    <rPh sb="459" eb="461">
      <t>ダンタイ</t>
    </rPh>
    <rPh sb="461" eb="463">
      <t>ヘイキン</t>
    </rPh>
    <rPh sb="464" eb="465">
      <t>クラ</t>
    </rPh>
    <rPh sb="468" eb="469">
      <t>タカ</t>
    </rPh>
    <rPh sb="470" eb="472">
      <t>スイジュン</t>
    </rPh>
    <rPh sb="609" eb="611">
      <t>コンゴ</t>
    </rPh>
    <rPh sb="612" eb="613">
      <t>サラ</t>
    </rPh>
    <rPh sb="615" eb="617">
      <t>イジ</t>
    </rPh>
    <rPh sb="617" eb="619">
      <t>カンリ</t>
    </rPh>
    <rPh sb="619" eb="620">
      <t>ヒ</t>
    </rPh>
    <rPh sb="621" eb="623">
      <t>サクゲン</t>
    </rPh>
    <rPh sb="623" eb="624">
      <t>トウ</t>
    </rPh>
    <rPh sb="625" eb="626">
      <t>オコナ</t>
    </rPh>
    <rPh sb="627" eb="629">
      <t>ヒツヨウ</t>
    </rPh>
    <rPh sb="637" eb="639">
      <t>コウリツオスイ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</si>
</sst>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A2-4DCC-8172-74DE1703192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46A2-4DCC-8172-74DE1703192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47.68</c:v>
                </c:pt>
                <c:pt idx="1">
                  <c:v>47.07</c:v>
                </c:pt>
                <c:pt idx="2">
                  <c:v>45.86</c:v>
                </c:pt>
                <c:pt idx="3">
                  <c:v>45.05</c:v>
                </c:pt>
                <c:pt idx="4">
                  <c:v>42.22</c:v>
                </c:pt>
              </c:numCache>
            </c:numRef>
          </c:val>
          <c:extLst>
            <c:ext xmlns:c16="http://schemas.microsoft.com/office/drawing/2014/chart" uri="{C3380CC4-5D6E-409C-BE32-E72D297353CC}">
              <c16:uniqueId val="{00000000-1EEB-4BBB-AC41-6F2D5E09DE5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1EEB-4BBB-AC41-6F2D5E09DE5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89.46</c:v>
                </c:pt>
                <c:pt idx="1">
                  <c:v>88.06</c:v>
                </c:pt>
                <c:pt idx="2">
                  <c:v>87.72</c:v>
                </c:pt>
                <c:pt idx="3">
                  <c:v>87.68</c:v>
                </c:pt>
                <c:pt idx="4">
                  <c:v>87.91</c:v>
                </c:pt>
              </c:numCache>
            </c:numRef>
          </c:val>
          <c:extLst>
            <c:ext xmlns:c16="http://schemas.microsoft.com/office/drawing/2014/chart" uri="{C3380CC4-5D6E-409C-BE32-E72D297353CC}">
              <c16:uniqueId val="{00000000-B5CB-4A9F-AAC2-8465BCC7065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B5CB-4A9F-AAC2-8465BCC7065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107.14</c:v>
                </c:pt>
                <c:pt idx="1">
                  <c:v>105.24</c:v>
                </c:pt>
                <c:pt idx="2">
                  <c:v>106.01</c:v>
                </c:pt>
                <c:pt idx="3">
                  <c:v>106.62</c:v>
                </c:pt>
                <c:pt idx="4">
                  <c:v>106.31</c:v>
                </c:pt>
              </c:numCache>
            </c:numRef>
          </c:val>
          <c:extLst>
            <c:ext xmlns:c16="http://schemas.microsoft.com/office/drawing/2014/chart" uri="{C3380CC4-5D6E-409C-BE32-E72D297353CC}">
              <c16:uniqueId val="{00000000-2503-41AE-BF9F-EA7B1E86E48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2503-41AE-BF9F-EA7B1E86E48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3.23</c:v>
                </c:pt>
                <c:pt idx="1">
                  <c:v>6.47</c:v>
                </c:pt>
                <c:pt idx="2">
                  <c:v>9.6999999999999993</c:v>
                </c:pt>
                <c:pt idx="3">
                  <c:v>12.76</c:v>
                </c:pt>
                <c:pt idx="4">
                  <c:v>15.96</c:v>
                </c:pt>
              </c:numCache>
            </c:numRef>
          </c:val>
          <c:extLst>
            <c:ext xmlns:c16="http://schemas.microsoft.com/office/drawing/2014/chart" uri="{C3380CC4-5D6E-409C-BE32-E72D297353CC}">
              <c16:uniqueId val="{00000000-1492-490E-83B5-F514637ADA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1492-490E-83B5-F514637ADA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0E-45A3-8B9D-BACADAE92D5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430E-45A3-8B9D-BACADAE92D5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9B-49A8-8826-D988109EAF1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CE9B-49A8-8826-D988109EAF1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26.86</c:v>
                </c:pt>
                <c:pt idx="1">
                  <c:v>47.99</c:v>
                </c:pt>
                <c:pt idx="2">
                  <c:v>46.41</c:v>
                </c:pt>
                <c:pt idx="3">
                  <c:v>69.36</c:v>
                </c:pt>
                <c:pt idx="4">
                  <c:v>92.17</c:v>
                </c:pt>
              </c:numCache>
            </c:numRef>
          </c:val>
          <c:extLst>
            <c:ext xmlns:c16="http://schemas.microsoft.com/office/drawing/2014/chart" uri="{C3380CC4-5D6E-409C-BE32-E72D297353CC}">
              <c16:uniqueId val="{00000000-00BD-483C-8979-CD99A2C3831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00BD-483C-8979-CD99A2C3831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2C-493F-A578-C1B9526BA94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F92C-493F-A578-C1B9526BA94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48.96</c:v>
                </c:pt>
                <c:pt idx="1">
                  <c:v>41.43</c:v>
                </c:pt>
                <c:pt idx="2">
                  <c:v>42.01</c:v>
                </c:pt>
                <c:pt idx="3">
                  <c:v>39.43</c:v>
                </c:pt>
                <c:pt idx="4">
                  <c:v>34.450000000000003</c:v>
                </c:pt>
              </c:numCache>
            </c:numRef>
          </c:val>
          <c:extLst>
            <c:ext xmlns:c16="http://schemas.microsoft.com/office/drawing/2014/chart" uri="{C3380CC4-5D6E-409C-BE32-E72D297353CC}">
              <c16:uniqueId val="{00000000-989B-4E97-9487-33AB9DC5EE3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989B-4E97-9487-33AB9DC5EE3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324.37</c:v>
                </c:pt>
                <c:pt idx="1">
                  <c:v>384.51</c:v>
                </c:pt>
                <c:pt idx="2">
                  <c:v>384.19</c:v>
                </c:pt>
                <c:pt idx="3">
                  <c:v>409.88</c:v>
                </c:pt>
                <c:pt idx="4">
                  <c:v>465.19</c:v>
                </c:pt>
              </c:numCache>
            </c:numRef>
          </c:val>
          <c:extLst>
            <c:ext xmlns:c16="http://schemas.microsoft.com/office/drawing/2014/chart" uri="{C3380CC4-5D6E-409C-BE32-E72D297353CC}">
              <c16:uniqueId val="{00000000-FB9A-424F-ADA6-E53C490646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FB9A-424F-ADA6-E53C490646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愛媛県　伊予市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44">
        <f>データ!S6</f>
        <v>35173</v>
      </c>
      <c r="AM8" s="44"/>
      <c r="AN8" s="44"/>
      <c r="AO8" s="44"/>
      <c r="AP8" s="44"/>
      <c r="AQ8" s="44"/>
      <c r="AR8" s="44"/>
      <c r="AS8" s="44"/>
      <c r="AT8" s="45">
        <f>データ!T6</f>
        <v>194.43</v>
      </c>
      <c r="AU8" s="45"/>
      <c r="AV8" s="45"/>
      <c r="AW8" s="45"/>
      <c r="AX8" s="45"/>
      <c r="AY8" s="45"/>
      <c r="AZ8" s="45"/>
      <c r="BA8" s="45"/>
      <c r="BB8" s="45">
        <f>データ!U6</f>
        <v>180.9</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90.12</v>
      </c>
      <c r="J10" s="45"/>
      <c r="K10" s="45"/>
      <c r="L10" s="45"/>
      <c r="M10" s="45"/>
      <c r="N10" s="45"/>
      <c r="O10" s="45"/>
      <c r="P10" s="45">
        <f>データ!P6</f>
        <v>2.29</v>
      </c>
      <c r="Q10" s="45"/>
      <c r="R10" s="45"/>
      <c r="S10" s="45"/>
      <c r="T10" s="45"/>
      <c r="U10" s="45"/>
      <c r="V10" s="45"/>
      <c r="W10" s="45">
        <f>データ!Q6</f>
        <v>82.31</v>
      </c>
      <c r="X10" s="45"/>
      <c r="Y10" s="45"/>
      <c r="Z10" s="45"/>
      <c r="AA10" s="45"/>
      <c r="AB10" s="45"/>
      <c r="AC10" s="45"/>
      <c r="AD10" s="44">
        <f>データ!R6</f>
        <v>2910</v>
      </c>
      <c r="AE10" s="44"/>
      <c r="AF10" s="44"/>
      <c r="AG10" s="44"/>
      <c r="AH10" s="44"/>
      <c r="AI10" s="44"/>
      <c r="AJ10" s="44"/>
      <c r="AK10" s="2"/>
      <c r="AL10" s="44">
        <f>データ!V6</f>
        <v>802</v>
      </c>
      <c r="AM10" s="44"/>
      <c r="AN10" s="44"/>
      <c r="AO10" s="44"/>
      <c r="AP10" s="44"/>
      <c r="AQ10" s="44"/>
      <c r="AR10" s="44"/>
      <c r="AS10" s="44"/>
      <c r="AT10" s="45">
        <f>データ!W6</f>
        <v>0.55000000000000004</v>
      </c>
      <c r="AU10" s="45"/>
      <c r="AV10" s="45"/>
      <c r="AW10" s="45"/>
      <c r="AX10" s="45"/>
      <c r="AY10" s="45"/>
      <c r="AZ10" s="45"/>
      <c r="BA10" s="45"/>
      <c r="BB10" s="45">
        <f>データ!X6</f>
        <v>1458.18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l/gxrqSD3oQyZDu0866+yjnLTSjnT3D4K4kP/xXhzXlbPZ1qLThkBVv1roxKFqPThFWFTJ8kJZILpnAYwqHCA==" saltValue="1A9TPh292sDrGrI7fjVM1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382108</v>
      </c>
      <c r="D6" s="19">
        <f t="shared" si="3"/>
        <v>46</v>
      </c>
      <c r="E6" s="19">
        <f t="shared" si="3"/>
        <v>17</v>
      </c>
      <c r="F6" s="19">
        <f t="shared" si="3"/>
        <v>4</v>
      </c>
      <c r="G6" s="19">
        <f t="shared" si="3"/>
        <v>0</v>
      </c>
      <c r="H6" s="19" t="str">
        <f t="shared" si="3"/>
        <v>愛媛県　伊予市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90.12</v>
      </c>
      <c r="P6" s="20">
        <f t="shared" si="3"/>
        <v>2.29</v>
      </c>
      <c r="Q6" s="20">
        <f t="shared" si="3"/>
        <v>82.31</v>
      </c>
      <c r="R6" s="20">
        <f t="shared" si="3"/>
        <v>2910</v>
      </c>
      <c r="S6" s="20">
        <f t="shared" si="3"/>
        <v>35173</v>
      </c>
      <c r="T6" s="20">
        <f t="shared" si="3"/>
        <v>194.43</v>
      </c>
      <c r="U6" s="20">
        <f t="shared" si="3"/>
        <v>180.9</v>
      </c>
      <c r="V6" s="20">
        <f t="shared" si="3"/>
        <v>802</v>
      </c>
      <c r="W6" s="20">
        <f t="shared" si="3"/>
        <v>0.55000000000000004</v>
      </c>
      <c r="X6" s="20">
        <f t="shared" si="3"/>
        <v>1458.18</v>
      </c>
      <c r="Y6" s="21">
        <f>IF(Y7="",NA(),Y7)</f>
        <v>107.14</v>
      </c>
      <c r="Z6" s="21">
        <f t="shared" ref="Z6:AH6" si="4">IF(Z7="",NA(),Z7)</f>
        <v>105.24</v>
      </c>
      <c r="AA6" s="21">
        <f t="shared" si="4"/>
        <v>106.01</v>
      </c>
      <c r="AB6" s="21">
        <f t="shared" si="4"/>
        <v>106.62</v>
      </c>
      <c r="AC6" s="21">
        <f t="shared" si="4"/>
        <v>106.31</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26.86</v>
      </c>
      <c r="AV6" s="21">
        <f t="shared" ref="AV6:BD6" si="6">IF(AV7="",NA(),AV7)</f>
        <v>47.99</v>
      </c>
      <c r="AW6" s="21">
        <f t="shared" si="6"/>
        <v>46.41</v>
      </c>
      <c r="AX6" s="21">
        <f t="shared" si="6"/>
        <v>69.36</v>
      </c>
      <c r="AY6" s="21">
        <f t="shared" si="6"/>
        <v>92.17</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48.96</v>
      </c>
      <c r="BR6" s="21">
        <f t="shared" ref="BR6:BZ6" si="8">IF(BR7="",NA(),BR7)</f>
        <v>41.43</v>
      </c>
      <c r="BS6" s="21">
        <f t="shared" si="8"/>
        <v>42.01</v>
      </c>
      <c r="BT6" s="21">
        <f t="shared" si="8"/>
        <v>39.43</v>
      </c>
      <c r="BU6" s="21">
        <f t="shared" si="8"/>
        <v>34.450000000000003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324.37</v>
      </c>
      <c r="CC6" s="21">
        <f t="shared" ref="CC6:CK6" si="9">IF(CC7="",NA(),CC7)</f>
        <v>384.51</v>
      </c>
      <c r="CD6" s="21">
        <f t="shared" si="9"/>
        <v>384.19</v>
      </c>
      <c r="CE6" s="21">
        <f t="shared" si="9"/>
        <v>409.88</v>
      </c>
      <c r="CF6" s="21">
        <f t="shared" si="9"/>
        <v>465.19</v>
      </c>
      <c r="CG6" s="21">
        <f t="shared" si="9"/>
        <v>224.88</v>
      </c>
      <c r="CH6" s="21">
        <f t="shared" si="9"/>
        <v>228.64</v>
      </c>
      <c r="CI6" s="21">
        <f t="shared" si="9"/>
        <v>239.46</v>
      </c>
      <c r="CJ6" s="21">
        <f t="shared" si="9"/>
        <v>233.15</v>
      </c>
      <c r="CK6" s="21">
        <f t="shared" si="9"/>
        <v>252.17</v>
      </c>
      <c r="CL6" s="20" t="str">
        <f>IF(CL7="","",IF(CL7="-","【-】","【"&amp;SUBSTITUTE(TEXT(CL7,"#,##0.00"),"-","△")&amp;"】"))</f>
        <v>【225.78】</v>
      </c>
      <c r="CM6" s="21">
        <f>IF(CM7="",NA(),CM7)</f>
        <v>47.68</v>
      </c>
      <c r="CN6" s="21">
        <f t="shared" ref="CN6:CV6" si="10">IF(CN7="",NA(),CN7)</f>
        <v>47.07</v>
      </c>
      <c r="CO6" s="21">
        <f t="shared" si="10"/>
        <v>45.86</v>
      </c>
      <c r="CP6" s="21">
        <f t="shared" si="10"/>
        <v>45.05</v>
      </c>
      <c r="CQ6" s="21">
        <f t="shared" si="10"/>
        <v>42.22</v>
      </c>
      <c r="CR6" s="21">
        <f t="shared" si="10"/>
        <v>42.4</v>
      </c>
      <c r="CS6" s="21">
        <f t="shared" si="10"/>
        <v>42.28</v>
      </c>
      <c r="CT6" s="21">
        <f t="shared" si="10"/>
        <v>41.06</v>
      </c>
      <c r="CU6" s="21">
        <f t="shared" si="10"/>
        <v>42.09</v>
      </c>
      <c r="CV6" s="21">
        <f t="shared" si="10"/>
        <v>42.15</v>
      </c>
      <c r="CW6" s="20" t="str">
        <f>IF(CW7="","",IF(CW7="-","【-】","【"&amp;SUBSTITUTE(TEXT(CW7,"#,##0.00"),"-","△")&amp;"】"))</f>
        <v>【43.17】</v>
      </c>
      <c r="CX6" s="21">
        <f>IF(CX7="",NA(),CX7)</f>
        <v>89.46</v>
      </c>
      <c r="CY6" s="21">
        <f t="shared" ref="CY6:DG6" si="11">IF(CY7="",NA(),CY7)</f>
        <v>88.06</v>
      </c>
      <c r="CZ6" s="21">
        <f t="shared" si="11"/>
        <v>87.72</v>
      </c>
      <c r="DA6" s="21">
        <f t="shared" si="11"/>
        <v>87.68</v>
      </c>
      <c r="DB6" s="21">
        <f t="shared" si="11"/>
        <v>87.91</v>
      </c>
      <c r="DC6" s="21">
        <f t="shared" si="11"/>
        <v>84.19</v>
      </c>
      <c r="DD6" s="21">
        <f t="shared" si="11"/>
        <v>84.34</v>
      </c>
      <c r="DE6" s="21">
        <f t="shared" si="11"/>
        <v>84.34</v>
      </c>
      <c r="DF6" s="21">
        <f t="shared" si="11"/>
        <v>84.73</v>
      </c>
      <c r="DG6" s="21">
        <f t="shared" si="11"/>
        <v>84.21</v>
      </c>
      <c r="DH6" s="20" t="str">
        <f>IF(DH7="","",IF(DH7="-","【-】","【"&amp;SUBSTITUTE(TEXT(DH7,"#,##0.00"),"-","△")&amp;"】"))</f>
        <v>【86.31】</v>
      </c>
      <c r="DI6" s="21">
        <f>IF(DI7="",NA(),DI7)</f>
        <v>3.23</v>
      </c>
      <c r="DJ6" s="21">
        <f t="shared" ref="DJ6:DR6" si="12">IF(DJ7="",NA(),DJ7)</f>
        <v>6.47</v>
      </c>
      <c r="DK6" s="21">
        <f t="shared" si="12"/>
        <v>9.6999999999999993</v>
      </c>
      <c r="DL6" s="21">
        <f t="shared" si="12"/>
        <v>12.76</v>
      </c>
      <c r="DM6" s="21">
        <f t="shared" si="12"/>
        <v>15.96</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382108</v>
      </c>
      <c r="D7" s="23">
        <v>46</v>
      </c>
      <c r="E7" s="23">
        <v>17</v>
      </c>
      <c r="F7" s="23">
        <v>4</v>
      </c>
      <c r="G7" s="23">
        <v>0</v>
      </c>
      <c r="H7" s="23" t="s">
        <v>95</v>
      </c>
      <c r="I7" s="23" t="s">
        <v>96</v>
      </c>
      <c r="J7" s="23" t="s">
        <v>97</v>
      </c>
      <c r="K7" s="23" t="s">
        <v>98</v>
      </c>
      <c r="L7" s="23" t="s">
        <v>99</v>
      </c>
      <c r="M7" s="23" t="s">
        <v>100</v>
      </c>
      <c r="N7" s="24" t="s">
        <v>101</v>
      </c>
      <c r="O7" s="24">
        <v>90.12</v>
      </c>
      <c r="P7" s="24">
        <v>2.29</v>
      </c>
      <c r="Q7" s="24">
        <v>82.31</v>
      </c>
      <c r="R7" s="24">
        <v>2910</v>
      </c>
      <c r="S7" s="24">
        <v>35173</v>
      </c>
      <c r="T7" s="24">
        <v>194.43</v>
      </c>
      <c r="U7" s="24">
        <v>180.9</v>
      </c>
      <c r="V7" s="24">
        <v>802</v>
      </c>
      <c r="W7" s="24">
        <v>0.55000000000000004</v>
      </c>
      <c r="X7" s="24">
        <v>1458.18</v>
      </c>
      <c r="Y7" s="24">
        <v>107.14</v>
      </c>
      <c r="Z7" s="24">
        <v>105.24</v>
      </c>
      <c r="AA7" s="24">
        <v>106.01</v>
      </c>
      <c r="AB7" s="24">
        <v>106.62</v>
      </c>
      <c r="AC7" s="24">
        <v>106.31</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26.86</v>
      </c>
      <c r="AV7" s="24">
        <v>47.99</v>
      </c>
      <c r="AW7" s="24">
        <v>46.41</v>
      </c>
      <c r="AX7" s="24">
        <v>69.36</v>
      </c>
      <c r="AY7" s="24">
        <v>92.17</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48.96</v>
      </c>
      <c r="BR7" s="24">
        <v>41.43</v>
      </c>
      <c r="BS7" s="24">
        <v>42.01</v>
      </c>
      <c r="BT7" s="24">
        <v>39.43</v>
      </c>
      <c r="BU7" s="24">
        <v>34.450000000000003</v>
      </c>
      <c r="BV7" s="24">
        <v>73.36</v>
      </c>
      <c r="BW7" s="24">
        <v>72.599999999999994</v>
      </c>
      <c r="BX7" s="24">
        <v>69.430000000000007</v>
      </c>
      <c r="BY7" s="24">
        <v>70.709999999999994</v>
      </c>
      <c r="BZ7" s="24">
        <v>66.63</v>
      </c>
      <c r="CA7" s="24">
        <v>72.92</v>
      </c>
      <c r="CB7" s="24">
        <v>324.37</v>
      </c>
      <c r="CC7" s="24">
        <v>384.51</v>
      </c>
      <c r="CD7" s="24">
        <v>384.19</v>
      </c>
      <c r="CE7" s="24">
        <v>409.88</v>
      </c>
      <c r="CF7" s="24">
        <v>465.19</v>
      </c>
      <c r="CG7" s="24">
        <v>224.88</v>
      </c>
      <c r="CH7" s="24">
        <v>228.64</v>
      </c>
      <c r="CI7" s="24">
        <v>239.46</v>
      </c>
      <c r="CJ7" s="24">
        <v>233.15</v>
      </c>
      <c r="CK7" s="24">
        <v>252.17</v>
      </c>
      <c r="CL7" s="24">
        <v>225.78</v>
      </c>
      <c r="CM7" s="24">
        <v>47.68</v>
      </c>
      <c r="CN7" s="24">
        <v>47.07</v>
      </c>
      <c r="CO7" s="24">
        <v>45.86</v>
      </c>
      <c r="CP7" s="24">
        <v>45.05</v>
      </c>
      <c r="CQ7" s="24">
        <v>42.22</v>
      </c>
      <c r="CR7" s="24">
        <v>42.4</v>
      </c>
      <c r="CS7" s="24">
        <v>42.28</v>
      </c>
      <c r="CT7" s="24">
        <v>41.06</v>
      </c>
      <c r="CU7" s="24">
        <v>42.09</v>
      </c>
      <c r="CV7" s="24">
        <v>42.15</v>
      </c>
      <c r="CW7" s="24">
        <v>43.17</v>
      </c>
      <c r="CX7" s="24">
        <v>89.46</v>
      </c>
      <c r="CY7" s="24">
        <v>88.06</v>
      </c>
      <c r="CZ7" s="24">
        <v>87.72</v>
      </c>
      <c r="DA7" s="24">
        <v>87.68</v>
      </c>
      <c r="DB7" s="24">
        <v>87.91</v>
      </c>
      <c r="DC7" s="24">
        <v>84.19</v>
      </c>
      <c r="DD7" s="24">
        <v>84.34</v>
      </c>
      <c r="DE7" s="24">
        <v>84.34</v>
      </c>
      <c r="DF7" s="24">
        <v>84.73</v>
      </c>
      <c r="DG7" s="24">
        <v>84.21</v>
      </c>
      <c r="DH7" s="24">
        <v>86.31</v>
      </c>
      <c r="DI7" s="24">
        <v>3.23</v>
      </c>
      <c r="DJ7" s="24">
        <v>6.47</v>
      </c>
      <c r="DK7" s="24">
        <v>9.6999999999999993</v>
      </c>
      <c r="DL7" s="24">
        <v>12.76</v>
      </c>
      <c r="DM7" s="24">
        <v>15.96</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111</v>
      </c>
      <c r="F13" t="s">
        <v>109</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cp:lastPrinted>2026-01-19T23:43:15Z</cp:lastPrinted>
  <dcterms:created xsi:type="dcterms:W3CDTF">2025-12-23T06:14:23Z</dcterms:created>
  <dcterms:modified xsi:type="dcterms:W3CDTF">2026-02-16T10:56:18Z</dcterms:modified>
  <cp:category/>
</cp:coreProperties>
</file>