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8_伊予市\"/>
    </mc:Choice>
  </mc:AlternateContent>
  <xr:revisionPtr revIDLastSave="0" documentId="13_ncr:1_{41881E97-D43C-48D9-BC0A-3A56D44CD51B}" xr6:coauthVersionLast="47" xr6:coauthVersionMax="47" xr10:uidLastSave="{00000000-0000-0000-0000-000000000000}"/>
  <workbookProtection workbookAlgorithmName="SHA-512" workbookHashValue="fXJ8kWy/fLGdwKNrXKcyrF8E6rUpnUG9Jro2vVKZONej7WDHzQ6lwP5J+AVWctmXhja0NMr+WgffB2N8+Ys2uA==" workbookSaltValue="6SepphQjs7h+4DDMROx29Q=="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AT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<sst xmlns="http://schemas.openxmlformats.org/spreadsheetml/2006/main" count="231" uniqueCount="115">
  <si>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</si>
  <si>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</si>
  <si>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</si>
  <si>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</si>
  <si>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</si>
  <si>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</si>
  <si>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</si>
  <si>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</si>
  <si>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</si>
  <si>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</si>
  <si>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</si>
  <si>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</si>
  <si>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</si>
  <si>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</si>
  <si>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</si>
  <si>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</si>
  <si>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</si>
  <si>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</si>
  <si>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</si>
  <si>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</si>
  <si>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</si>
  <si>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</si>
  <si>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</si>
  <si>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</si>
  <si>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</si>
  <si>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</si>
  <si>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</si>
  <si>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</si>
  <si>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</si>
  <si>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</si>
  <si>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</si>
  <si>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</si>
  <si>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</si>
  <si>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</si>
  <si>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</si>
  <si>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</si>
  <si>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</si>
  <si>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</si>
  <si>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</si>
  <si>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</si>
  <si>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</si>
  <si>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</si>
  <si>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</si>
  <si>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</si>
  <si>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</si>
  <si>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</si>
  <si>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</si>
  <si>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</si>
  <si>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</si>
  <si>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</si>
  <si>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</si>
  <si>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</si>
  <si>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</si>
  <si>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</si>
  <si>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</si>
  <si>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</si>
  <si>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</si>
  <si>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</si>
  <si>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</si>
  <si>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</si>
  <si>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</si>
  <si>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</si>
  <si>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</si>
  <si>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</si>
  <si>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</si>
  <si>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</si>
  <si>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</si>
  <si>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</si>
  <si>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</si>
  <si>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</si>
  <si>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</si>
  <si>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</si>
  <si>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</si>
  <si>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</si>
  <si>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</si>
  <si>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</si>
  <si>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</si>
  <si>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</si>
  <si>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</si>
  <si>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</si>
  <si>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</si>
  <si>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</si>
  <si>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</si>
  <si>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</si>
  <si>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</si>
  <si>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</si>
  <si>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</si>
  <si>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</si>
  <si>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</si>
  <si>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</si>
  <si>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</si>
  <si>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</si>
  <si>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</si>
  <si>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</si>
  <si>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</si>
  <si>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</si>
  <si>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</si>
  <si>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</si>
  <si>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</si>
  <si>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</si>
  <si>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</si>
  <si>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</si>
  <si>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</si>
  <si>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</si>
  <si>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</si>
  <si>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</si>
  <si>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</si>
  <si>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</si>
  <si>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</si>
  <si>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</si>
  <si>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</si>
  <si>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</si>
  <si>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減価償却費累計額は適正な固定資産の管理及び償却処理を行い、右肩上がりに上がっている。
　法定耐用年数を経過した管渠や更新が必要な管渠はまだ無く、管渠老朽化率及び管渠改善率はゼロのまま推移していく見込み。
</t>
    <phoneticPr fontId="4"/>
  </si>
  <si>
    <t>　処理施設管理の包括的民間委託により経営の効率化は進んでいるが、下水道使用料は減少しており、更なる業務効率化が必要である。
　一般会計の補助を受けながら、企業債残高は順調に減少しており、数値は健全化していく見込み。今後も無理な借入に注意しながら、更新工事等の資金調達を計画的に行っていく。
　施設の老朽化については、令和３年度よりストックマネジメント計画策定が進行しており、処理場およびポンプ場の大型施設の適切な維持管理と必要に応じた更新及び修繕を実施している。</t>
    <rPh sb="187" eb="190">
      <t>ショリジョウ</t>
    </rPh>
    <rPh sb="196" eb="197">
      <t>ジョウ</t>
    </rPh>
    <rPh sb="198" eb="200">
      <t>オオガタ</t>
    </rPh>
    <rPh sb="200" eb="202">
      <t>シセツ</t>
    </rPh>
    <rPh sb="224" eb="226">
      <t>ジッシ</t>
    </rPh>
    <phoneticPr fontId="4"/>
  </si>
  <si>
    <t>　経常収支比率や経費回収率は高い水準であるが、経常収益の多くを占めるのは一般会計からの補助金等であり、事業単体で効率性は十分でないと言える。
　累積欠損金比率は、今後も黒字計上で推移していくと見込まれ、欠損金は生じないと予想される。
　一般会計に依存しながらも企業債元金償還が順調に進んでおり、流動比率は低いものの、企業債残高対事業規模比率は類似団体と比べ低くなっている。
　処理場施設が２系統処理であるのに対し、処理水量が少ないため半分は稼働していない状況であり、施設利用率は今後も低い水準で推移していくことが予想される。
　水洗化率は高く、汚水処理原価も類似団体平均値と比べ低く、比較的効率的な汚水処理が実施されていると言える。しかし、上述のとおり経営は一般会計に依存しており、施設の維持管理の効率化や水洗化の促進が必要である。</t>
    <rPh sb="77" eb="79">
      <t>ヒリツ</t>
    </rPh>
    <rPh sb="138" eb="140">
      <t>ジュンチョウ</t>
    </rPh>
    <rPh sb="141" eb="142">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</si>
</sst>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EF-4935-90FC-F3B1CA0E68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D1EF-4935-90FC-F3B1CA0E68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34.68</c:v>
                </c:pt>
                <c:pt idx="1">
                  <c:v>34.56</c:v>
                </c:pt>
                <c:pt idx="2">
                  <c:v>34.68</c:v>
                </c:pt>
                <c:pt idx="3">
                  <c:v>34.68</c:v>
                </c:pt>
                <c:pt idx="4">
                  <c:v>35.21</c:v>
                </c:pt>
              </c:numCache>
            </c:numRef>
          </c:val>
          <c:extLst>
            <c:ext xmlns:c16="http://schemas.microsoft.com/office/drawing/2014/chart" uri="{C3380CC4-5D6E-409C-BE32-E72D297353CC}">
              <c16:uniqueId val="{00000000-4FA8-4E22-875E-715618216E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4FA8-4E22-875E-715618216E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95.32</c:v>
                </c:pt>
                <c:pt idx="1">
                  <c:v>96.58</c:v>
                </c:pt>
                <c:pt idx="2">
                  <c:v>97.61</c:v>
                </c:pt>
                <c:pt idx="3">
                  <c:v>97.66</c:v>
                </c:pt>
                <c:pt idx="4">
                  <c:v>97.9</c:v>
                </c:pt>
              </c:numCache>
            </c:numRef>
          </c:val>
          <c:extLst>
            <c:ext xmlns:c16="http://schemas.microsoft.com/office/drawing/2014/chart" uri="{C3380CC4-5D6E-409C-BE32-E72D297353CC}">
              <c16:uniqueId val="{00000000-26D2-4459-BC2C-883500C35F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26D2-4459-BC2C-883500C35F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107.68</c:v>
                </c:pt>
                <c:pt idx="1">
                  <c:v>108.16</c:v>
                </c:pt>
                <c:pt idx="2">
                  <c:v>107.77</c:v>
                </c:pt>
                <c:pt idx="3">
                  <c:v>106.89</c:v>
                </c:pt>
                <c:pt idx="4">
                  <c:v>105.67</c:v>
                </c:pt>
              </c:numCache>
            </c:numRef>
          </c:val>
          <c:extLst>
            <c:ext xmlns:c16="http://schemas.microsoft.com/office/drawing/2014/chart" uri="{C3380CC4-5D6E-409C-BE32-E72D297353CC}">
              <c16:uniqueId val="{00000000-32DF-4F6B-B01E-08475F340A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32DF-4F6B-B01E-08475F340A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3.77</c:v>
                </c:pt>
                <c:pt idx="1">
                  <c:v>7.38</c:v>
                </c:pt>
                <c:pt idx="2">
                  <c:v>10.92</c:v>
                </c:pt>
                <c:pt idx="3">
                  <c:v>14.4</c:v>
                </c:pt>
                <c:pt idx="4">
                  <c:v>17.48</c:v>
                </c:pt>
              </c:numCache>
            </c:numRef>
          </c:val>
          <c:extLst>
            <c:ext xmlns:c16="http://schemas.microsoft.com/office/drawing/2014/chart" uri="{C3380CC4-5D6E-409C-BE32-E72D297353CC}">
              <c16:uniqueId val="{00000000-1379-4332-ABBC-325FCEA9E8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1379-4332-ABBC-325FCEA9E8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60-4814-BFE2-4EF772EA17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9E60-4814-BFE2-4EF772EA17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CB-48B2-B01E-29738CDBF1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7CCB-48B2-B01E-29738CDBF1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22.44</c:v>
                </c:pt>
                <c:pt idx="1">
                  <c:v>35.200000000000003</c:v>
                </c:pt>
                <c:pt idx="2">
                  <c:v>51.27</c:v>
                </c:pt>
                <c:pt idx="3">
                  <c:v>67.599999999999994</c:v>
                </c:pt>
                <c:pt idx="4">
                  <c:v>90.46</c:v>
                </c:pt>
              </c:numCache>
            </c:numRef>
          </c:val>
          <c:extLst>
            <c:ext xmlns:c16="http://schemas.microsoft.com/office/drawing/2014/chart" uri="{C3380CC4-5D6E-409C-BE32-E72D297353CC}">
              <c16:uniqueId val="{00000000-C9DB-441D-A252-C89D1D1260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C9DB-441D-A252-C89D1D1260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383.68</c:v>
                </c:pt>
                <c:pt idx="1">
                  <c:v>196.82</c:v>
                </c:pt>
                <c:pt idx="2">
                  <c:v>181.51</c:v>
                </c:pt>
                <c:pt idx="3">
                  <c:v>156.80000000000001</c:v>
                </c:pt>
                <c:pt idx="4">
                  <c:v>77.22</c:v>
                </c:pt>
              </c:numCache>
            </c:numRef>
          </c:val>
          <c:extLst>
            <c:ext xmlns:c16="http://schemas.microsoft.com/office/drawing/2014/chart" uri="{C3380CC4-5D6E-409C-BE32-E72D297353CC}">
              <c16:uniqueId val="{00000000-E7D7-4D6F-883E-DD5FC38E66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E7D7-4D6F-883E-DD5FC38E66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106.34</c:v>
                </c:pt>
                <c:pt idx="2">
                  <c:v>100</c:v>
                </c:pt>
                <c:pt idx="3">
                  <c:v>101.8</c:v>
                </c:pt>
                <c:pt idx="4">
                  <c:v>96.88</c:v>
                </c:pt>
              </c:numCache>
            </c:numRef>
          </c:val>
          <c:extLst>
            <c:ext xmlns:c16="http://schemas.microsoft.com/office/drawing/2014/chart" uri="{C3380CC4-5D6E-409C-BE32-E72D297353CC}">
              <c16:uniqueId val="{00000000-3E8F-405F-BB9B-F5F860BA50E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3E8F-405F-BB9B-F5F860BA50E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151.81</c:v>
                </c:pt>
                <c:pt idx="1">
                  <c:v>143.16</c:v>
                </c:pt>
                <c:pt idx="2">
                  <c:v>152.66</c:v>
                </c:pt>
                <c:pt idx="3">
                  <c:v>150.57</c:v>
                </c:pt>
                <c:pt idx="4">
                  <c:v>159.15</c:v>
                </c:pt>
              </c:numCache>
            </c:numRef>
          </c:val>
          <c:extLst>
            <c:ext xmlns:c16="http://schemas.microsoft.com/office/drawing/2014/chart" uri="{C3380CC4-5D6E-409C-BE32-E72D297353CC}">
              <c16:uniqueId val="{00000000-46C4-4D41-A2FC-FBAAB336497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46C4-4D41-A2FC-FBAAB336497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7"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伊予市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35173</v>
      </c>
      <c r="AM8" s="36"/>
      <c r="AN8" s="36"/>
      <c r="AO8" s="36"/>
      <c r="AP8" s="36"/>
      <c r="AQ8" s="36"/>
      <c r="AR8" s="36"/>
      <c r="AS8" s="36"/>
      <c r="AT8" s="37">
        <f>データ!T6</f>
        <v>194.43</v>
      </c>
      <c r="AU8" s="37"/>
      <c r="AV8" s="37"/>
      <c r="AW8" s="37"/>
      <c r="AX8" s="37"/>
      <c r="AY8" s="37"/>
      <c r="AZ8" s="37"/>
      <c r="BA8" s="37"/>
      <c r="BB8" s="37">
        <f>データ!U6</f>
        <v>180.9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74.260000000000005</v>
      </c>
      <c r="J10" s="37"/>
      <c r="K10" s="37"/>
      <c r="L10" s="37"/>
      <c r="M10" s="37"/>
      <c r="N10" s="37"/>
      <c r="O10" s="37"/>
      <c r="P10" s="37">
        <f>データ!P6</f>
        <v>51.23</v>
      </c>
      <c r="Q10" s="37"/>
      <c r="R10" s="37"/>
      <c r="S10" s="37"/>
      <c r="T10" s="37"/>
      <c r="U10" s="37"/>
      <c r="V10" s="37"/>
      <c r="W10" s="37">
        <f>データ!Q6</f>
        <v>99.4</v>
      </c>
      <c r="X10" s="37"/>
      <c r="Y10" s="37"/>
      <c r="Z10" s="37"/>
      <c r="AA10" s="37"/>
      <c r="AB10" s="37"/>
      <c r="AC10" s="37"/>
      <c r="AD10" s="36">
        <f>データ!R6</f>
        <v>2910</v>
      </c>
      <c r="AE10" s="36"/>
      <c r="AF10" s="36"/>
      <c r="AG10" s="36"/>
      <c r="AH10" s="36"/>
      <c r="AI10" s="36"/>
      <c r="AJ10" s="36"/>
      <c r="AK10" s="2"/>
      <c r="AL10" s="36">
        <f>データ!V6</f>
        <v>17925</v>
      </c>
      <c r="AM10" s="36"/>
      <c r="AN10" s="36"/>
      <c r="AO10" s="36"/>
      <c r="AP10" s="36"/>
      <c r="AQ10" s="36"/>
      <c r="AR10" s="36"/>
      <c r="AS10" s="36"/>
      <c r="AT10" s="37">
        <f>データ!W6</f>
        <v>3.88</v>
      </c>
      <c r="AU10" s="37"/>
      <c r="AV10" s="37"/>
      <c r="AW10" s="37"/>
      <c r="AX10" s="37"/>
      <c r="AY10" s="37"/>
      <c r="AZ10" s="37"/>
      <c r="BA10" s="37"/>
      <c r="BB10" s="37">
        <f>データ!X6</f>
        <v>4619.8500000000004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qRxP04nf1uU/Or9H5ezQ2as1y3hDQpTs7/ZNnuDdwLmeGIZmsZdwQtLgq3gJTG2brNW+xADRZD3f7pi/MyMGQ==" saltValue="vp4u8TIDSKV3w81pc8wu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382108</v>
      </c>
      <c r="D6" s="19">
        <f t="shared" si="3"/>
        <v>46</v>
      </c>
      <c r="E6" s="19">
        <f t="shared" si="3"/>
        <v>17</v>
      </c>
      <c r="F6" s="19">
        <f t="shared" si="3"/>
        <v>1</v>
      </c>
      <c r="G6" s="19">
        <f t="shared" si="3"/>
        <v>0</v>
      </c>
      <c r="H6" s="19" t="str">
        <f t="shared" si="3"/>
        <v>愛媛県　伊予市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74.260000000000005</v>
      </c>
      <c r="P6" s="20">
        <f t="shared" si="3"/>
        <v>51.23</v>
      </c>
      <c r="Q6" s="20">
        <f t="shared" si="3"/>
        <v>99.4</v>
      </c>
      <c r="R6" s="20">
        <f t="shared" si="3"/>
        <v>2910</v>
      </c>
      <c r="S6" s="20">
        <f t="shared" si="3"/>
        <v>35173</v>
      </c>
      <c r="T6" s="20">
        <f t="shared" si="3"/>
        <v>194.43</v>
      </c>
      <c r="U6" s="20">
        <f t="shared" si="3"/>
        <v>180.9</v>
      </c>
      <c r="V6" s="20">
        <f t="shared" si="3"/>
        <v>17925</v>
      </c>
      <c r="W6" s="20">
        <f t="shared" si="3"/>
        <v>3.88</v>
      </c>
      <c r="X6" s="20">
        <f t="shared" si="3"/>
        <v>4619.8500000000004</v>
      </c>
      <c r="Y6" s="21">
        <f>IF(Y7="",NA(),Y7)</f>
        <v>107.68</v>
      </c>
      <c r="Z6" s="21">
        <f t="shared" ref="Z6:AH6" si="4">IF(Z7="",NA(),Z7)</f>
        <v>108.16</v>
      </c>
      <c r="AA6" s="21">
        <f t="shared" si="4"/>
        <v>107.77</v>
      </c>
      <c r="AB6" s="21">
        <f t="shared" si="4"/>
        <v>106.89</v>
      </c>
      <c r="AC6" s="21">
        <f t="shared" si="4"/>
        <v>105.67</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22.44</v>
      </c>
      <c r="AV6" s="21">
        <f t="shared" ref="AV6:BD6" si="6">IF(AV7="",NA(),AV7)</f>
        <v>35.200000000000003</v>
      </c>
      <c r="AW6" s="21">
        <f t="shared" si="6"/>
        <v>51.27</v>
      </c>
      <c r="AX6" s="21">
        <f t="shared" si="6"/>
        <v>67.599999999999994</v>
      </c>
      <c r="AY6" s="21">
        <f t="shared" si="6"/>
        <v>90.46</v>
      </c>
      <c r="AZ6" s="21">
        <f t="shared" si="6"/>
        <v>40.67</v>
      </c>
      <c r="BA6" s="21">
        <f t="shared" si="6"/>
        <v>47.7</v>
      </c>
      <c r="BB6" s="21">
        <f t="shared" si="6"/>
        <v>50.59</v>
      </c>
      <c r="BC6" s="21">
        <f t="shared" si="6"/>
        <v>62.37</v>
      </c>
      <c r="BD6" s="21">
        <f t="shared" si="6"/>
        <v>63.88</v>
      </c>
      <c r="BE6" s="20" t="str">
        <f>IF(BE7="","",IF(BE7="-","【-】","【"&amp;SUBSTITUTE(TEXT(BE7,"#,##0.00"),"-","△")&amp;"】"))</f>
        <v>【82.75】</v>
      </c>
      <c r="BF6" s="21">
        <f>IF(BF7="",NA(),BF7)</f>
        <v>383.68</v>
      </c>
      <c r="BG6" s="21">
        <f t="shared" ref="BG6:BO6" si="7">IF(BG7="",NA(),BG7)</f>
        <v>196.82</v>
      </c>
      <c r="BH6" s="21">
        <f t="shared" si="7"/>
        <v>181.51</v>
      </c>
      <c r="BI6" s="21">
        <f t="shared" si="7"/>
        <v>156.80000000000001</v>
      </c>
      <c r="BJ6" s="21">
        <f t="shared" si="7"/>
        <v>77.22</v>
      </c>
      <c r="BK6" s="21">
        <f t="shared" si="7"/>
        <v>1050.51</v>
      </c>
      <c r="BL6" s="21">
        <f t="shared" si="7"/>
        <v>1102.01</v>
      </c>
      <c r="BM6" s="21">
        <f t="shared" si="7"/>
        <v>987.36</v>
      </c>
      <c r="BN6" s="21">
        <f t="shared" si="7"/>
        <v>1042.77</v>
      </c>
      <c r="BO6" s="21">
        <f t="shared" si="7"/>
        <v>943.46</v>
      </c>
      <c r="BP6" s="20" t="str">
        <f>IF(BP7="","",IF(BP7="-","【-】","【"&amp;SUBSTITUTE(TEXT(BP7,"#,##0.00"),"-","△")&amp;"】"))</f>
        <v>【602.56】</v>
      </c>
      <c r="BQ6" s="21">
        <f>IF(BQ7="",NA(),BQ7)</f>
        <v>100</v>
      </c>
      <c r="BR6" s="21">
        <f t="shared" ref="BR6:BZ6" si="8">IF(BR7="",NA(),BR7)</f>
        <v>106.34</v>
      </c>
      <c r="BS6" s="21">
        <f t="shared" si="8"/>
        <v>100</v>
      </c>
      <c r="BT6" s="21">
        <f t="shared" si="8"/>
        <v>101.8</v>
      </c>
      <c r="BU6" s="21">
        <f t="shared" si="8"/>
        <v>96.88</v>
      </c>
      <c r="BV6" s="21">
        <f t="shared" si="8"/>
        <v>82.65</v>
      </c>
      <c r="BW6" s="21">
        <f t="shared" si="8"/>
        <v>82.55</v>
      </c>
      <c r="BX6" s="21">
        <f t="shared" si="8"/>
        <v>83.55</v>
      </c>
      <c r="BY6" s="21">
        <f t="shared" si="8"/>
        <v>84.48</v>
      </c>
      <c r="BZ6" s="21">
        <f t="shared" si="8"/>
        <v>79.22</v>
      </c>
      <c r="CA6" s="20" t="str">
        <f>IF(CA7="","",IF(CA7="-","【-】","【"&amp;SUBSTITUTE(TEXT(CA7,"#,##0.00"),"-","△")&amp;"】"))</f>
        <v>【97.94】</v>
      </c>
      <c r="CB6" s="21">
        <f>IF(CB7="",NA(),CB7)</f>
        <v>151.81</v>
      </c>
      <c r="CC6" s="21">
        <f t="shared" ref="CC6:CK6" si="9">IF(CC7="",NA(),CC7)</f>
        <v>143.16</v>
      </c>
      <c r="CD6" s="21">
        <f t="shared" si="9"/>
        <v>152.66</v>
      </c>
      <c r="CE6" s="21">
        <f t="shared" si="9"/>
        <v>150.57</v>
      </c>
      <c r="CF6" s="21">
        <f t="shared" si="9"/>
        <v>159.15</v>
      </c>
      <c r="CG6" s="21">
        <f t="shared" si="9"/>
        <v>186.3</v>
      </c>
      <c r="CH6" s="21">
        <f t="shared" si="9"/>
        <v>188.38</v>
      </c>
      <c r="CI6" s="21">
        <f t="shared" si="9"/>
        <v>185.98</v>
      </c>
      <c r="CJ6" s="21">
        <f t="shared" si="9"/>
        <v>187.11</v>
      </c>
      <c r="CK6" s="21">
        <f t="shared" si="9"/>
        <v>202.47</v>
      </c>
      <c r="CL6" s="20" t="str">
        <f>IF(CL7="","",IF(CL7="-","【-】","【"&amp;SUBSTITUTE(TEXT(CL7,"#,##0.00"),"-","△")&amp;"】"))</f>
        <v>【140.98】</v>
      </c>
      <c r="CM6" s="21">
        <f>IF(CM7="",NA(),CM7)</f>
        <v>34.68</v>
      </c>
      <c r="CN6" s="21">
        <f t="shared" ref="CN6:CV6" si="10">IF(CN7="",NA(),CN7)</f>
        <v>34.56</v>
      </c>
      <c r="CO6" s="21">
        <f t="shared" si="10"/>
        <v>34.68</v>
      </c>
      <c r="CP6" s="21">
        <f t="shared" si="10"/>
        <v>34.68</v>
      </c>
      <c r="CQ6" s="21">
        <f t="shared" si="10"/>
        <v>35.21</v>
      </c>
      <c r="CR6" s="21">
        <f t="shared" si="10"/>
        <v>50.53</v>
      </c>
      <c r="CS6" s="21">
        <f t="shared" si="10"/>
        <v>51.42</v>
      </c>
      <c r="CT6" s="21">
        <f t="shared" si="10"/>
        <v>48.95</v>
      </c>
      <c r="CU6" s="21">
        <f t="shared" si="10"/>
        <v>49.28</v>
      </c>
      <c r="CV6" s="21">
        <f t="shared" si="10"/>
        <v>50.62</v>
      </c>
      <c r="CW6" s="20" t="str">
        <f>IF(CW7="","",IF(CW7="-","【-】","【"&amp;SUBSTITUTE(TEXT(CW7,"#,##0.00"),"-","△")&amp;"】"))</f>
        <v>【60.13】</v>
      </c>
      <c r="CX6" s="21">
        <f>IF(CX7="",NA(),CX7)</f>
        <v>95.32</v>
      </c>
      <c r="CY6" s="21">
        <f t="shared" ref="CY6:DG6" si="11">IF(CY7="",NA(),CY7)</f>
        <v>96.58</v>
      </c>
      <c r="CZ6" s="21">
        <f t="shared" si="11"/>
        <v>97.61</v>
      </c>
      <c r="DA6" s="21">
        <f t="shared" si="11"/>
        <v>97.66</v>
      </c>
      <c r="DB6" s="21">
        <f t="shared" si="11"/>
        <v>97.9</v>
      </c>
      <c r="DC6" s="21">
        <f t="shared" si="11"/>
        <v>82.08</v>
      </c>
      <c r="DD6" s="21">
        <f t="shared" si="11"/>
        <v>81.34</v>
      </c>
      <c r="DE6" s="21">
        <f t="shared" si="11"/>
        <v>81.14</v>
      </c>
      <c r="DF6" s="21">
        <f t="shared" si="11"/>
        <v>79.7</v>
      </c>
      <c r="DG6" s="21">
        <f t="shared" si="11"/>
        <v>79</v>
      </c>
      <c r="DH6" s="20" t="str">
        <f>IF(DH7="","",IF(DH7="-","【-】","【"&amp;SUBSTITUTE(TEXT(DH7,"#,##0.00"),"-","△")&amp;"】"))</f>
        <v>【96.00】</v>
      </c>
      <c r="DI6" s="21">
        <f>IF(DI7="",NA(),DI7)</f>
        <v>3.77</v>
      </c>
      <c r="DJ6" s="21">
        <f t="shared" ref="DJ6:DR6" si="12">IF(DJ7="",NA(),DJ7)</f>
        <v>7.38</v>
      </c>
      <c r="DK6" s="21">
        <f t="shared" si="12"/>
        <v>10.92</v>
      </c>
      <c r="DL6" s="21">
        <f t="shared" si="12"/>
        <v>14.4</v>
      </c>
      <c r="DM6" s="21">
        <f t="shared" si="12"/>
        <v>17.48</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382108</v>
      </c>
      <c r="D7" s="23">
        <v>46</v>
      </c>
      <c r="E7" s="23">
        <v>17</v>
      </c>
      <c r="F7" s="23">
        <v>1</v>
      </c>
      <c r="G7" s="23">
        <v>0</v>
      </c>
      <c r="H7" s="23" t="s">
        <v>96</v>
      </c>
      <c r="I7" s="23" t="s">
        <v>97</v>
      </c>
      <c r="J7" s="23" t="s">
        <v>98</v>
      </c>
      <c r="K7" s="23" t="s">
        <v>99</v>
      </c>
      <c r="L7" s="23" t="s">
        <v>100</v>
      </c>
      <c r="M7" s="23" t="s">
        <v>101</v>
      </c>
      <c r="N7" s="24" t="s">
        <v>102</v>
      </c>
      <c r="O7" s="24">
        <v>74.260000000000005</v>
      </c>
      <c r="P7" s="24">
        <v>51.23</v>
      </c>
      <c r="Q7" s="24">
        <v>99.4</v>
      </c>
      <c r="R7" s="24">
        <v>2910</v>
      </c>
      <c r="S7" s="24">
        <v>35173</v>
      </c>
      <c r="T7" s="24">
        <v>194.43</v>
      </c>
      <c r="U7" s="24">
        <v>180.9</v>
      </c>
      <c r="V7" s="24">
        <v>17925</v>
      </c>
      <c r="W7" s="24">
        <v>3.88</v>
      </c>
      <c r="X7" s="24">
        <v>4619.8500000000004</v>
      </c>
      <c r="Y7" s="24">
        <v>107.68</v>
      </c>
      <c r="Z7" s="24">
        <v>108.16</v>
      </c>
      <c r="AA7" s="24">
        <v>107.77</v>
      </c>
      <c r="AB7" s="24">
        <v>106.89</v>
      </c>
      <c r="AC7" s="24">
        <v>105.67</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22.44</v>
      </c>
      <c r="AV7" s="24">
        <v>35.200000000000003</v>
      </c>
      <c r="AW7" s="24">
        <v>51.27</v>
      </c>
      <c r="AX7" s="24">
        <v>67.599999999999994</v>
      </c>
      <c r="AY7" s="24">
        <v>90.46</v>
      </c>
      <c r="AZ7" s="24">
        <v>40.67</v>
      </c>
      <c r="BA7" s="24">
        <v>47.7</v>
      </c>
      <c r="BB7" s="24">
        <v>50.59</v>
      </c>
      <c r="BC7" s="24">
        <v>62.37</v>
      </c>
      <c r="BD7" s="24">
        <v>63.88</v>
      </c>
      <c r="BE7" s="24">
        <v>82.75</v>
      </c>
      <c r="BF7" s="24">
        <v>383.68</v>
      </c>
      <c r="BG7" s="24">
        <v>196.82</v>
      </c>
      <c r="BH7" s="24">
        <v>181.51</v>
      </c>
      <c r="BI7" s="24">
        <v>156.80000000000001</v>
      </c>
      <c r="BJ7" s="24">
        <v>77.22</v>
      </c>
      <c r="BK7" s="24">
        <v>1050.51</v>
      </c>
      <c r="BL7" s="24">
        <v>1102.01</v>
      </c>
      <c r="BM7" s="24">
        <v>987.36</v>
      </c>
      <c r="BN7" s="24">
        <v>1042.77</v>
      </c>
      <c r="BO7" s="24">
        <v>943.46</v>
      </c>
      <c r="BP7" s="24">
        <v>602.55999999999995</v>
      </c>
      <c r="BQ7" s="24">
        <v>100</v>
      </c>
      <c r="BR7" s="24">
        <v>106.34</v>
      </c>
      <c r="BS7" s="24">
        <v>100</v>
      </c>
      <c r="BT7" s="24">
        <v>101.8</v>
      </c>
      <c r="BU7" s="24">
        <v>96.88</v>
      </c>
      <c r="BV7" s="24">
        <v>82.65</v>
      </c>
      <c r="BW7" s="24">
        <v>82.55</v>
      </c>
      <c r="BX7" s="24">
        <v>83.55</v>
      </c>
      <c r="BY7" s="24">
        <v>84.48</v>
      </c>
      <c r="BZ7" s="24">
        <v>79.22</v>
      </c>
      <c r="CA7" s="24">
        <v>97.94</v>
      </c>
      <c r="CB7" s="24">
        <v>151.81</v>
      </c>
      <c r="CC7" s="24">
        <v>143.16</v>
      </c>
      <c r="CD7" s="24">
        <v>152.66</v>
      </c>
      <c r="CE7" s="24">
        <v>150.57</v>
      </c>
      <c r="CF7" s="24">
        <v>159.15</v>
      </c>
      <c r="CG7" s="24">
        <v>186.3</v>
      </c>
      <c r="CH7" s="24">
        <v>188.38</v>
      </c>
      <c r="CI7" s="24">
        <v>185.98</v>
      </c>
      <c r="CJ7" s="24">
        <v>187.11</v>
      </c>
      <c r="CK7" s="24">
        <v>202.47</v>
      </c>
      <c r="CL7" s="24">
        <v>140.97999999999999</v>
      </c>
      <c r="CM7" s="24">
        <v>34.68</v>
      </c>
      <c r="CN7" s="24">
        <v>34.56</v>
      </c>
      <c r="CO7" s="24">
        <v>34.68</v>
      </c>
      <c r="CP7" s="24">
        <v>34.68</v>
      </c>
      <c r="CQ7" s="24">
        <v>35.21</v>
      </c>
      <c r="CR7" s="24">
        <v>50.53</v>
      </c>
      <c r="CS7" s="24">
        <v>51.42</v>
      </c>
      <c r="CT7" s="24">
        <v>48.95</v>
      </c>
      <c r="CU7" s="24">
        <v>49.28</v>
      </c>
      <c r="CV7" s="24">
        <v>50.62</v>
      </c>
      <c r="CW7" s="24">
        <v>60.13</v>
      </c>
      <c r="CX7" s="24">
        <v>95.32</v>
      </c>
      <c r="CY7" s="24">
        <v>96.58</v>
      </c>
      <c r="CZ7" s="24">
        <v>97.61</v>
      </c>
      <c r="DA7" s="24">
        <v>97.66</v>
      </c>
      <c r="DB7" s="24">
        <v>97.9</v>
      </c>
      <c r="DC7" s="24">
        <v>82.08</v>
      </c>
      <c r="DD7" s="24">
        <v>81.34</v>
      </c>
      <c r="DE7" s="24">
        <v>81.14</v>
      </c>
      <c r="DF7" s="24">
        <v>79.7</v>
      </c>
      <c r="DG7" s="24">
        <v>79</v>
      </c>
      <c r="DH7" s="24">
        <v>96</v>
      </c>
      <c r="DI7" s="24">
        <v>3.77</v>
      </c>
      <c r="DJ7" s="24">
        <v>7.38</v>
      </c>
      <c r="DK7" s="24">
        <v>10.92</v>
      </c>
      <c r="DL7" s="24">
        <v>14.4</v>
      </c>
      <c r="DM7" s="24">
        <v>17.48</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dcterms:created xsi:type="dcterms:W3CDTF">2025-12-23T06:05:09Z</dcterms:created>
  <dcterms:modified xsi:type="dcterms:W3CDTF">2026-02-16T10:55:07Z</dcterms:modified>
  <cp:category/>
</cp:coreProperties>
</file>