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7）2026.01.16.公営企業に係る「経営比較分析表（令和6年度決算）」の分析について\"/>
    </mc:Choice>
  </mc:AlternateContent>
  <xr:revisionPtr revIDLastSave="0" documentId="13_ncr:1_{7C9D0275-877C-4139-81DC-023FCD2F2380}" xr6:coauthVersionLast="43" xr6:coauthVersionMax="47" xr10:uidLastSave="{00000000-0000-0000-0000-000000000000}"/>
  <workbookProtection workbookAlgorithmName="SHA-512" workbookHashValue="WbfuGqvLFQJl23BrTIYldY0MJm9uuSye0f5JvxuLmVxFfBcn/n/Hk2ddU7LoCqggGJdoGKwJ13V3uxsfy4gqPQ==" workbookSaltValue="0iwD3/64r0LTDovSG33PgA==" workbookSpinCount="100000" lockStructure="1"/>
  <bookViews>
    <workbookView xWindow="345" yWindow="300" windowWidth="24540" windowHeight="2025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G85" i="4"/>
  <c r="F85" i="4"/>
  <c r="E85" i="4"/>
  <c r="AT10" i="4"/>
  <c r="AL10" i="4"/>
  <c r="I10"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<sst xmlns="http://schemas.openxmlformats.org/spreadsheetml/2006/main" count="319" uniqueCount="116">
  <si>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</si>
  <si>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</si>
  <si>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</si>
  <si>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</si>
  <si>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</si>
  <si>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</si>
  <si>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</si>
  <si>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</si>
  <si>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</si>
  <si>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</si>
  <si>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</si>
  <si>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</si>
  <si>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</si>
  <si>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</si>
  <si>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</si>
  <si>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</si>
  <si>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</si>
  <si>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</si>
  <si>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</si>
  <si>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</si>
  <si>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</si>
  <si>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</si>
  <si>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</si>
  <si>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</si>
  <si>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</si>
  <si>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</si>
  <si>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</si>
  <si>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</si>
  <si>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</si>
  <si>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</si>
  <si>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</si>
  <si>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</si>
  <si>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</si>
  <si>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</si>
  <si>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</si>
  <si>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</si>
  <si>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</si>
  <si>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</si>
  <si>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</si>
  <si>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</si>
  <si>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</si>
  <si>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</si>
  <si>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</si>
  <si>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</si>
  <si>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</si>
  <si>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</si>
  <si>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</si>
  <si>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</si>
  <si>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</si>
  <si>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</si>
  <si>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</si>
  <si>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</si>
  <si>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</si>
  <si>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</si>
  <si>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</si>
  <si>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</si>
  <si>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</si>
  <si>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</si>
  <si>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</si>
  <si>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</si>
  <si>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</si>
  <si>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</si>
  <si>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</si>
  <si>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</si>
  <si>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</si>
  <si>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</si>
  <si>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</si>
  <si>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</si>
  <si>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</si>
  <si>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</si>
  <si>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</si>
  <si>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</si>
  <si>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</si>
  <si>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</si>
  <si>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</si>
  <si>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</si>
  <si>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</si>
  <si>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</si>
  <si>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</si>
  <si>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</si>
  <si>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</si>
  <si>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</si>
  <si>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</si>
  <si>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</si>
  <si>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</si>
  <si>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</si>
  <si>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</si>
  <si>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</si>
  <si>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</si>
  <si>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</si>
  <si>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</si>
  <si>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</si>
  <si>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</si>
  <si>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</si>
  <si>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</si>
  <si>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</si>
  <si>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</si>
  <si>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</si>
  <si>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</si>
  <si>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</si>
  <si>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</si>
  <si>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</si>
  <si>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</si>
  <si>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</si>
  <si>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</si>
  <si>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</si>
  <si>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</si>
  <si>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</si>
  <si>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</si>
  <si>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</si>
  <si>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</si>
  <si>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</si>
  <si>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</si>
  <si>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当該施設の経営は、過疎化等による施設使用料の減少、施設の老朽化等による維持経費の増大等により今後も厳しい状況が見込まれる。
　そのため、より効率的な施設管理による維持経費の削減を行うとともに、水洗化率の向上や使用料単価の見直しを行い、経営の健全化を図る必要がある。
　下水道事業経営戦略に基づき、経営基盤の強化と財政マネジメントの向上を図る。</t>
    <phoneticPr fontId="4"/>
  </si>
  <si>
    <t xml:space="preserve"> 当該施設は、供用開始から36年が経過している。
　汚水管渠については、耐用年数が50年とされていることから、現時点での更新工事の必要性は低い。
　汚水処理施設は、施設の経年劣化が進むとともに電気・機械等の設備は耐用年数を経過し、機能低下が生じていたことから、平成25年度から平成30年度にかけて処理施設の改築事業を実施している。
　今後しばらくは維持管理が主になるが、管路・マンホール・マンホール蓋について、健全度に応じた対策を実施し、施設の長寿命化に努める必要がある。
　平成25年度　　：機能診断
　平成26年度　　：最適整備構想等の作成
　平成27年度　　：施設改築に係る実施設計
　平成28～30年度：改築工事の実施</t>
    <phoneticPr fontId="4"/>
  </si>
  <si>
    <t xml:space="preserve"> 令和６年度より地方公営企業法を適用し公営企業会計へ移行している。
　①経常収支比率は100％を上回り、費用を収益で賄えている状況であるが、一般会計からの繰入金に依存しているため、適正な使用料単価による使用料収入の確保、効率的な維持管理による経費削減が必要である。
　③流動比率は100％を上回っている。これは、処理区内の面整備が終了し維持管理が主となっており、企業債償還額も減少しているためである。
　④企業債残高対事業規模比率は、処理区内の面整備が終了しているため、建設改良に係る企業債の新規借り入れが近年無く、類似団体と比べ低い状況である。
　⑥汚水処理原価は、会計年度毎の実施事業により増減はあるものの、今年度は、人件費や物価上昇等の影響により高騰している。類似団体と比べやや下回っているが、効率的な維持管理によるコスト削減を行う必要がある。
　⑤経費回収率については、類似団体と比べても低く、使用料の適正な水準への見直し及びコスト削減により改善を図る必要がある。
　⑦施設利用率は、本年度は類似団体平均値をやや上回っている。今後は区域内の人口減少や節水意識の高まりにより、さらに汚水量の減少が見込まれるため、水洗化率の向上や施設利用規模の適正化を進めていく必要がある。
　⑧水洗化率は、今後も区域内人口の増加は見込めないが、水質保全や施設の適正利用のため水洗化率を改善する必要がある。</t>
    <rPh sb="1" eb="3">
      <t>レイワ</t>
    </rPh>
    <rPh sb="4" eb="6">
      <t>ネンド</t>
    </rPh>
    <rPh sb="48" eb="50">
      <t>ウワマワ</t>
    </rPh>
    <rPh sb="145" eb="147">
      <t>ウワマワ</t>
    </rPh>
    <rPh sb="156" eb="160">
      <t>ショリクナイ</t>
    </rPh>
    <rPh sb="161" eb="164">
      <t>メンセイビ</t>
    </rPh>
    <rPh sb="165" eb="167">
      <t>シュウリョウ</t>
    </rPh>
    <rPh sb="168" eb="172">
      <t>イジカンリ</t>
    </rPh>
    <rPh sb="173" eb="174">
      <t>オモ</t>
    </rPh>
    <rPh sb="181" eb="184">
      <t>キギョウサイ</t>
    </rPh>
    <rPh sb="217" eb="221">
      <t>ショリクナイ</t>
    </rPh>
    <rPh sb="222" eb="225">
      <t>メンセイビ</t>
    </rPh>
    <rPh sb="226" eb="228">
      <t>シュウリョウ</t>
    </rPh>
    <rPh sb="253" eb="255">
      <t>キンネン</t>
    </rPh>
    <rPh sb="265" eb="266">
      <t>ヒク</t>
    </rPh>
    <rPh sb="311" eb="314">
      <t>ジンケンヒ</t>
    </rPh>
    <rPh sb="315" eb="320">
      <t>ブッカジョウショウトウ</t>
    </rPh>
    <rPh sb="321" eb="323">
      <t>エイキョウ</t>
    </rPh>
    <rPh sb="326" eb="328">
      <t>コウトウ</t>
    </rPh>
    <rPh sb="342" eb="344">
      <t>シタマワ</t>
    </rPh>
    <rPh sb="460" eb="461">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</si>
</sst>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19-4B85-B0CB-4261B4AB0C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B419-4B85-B0CB-4261B4AB0C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55.46</c:v>
                </c:pt>
              </c:numCache>
            </c:numRef>
          </c:val>
          <c:extLst>
            <c:ext xmlns:c16="http://schemas.microsoft.com/office/drawing/2014/chart" uri="{C3380CC4-5D6E-409C-BE32-E72D297353CC}">
              <c16:uniqueId val="{00000000-E8A5-413B-B13F-401CF5AC0F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8A5-413B-B13F-401CF5AC0F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87.9</c:v>
                </c:pt>
              </c:numCache>
            </c:numRef>
          </c:val>
          <c:extLst>
            <c:ext xmlns:c16="http://schemas.microsoft.com/office/drawing/2014/chart" uri="{C3380CC4-5D6E-409C-BE32-E72D297353CC}">
              <c16:uniqueId val="{00000000-AA67-4515-A0D5-B4B27BD45E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A67-4515-A0D5-B4B27BD45E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101.17</c:v>
                </c:pt>
              </c:numCache>
            </c:numRef>
          </c:val>
          <c:extLst>
            <c:ext xmlns:c16="http://schemas.microsoft.com/office/drawing/2014/chart" uri="{C3380CC4-5D6E-409C-BE32-E72D297353CC}">
              <c16:uniqueId val="{00000000-6177-41C5-884F-F906325542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6177-41C5-884F-F906325542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9.43</c:v>
                </c:pt>
              </c:numCache>
            </c:numRef>
          </c:val>
          <c:extLst>
            <c:ext xmlns:c16="http://schemas.microsoft.com/office/drawing/2014/chart" uri="{C3380CC4-5D6E-409C-BE32-E72D297353CC}">
              <c16:uniqueId val="{00000000-6CC1-4B94-9A3A-54F32617736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CC1-4B94-9A3A-54F32617736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2C3-482C-B740-5C1CA43BE4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2C3-482C-B740-5C1CA43BE4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564-463E-B528-41678A2214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2564-463E-B528-41678A2214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119.67</c:v>
                </c:pt>
              </c:numCache>
            </c:numRef>
          </c:val>
          <c:extLst>
            <c:ext xmlns:c16="http://schemas.microsoft.com/office/drawing/2014/chart" uri="{C3380CC4-5D6E-409C-BE32-E72D297353CC}">
              <c16:uniqueId val="{00000000-2744-4B47-BEE7-23AC0D8C41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2744-4B47-BEE7-23AC0D8C41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590.52</c:v>
                </c:pt>
              </c:numCache>
            </c:numRef>
          </c:val>
          <c:extLst>
            <c:ext xmlns:c16="http://schemas.microsoft.com/office/drawing/2014/chart" uri="{C3380CC4-5D6E-409C-BE32-E72D297353CC}">
              <c16:uniqueId val="{00000000-B1F1-4A3D-8891-283416ABE5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B1F1-4A3D-8891-283416ABE5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33.729999999999997</c:v>
                </c:pt>
              </c:numCache>
            </c:numRef>
          </c:val>
          <c:extLst>
            <c:ext xmlns:c16="http://schemas.microsoft.com/office/drawing/2014/chart" uri="{C3380CC4-5D6E-409C-BE32-E72D297353CC}">
              <c16:uniqueId val="{00000000-D682-4A1C-8CE6-311A740E7C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D682-4A1C-8CE6-311A740E7C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261.5</c:v>
                </c:pt>
              </c:numCache>
            </c:numRef>
          </c:val>
          <c:extLst>
            <c:ext xmlns:c16="http://schemas.microsoft.com/office/drawing/2014/chart" uri="{C3380CC4-5D6E-409C-BE32-E72D297353CC}">
              <c16:uniqueId val="{00000000-5406-42DC-B5C3-FDC5414EA66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5406-42DC-B5C3-FDC5414EA66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大洲市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71" t="str">
        <f>データ!$M$6</f>
        <v>非設置</v>
      </c>
      <c r="AE8" s="71"/>
      <c r="AF8" s="71"/>
      <c r="AG8" s="71"/>
      <c r="AH8" s="71"/>
      <c r="AI8" s="71"/>
      <c r="AJ8" s="71"/>
      <c r="AK8" s="3"/>
      <c r="AL8" s="51">
        <f>データ!S6</f>
        <v>39040</v>
      </c>
      <c r="AM8" s="51"/>
      <c r="AN8" s="51"/>
      <c r="AO8" s="51"/>
      <c r="AP8" s="51"/>
      <c r="AQ8" s="51"/>
      <c r="AR8" s="51"/>
      <c r="AS8" s="51"/>
      <c r="AT8" s="50">
        <f>データ!T6</f>
        <v>432.12</v>
      </c>
      <c r="AU8" s="50"/>
      <c r="AV8" s="50"/>
      <c r="AW8" s="50"/>
      <c r="AX8" s="50"/>
      <c r="AY8" s="50"/>
      <c r="AZ8" s="50"/>
      <c r="BA8" s="50"/>
      <c r="BB8" s="50">
        <f>データ!U6</f>
        <v>90.35</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70.290000000000006</v>
      </c>
      <c r="J10" s="50"/>
      <c r="K10" s="50"/>
      <c r="L10" s="50"/>
      <c r="M10" s="50"/>
      <c r="N10" s="50"/>
      <c r="O10" s="50"/>
      <c r="P10" s="50">
        <f>データ!P6</f>
        <v>2.2799999999999998</v>
      </c>
      <c r="Q10" s="50"/>
      <c r="R10" s="50"/>
      <c r="S10" s="50"/>
      <c r="T10" s="50"/>
      <c r="U10" s="50"/>
      <c r="V10" s="50"/>
      <c r="W10" s="50">
        <f>データ!Q6</f>
        <v>89.08</v>
      </c>
      <c r="X10" s="50"/>
      <c r="Y10" s="50"/>
      <c r="Z10" s="50"/>
      <c r="AA10" s="50"/>
      <c r="AB10" s="50"/>
      <c r="AC10" s="50"/>
      <c r="AD10" s="51">
        <f>データ!R6</f>
        <v>1705</v>
      </c>
      <c r="AE10" s="51"/>
      <c r="AF10" s="51"/>
      <c r="AG10" s="51"/>
      <c r="AH10" s="51"/>
      <c r="AI10" s="51"/>
      <c r="AJ10" s="51"/>
      <c r="AK10" s="2"/>
      <c r="AL10" s="51">
        <f>データ!V6</f>
        <v>884</v>
      </c>
      <c r="AM10" s="51"/>
      <c r="AN10" s="51"/>
      <c r="AO10" s="51"/>
      <c r="AP10" s="51"/>
      <c r="AQ10" s="51"/>
      <c r="AR10" s="51"/>
      <c r="AS10" s="51"/>
      <c r="AT10" s="50">
        <f>データ!W6</f>
        <v>0.24</v>
      </c>
      <c r="AU10" s="50"/>
      <c r="AV10" s="50"/>
      <c r="AW10" s="50"/>
      <c r="AX10" s="50"/>
      <c r="AY10" s="50"/>
      <c r="AZ10" s="50"/>
      <c r="BA10" s="50"/>
      <c r="BB10" s="50">
        <f>データ!X6</f>
        <v>3683.33</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WhAxUjp6/J5VkPSf9NDJjkt0HfNY+U66FOmfgzs+faU5cyp7kkS+rn+D8LR0e4Er9ynuwPCu5O3tGuQD0whbQ==" saltValue="rDubunHK5uvwqyj2gN+P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382078</v>
      </c>
      <c r="D6" s="19">
        <f t="shared" si="3"/>
        <v>46</v>
      </c>
      <c r="E6" s="19">
        <f t="shared" si="3"/>
        <v>17</v>
      </c>
      <c r="F6" s="19">
        <f t="shared" si="3"/>
        <v>5</v>
      </c>
      <c r="G6" s="19">
        <f t="shared" si="3"/>
        <v>0</v>
      </c>
      <c r="H6" s="19" t="str">
        <f t="shared" si="3"/>
        <v>愛媛県　大洲市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70.290000000000006</v>
      </c>
      <c r="P6" s="20">
        <f t="shared" si="3"/>
        <v>2.2799999999999998</v>
      </c>
      <c r="Q6" s="20">
        <f t="shared" si="3"/>
        <v>89.08</v>
      </c>
      <c r="R6" s="20">
        <f t="shared" si="3"/>
        <v>1705</v>
      </c>
      <c r="S6" s="20">
        <f t="shared" si="3"/>
        <v>39040</v>
      </c>
      <c r="T6" s="20">
        <f t="shared" si="3"/>
        <v>432.12</v>
      </c>
      <c r="U6" s="20">
        <f t="shared" si="3"/>
        <v>90.35</v>
      </c>
      <c r="V6" s="20">
        <f t="shared" si="3"/>
        <v>884</v>
      </c>
      <c r="W6" s="20">
        <f t="shared" si="3"/>
        <v>0.24</v>
      </c>
      <c r="X6" s="20">
        <f t="shared" si="3"/>
        <v>3683.33</v>
      </c>
      <c r="Y6" s="21" t="str">
        <f>IF(Y7="",NA(),Y7)</f>
        <v>-</v>
      </c>
      <c r="Z6" s="21" t="str">
        <f t="shared" ref="Z6:AH6" si="4">IF(Z7="",NA(),Z7)</f>
        <v>-</v>
      </c>
      <c r="AA6" s="21" t="str">
        <f t="shared" si="4"/>
        <v>-</v>
      </c>
      <c r="AB6" s="21" t="str">
        <f t="shared" si="4"/>
        <v>-</v>
      </c>
      <c r="AC6" s="21">
        <f t="shared" si="4"/>
        <v>101.17</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119.67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590.52</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33.729999999999997</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261.5</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55.46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87.9</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9.43</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382078</v>
      </c>
      <c r="D7" s="23">
        <v>46</v>
      </c>
      <c r="E7" s="23">
        <v>17</v>
      </c>
      <c r="F7" s="23">
        <v>5</v>
      </c>
      <c r="G7" s="23">
        <v>0</v>
      </c>
      <c r="H7" s="23" t="s">
        <v>96</v>
      </c>
      <c r="I7" s="23" t="s">
        <v>97</v>
      </c>
      <c r="J7" s="23" t="s">
        <v>98</v>
      </c>
      <c r="K7" s="23" t="s">
        <v>99</v>
      </c>
      <c r="L7" s="23" t="s">
        <v>100</v>
      </c>
      <c r="M7" s="23" t="s">
        <v>101</v>
      </c>
      <c r="N7" s="24" t="s">
        <v>102</v>
      </c>
      <c r="O7" s="24">
        <v>70.290000000000006</v>
      </c>
      <c r="P7" s="24">
        <v>2.2799999999999998</v>
      </c>
      <c r="Q7" s="24">
        <v>89.08</v>
      </c>
      <c r="R7" s="24">
        <v>1705</v>
      </c>
      <c r="S7" s="24">
        <v>39040</v>
      </c>
      <c r="T7" s="24">
        <v>432.12</v>
      </c>
      <c r="U7" s="24">
        <v>90.35</v>
      </c>
      <c r="V7" s="24">
        <v>884</v>
      </c>
      <c r="W7" s="24">
        <v>0.24</v>
      </c>
      <c r="X7" s="24">
        <v>3683.33</v>
      </c>
      <c r="Y7" s="24" t="s">
        <v>102</v>
      </c>
      <c r="Z7" s="24" t="s">
        <v>102</v>
      </c>
      <c r="AA7" s="24" t="s">
        <v>102</v>
      </c>
      <c r="AB7" s="24" t="s">
        <v>102</v>
      </c>
      <c r="AC7" s="24">
        <v>101.17</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119.67</v>
      </c>
      <c r="AZ7" s="24" t="s">
        <v>102</v>
      </c>
      <c r="BA7" s="24" t="s">
        <v>102</v>
      </c>
      <c r="BB7" s="24" t="s">
        <v>102</v>
      </c>
      <c r="BC7" s="24" t="s">
        <v>102</v>
      </c>
      <c r="BD7" s="24">
        <v>41.03</v>
      </c>
      <c r="BE7" s="24">
        <v>47.19</v>
      </c>
      <c r="BF7" s="24" t="s">
        <v>102</v>
      </c>
      <c r="BG7" s="24" t="s">
        <v>102</v>
      </c>
      <c r="BH7" s="24" t="s">
        <v>102</v>
      </c>
      <c r="BI7" s="24" t="s">
        <v>102</v>
      </c>
      <c r="BJ7" s="24">
        <v>590.52</v>
      </c>
      <c r="BK7" s="24" t="s">
        <v>102</v>
      </c>
      <c r="BL7" s="24" t="s">
        <v>102</v>
      </c>
      <c r="BM7" s="24" t="s">
        <v>102</v>
      </c>
      <c r="BN7" s="24" t="s">
        <v>102</v>
      </c>
      <c r="BO7" s="24">
        <v>796.8</v>
      </c>
      <c r="BP7" s="24">
        <v>798.1</v>
      </c>
      <c r="BQ7" s="24" t="s">
        <v>102</v>
      </c>
      <c r="BR7" s="24" t="s">
        <v>102</v>
      </c>
      <c r="BS7" s="24" t="s">
        <v>102</v>
      </c>
      <c r="BT7" s="24" t="s">
        <v>102</v>
      </c>
      <c r="BU7" s="24">
        <v>33.729999999999997</v>
      </c>
      <c r="BV7" s="24" t="s">
        <v>102</v>
      </c>
      <c r="BW7" s="24" t="s">
        <v>102</v>
      </c>
      <c r="BX7" s="24" t="s">
        <v>102</v>
      </c>
      <c r="BY7" s="24" t="s">
        <v>102</v>
      </c>
      <c r="BZ7" s="24">
        <v>58.41</v>
      </c>
      <c r="CA7" s="24">
        <v>54.51</v>
      </c>
      <c r="CB7" s="24" t="s">
        <v>102</v>
      </c>
      <c r="CC7" s="24" t="s">
        <v>102</v>
      </c>
      <c r="CD7" s="24" t="s">
        <v>102</v>
      </c>
      <c r="CE7" s="24" t="s">
        <v>102</v>
      </c>
      <c r="CF7" s="24">
        <v>261.5</v>
      </c>
      <c r="CG7" s="24" t="s">
        <v>102</v>
      </c>
      <c r="CH7" s="24" t="s">
        <v>102</v>
      </c>
      <c r="CI7" s="24" t="s">
        <v>102</v>
      </c>
      <c r="CJ7" s="24" t="s">
        <v>102</v>
      </c>
      <c r="CK7" s="24">
        <v>267.33999999999997</v>
      </c>
      <c r="CL7" s="24">
        <v>286.33</v>
      </c>
      <c r="CM7" s="24" t="s">
        <v>102</v>
      </c>
      <c r="CN7" s="24" t="s">
        <v>102</v>
      </c>
      <c r="CO7" s="24" t="s">
        <v>102</v>
      </c>
      <c r="CP7" s="24" t="s">
        <v>102</v>
      </c>
      <c r="CQ7" s="24">
        <v>55.46</v>
      </c>
      <c r="CR7" s="24" t="s">
        <v>102</v>
      </c>
      <c r="CS7" s="24" t="s">
        <v>102</v>
      </c>
      <c r="CT7" s="24" t="s">
        <v>102</v>
      </c>
      <c r="CU7" s="24" t="s">
        <v>102</v>
      </c>
      <c r="CV7" s="24">
        <v>52.34</v>
      </c>
      <c r="CW7" s="24">
        <v>49.92</v>
      </c>
      <c r="CX7" s="24" t="s">
        <v>102</v>
      </c>
      <c r="CY7" s="24" t="s">
        <v>102</v>
      </c>
      <c r="CZ7" s="24" t="s">
        <v>102</v>
      </c>
      <c r="DA7" s="24" t="s">
        <v>102</v>
      </c>
      <c r="DB7" s="24">
        <v>87.9</v>
      </c>
      <c r="DC7" s="24" t="s">
        <v>102</v>
      </c>
      <c r="DD7" s="24" t="s">
        <v>102</v>
      </c>
      <c r="DE7" s="24" t="s">
        <v>102</v>
      </c>
      <c r="DF7" s="24" t="s">
        <v>102</v>
      </c>
      <c r="DG7" s="24">
        <v>90.05</v>
      </c>
      <c r="DH7" s="24">
        <v>87.8</v>
      </c>
      <c r="DI7" s="24" t="s">
        <v>102</v>
      </c>
      <c r="DJ7" s="24" t="s">
        <v>102</v>
      </c>
      <c r="DK7" s="24" t="s">
        <v>102</v>
      </c>
      <c r="DL7" s="24" t="s">
        <v>102</v>
      </c>
      <c r="DM7" s="24">
        <v>9.43</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2026-02-02T09:40:07Z</cp:lastPrinted>
  <dcterms:created xsi:type="dcterms:W3CDTF">2025-12-23T06:23:17Z</dcterms:created>
  <dcterms:modified xsi:type="dcterms:W3CDTF">2026-02-03T06:47:44Z</dcterms:modified>
  <cp:category/>
</cp:coreProperties>
</file>