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7）2026.01.16.公営企業に係る「経営比較分析表（令和6年度決算）」の分析について\"/>
    </mc:Choice>
  </mc:AlternateContent>
  <xr:revisionPtr revIDLastSave="0" documentId="13_ncr:1_{F143C510-491D-4BF8-A952-F01CBF953F98}" xr6:coauthVersionLast="43" xr6:coauthVersionMax="43" xr10:uidLastSave="{00000000-0000-0000-0000-000000000000}"/>
  <workbookProtection workbookAlgorithmName="SHA-512" workbookHashValue="7yP76s7WAdmbD+pfavLkQY3pVDeDoJLzLKIwhf/2bVQWYpk9evGkhvxFNhhuw7dAfKlkFD7DBjYJ8ugcQ1hwBg==" workbookSaltValue="MIqBA8LagPu7ekgtQgycmw==" workbookSpinCount="100000" lockStructure="1"/>
  <bookViews>
    <workbookView xWindow="345" yWindow="300" windowWidth="24540" windowHeight="2025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FI90" i="4"/>
  <c r="EH90" i="4"/>
  <c r="DG90" i="4"/>
  <c r="CF90" i="4"/>
  <c r="C90" i="4"/>
  <c r="RA81" i="4"/>
  <c r="PZ81" i="4"/>
  <c r="OY81" i="4"/>
  <c r="NX81" i="4"/>
  <c r="MW81" i="4"/>
  <c r="KO81" i="4"/>
  <c r="JN81" i="4"/>
  <c r="IM81" i="4"/>
  <c r="HL81" i="4"/>
  <c r="GK81" i="4"/>
  <c r="EC81" i="4"/>
  <c r="DB81" i="4"/>
  <c r="CA81" i="4"/>
  <c r="AZ81" i="4"/>
  <c r="Y81" i="4"/>
  <c r="RA80" i="4"/>
  <c r="PZ80" i="4"/>
  <c r="OY80" i="4"/>
  <c r="KO80" i="4"/>
  <c r="JN80" i="4"/>
  <c r="IM80" i="4"/>
  <c r="HL80" i="4"/>
  <c r="DB80" i="4"/>
  <c r="CA80" i="4"/>
  <c r="AZ80" i="4"/>
  <c r="Y80" i="4"/>
  <c r="RA79" i="4"/>
  <c r="NX79" i="4"/>
  <c r="MW79" i="4"/>
  <c r="KO79" i="4"/>
  <c r="HL79" i="4"/>
  <c r="GK79" i="4"/>
  <c r="EC79" i="4"/>
  <c r="AZ79" i="4"/>
  <c r="Y79" i="4"/>
  <c r="RH56" i="4"/>
  <c r="QN56" i="4"/>
  <c r="PT56" i="4"/>
  <c r="OZ56" i="4"/>
  <c r="OF56" i="4"/>
  <c r="MN56" i="4"/>
  <c r="LT56" i="4"/>
  <c r="KZ56" i="4"/>
  <c r="KF56" i="4"/>
  <c r="JL56" i="4"/>
  <c r="HT56" i="4"/>
  <c r="GZ56" i="4"/>
  <c r="GF56" i="4"/>
  <c r="FL56" i="4"/>
  <c r="ER56" i="4"/>
  <c r="CZ56" i="4"/>
  <c r="CF56" i="4"/>
  <c r="BL56" i="4"/>
  <c r="AR56" i="4"/>
  <c r="X56" i="4"/>
  <c r="PT55" i="4"/>
  <c r="OZ55" i="4"/>
  <c r="OF55" i="4"/>
  <c r="MN55" i="4"/>
  <c r="KF55" i="4"/>
  <c r="JL55" i="4"/>
  <c r="HT55" i="4"/>
  <c r="GZ55" i="4"/>
  <c r="ER55" i="4"/>
  <c r="CZ55" i="4"/>
  <c r="CF55" i="4"/>
  <c r="BL55" i="4"/>
  <c r="RH54" i="4"/>
  <c r="OZ54" i="4"/>
  <c r="OF54" i="4"/>
  <c r="MN54" i="4"/>
  <c r="KF54" i="4"/>
  <c r="JL54" i="4"/>
  <c r="HT54" i="4"/>
  <c r="FL54" i="4"/>
  <c r="ER54" i="4"/>
  <c r="CZ54" i="4"/>
  <c r="AR54" i="4"/>
  <c r="X54" i="4"/>
  <c r="RH33" i="4"/>
  <c r="QN33" i="4"/>
  <c r="PT33" i="4"/>
  <c r="MN33" i="4"/>
  <c r="LT33" i="4"/>
  <c r="KZ33" i="4"/>
  <c r="KF33" i="4"/>
  <c r="GZ33" i="4"/>
  <c r="GF33" i="4"/>
  <c r="FL33" i="4"/>
  <c r="BL33" i="4"/>
  <c r="AR33" i="4"/>
  <c r="X33" i="4"/>
  <c r="RH32" i="4"/>
  <c r="QN32" i="4"/>
  <c r="PT32" i="4"/>
  <c r="OZ32" i="4"/>
  <c r="LT32" i="4"/>
  <c r="KZ32" i="4"/>
  <c r="KF32" i="4"/>
  <c r="JL32" i="4"/>
  <c r="GF32" i="4"/>
  <c r="FL32" i="4"/>
  <c r="ER32" i="4"/>
  <c r="CZ32" i="4"/>
  <c r="AR32" i="4"/>
  <c r="X32" i="4"/>
  <c r="RH31" i="4"/>
  <c r="OZ31" i="4"/>
  <c r="OF31" i="4"/>
  <c r="MN31" i="4"/>
  <c r="KF31" i="4"/>
  <c r="JL31" i="4"/>
  <c r="HT31" i="4"/>
  <c r="FL31" i="4"/>
  <c r="ER31" i="4"/>
  <c r="CZ31" i="4"/>
  <c r="AR31" i="4"/>
  <c r="X31" i="4"/>
  <c r="LZ10" i="4"/>
  <c r="IT10" i="4"/>
  <c r="FN10" i="4"/>
  <c r="CH10" i="4"/>
  <c r="B10" i="4"/>
  <c r="PF8" i="4"/>
  <c r="LZ8" i="4"/>
  <c r="IT8" i="4"/>
  <c r="FN8" i="4"/>
  <c r="CH8" i="4"/>
  <c r="B8" i="4"/>
  <c r="B5" i="4"/>
  <c r="PT54" i="4" l="1"/>
  <c r="KZ31" i="4"/>
  <c r="QN31" i="4"/>
  <c r="JL33" i="4"/>
  <c r="OZ33" i="4"/>
  <c r="BL54" i="4"/>
  <c r="GZ54" i="4"/>
  <c r="X55" i="4"/>
  <c r="FL55" i="4"/>
  <c r="KZ55" i="4"/>
  <c r="QN55" i="4"/>
  <c r="CA79" i="4"/>
  <c r="JN79" i="4"/>
  <c r="GK80" i="4"/>
  <c r="NX80" i="4"/>
  <c r="GZ32" i="4"/>
  <c r="QN54" i="4"/>
  <c r="OY79" i="4"/>
  <c r="GF31" i="4"/>
  <c r="LT31" i="4"/>
  <c r="CF33" i="4"/>
  <c r="CF54" i="4"/>
  <c r="AR55" i="4"/>
  <c r="GF55" i="4"/>
  <c r="LT55" i="4"/>
  <c r="RH55" i="4"/>
  <c r="DB79" i="4"/>
  <c r="CF31" i="4"/>
  <c r="BL32" i="4"/>
  <c r="MN32" i="4"/>
  <c r="KZ54" i="4"/>
  <c r="BL31" i="4"/>
  <c r="GZ31" i="4"/>
  <c r="CZ33" i="4"/>
  <c r="PT31" i="4"/>
  <c r="CF32" i="4"/>
  <c r="HT32" i="4"/>
  <c r="OF32" i="4"/>
  <c r="OF33" i="4"/>
  <c r="GF54" i="4"/>
  <c r="LT54" i="4"/>
  <c r="IM79" i="4"/>
  <c r="PZ79" i="4"/>
  <c r="EC80" i="4"/>
  <c r="MW80" i="4"/>
  <c r="ER33" i="4"/>
  <c r="HT33"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<sst xmlns="http://schemas.openxmlformats.org/spreadsheetml/2006/main" count="262" uniqueCount="107">
  <si>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</si>
  <si>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</si>
  <si>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</si>
  <si>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</si>
  <si>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</si>
  <si>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</si>
  <si>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</si>
  <si>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</si>
  <si>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</si>
  <si>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</si>
  <si>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</si>
  <si>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</si>
  <si>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</si>
  <si>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</si>
  <si>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</si>
  <si>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</si>
  <si>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</si>
  <si>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</si>
  <si>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</si>
  <si>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</si>
  <si>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</si>
  <si>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</si>
  <si>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</si>
  <si>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</si>
  <si>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</si>
  <si>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</si>
  <si>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</si>
  <si>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</si>
  <si>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</si>
  <si>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</si>
  <si>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</si>
  <si>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</si>
  <si>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</si>
  <si>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</si>
  <si>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</si>
  <si>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</si>
  <si>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</si>
  <si>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</si>
  <si>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</si>
  <si>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</si>
  <si>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</si>
  <si>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</si>
  <si>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</si>
  <si>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</si>
  <si>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</si>
  <si>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</si>
  <si>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</si>
  <si>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</si>
  <si>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</si>
  <si>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</si>
  <si>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</si>
  <si>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</si>
  <si>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</si>
  <si>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</si>
  <si>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</si>
  <si>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</si>
  <si>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</si>
  <si>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</si>
  <si>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</si>
  <si>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</si>
  <si>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</si>
  <si>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</si>
  <si>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</si>
  <si>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</si>
  <si>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</si>
  <si>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</si>
  <si>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</si>
  <si>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</si>
  <si>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</si>
  <si>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</si>
  <si>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</si>
  <si>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</si>
  <si>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</si>
  <si>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</si>
  <si>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</si>
  <si>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</si>
  <si>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</si>
  <si>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</si>
  <si>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</si>
  <si>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</si>
  <si>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</si>
  <si>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</si>
  <si>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</si>
  <si>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</si>
  <si>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</si>
  <si>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</si>
  <si>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</si>
  <si>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</si>
  <si>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382078</t>
  </si>
  <si>
    <t>46</t>
  </si>
  <si>
    <t>02</t>
  </si>
  <si>
    <t>0</t>
  </si>
  <si>
    <t>000</t>
  </si>
  <si>
    <t>愛媛県　大洲市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</si>
  <si>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</si>
  <si>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</si>
  <si>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</si>
  <si>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</si>
  <si>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</si>
  <si>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</si>
  <si>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</si>
  <si>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</si>
  <si>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</si>
  <si>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</si>
  <si>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かつての需要減少により収支不足を繰入金に頼る状況が続いていたが、企業誘致の成果により令和6年8月から新規契約企業の本格稼働が開始された。これに伴い、前年度まで低水準であった『①経常収支比率』は約174％、『⑤料金回収率』は約177％へと上昇し、収支構造は大幅に改善された。 　
　また、『⑦施設利用率』（約28％）および『⑧契約率』（約60％）についても前年度を大きく上回る水準となったが、施設の稼働状況としては依然として限定的である。加えて、現在の収益増による利益だけでは、将来見込まれる大規模な施設更新費用を確保するには不十分である。財務の安全性を示す『③流動比率』は100％を上回っているものの、依然として厳しい経営環境にあることに変わりはなく、今後はさらなる新規企業の確保や効率的な維持管理による財源の蓄積が不可欠である。</t>
    <rPh sb="53" eb="55">
      <t>ケイヤク</t>
    </rPh>
    <rPh sb="97" eb="98">
      <t>ヤク</t>
    </rPh>
    <rPh sb="112" eb="113">
      <t>ヤク</t>
    </rPh>
    <rPh sb="128" eb="130">
      <t>オオハバ</t>
    </rPh>
    <rPh sb="168" eb="169">
      <t>ヤク</t>
    </rPh>
    <rPh sb="232" eb="234">
      <t>リエキ</t>
    </rPh>
    <rPh sb="334" eb="336">
      <t>シンキ</t>
    </rPh>
    <phoneticPr fontId="5"/>
  </si>
  <si>
    <t>　資産の老朽化状況については、新規契約企業から施設および配水管の受贈を受けたことで、『①有形固定資産減価償却率』や『②管路経年化率』などの指標は前年度より大幅に改善された。しかし、これは新設された資産が加わったことによる改善であり、以前から保有している施設全体としては老朽化が一段と進行している。
　当年度も建設改良工事の実施には至っておらず、『③管路更新率』は依然として0％である。法定耐用年数を超過した管路を多く保有しており、更新への対応が急務となっている。今後、安定した給水体制を維持するためには、現在の収益を原資としつつ、国庫補助金の活用も視野に入れた計画的な更新・補修が不可欠である。引き続き、適切な施設点検を継続し、優先順位に基づいた更新対策を講じていく。</t>
    <phoneticPr fontId="5"/>
  </si>
  <si>
    <t>　当年度は、企業誘致の進展に伴う新規契約企業の本格稼働により、長年の課題であった収支構造が大幅に改善された。
　しかし、施設の老朽化状況において、経営指標上は受贈資産の影響により改善が見られるものの、実態としては建設改良工事に着手できておらず、管路更新率は依然として0％の状態が続いている。現在の利益水準では、将来見込まれる大規模な施設更新需要を賄うには不十分であり、経営基盤の脆弱性は依然として大きな課題となっている。
　今後は、この好転した収支による更新財源の確実な蓄積を図るとともに、国庫補助金の活用やアセットマネジメントに基づく効率的な施設管理を推進する。</t>
    <rPh sb="45" eb="47">
      <t>オオハバ</t>
    </rPh>
    <rPh sb="48" eb="50">
      <t>カイゼン</t>
    </rPh>
    <rPh sb="60" eb="62">
      <t>シセツ</t>
    </rPh>
    <rPh sb="63" eb="66">
      <t>ロウキュウカ</t>
    </rPh>
    <rPh sb="66" eb="68">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</si>
</sst>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69.72</c:v>
                </c:pt>
                <c:pt idx="1">
                  <c:v>70.66</c:v>
                </c:pt>
                <c:pt idx="2">
                  <c:v>71.599999999999994</c:v>
                </c:pt>
                <c:pt idx="3">
                  <c:v>72.3</c:v>
                </c:pt>
                <c:pt idx="4">
                  <c:v>20.72</c:v>
                </c:pt>
              </c:numCache>
            </c:numRef>
          </c:val>
          <c:extLst>
            <c:ext xmlns:c16="http://schemas.microsoft.com/office/drawing/2014/chart" uri="{C3380CC4-5D6E-409C-BE32-E72D297353CC}">
              <c16:uniqueId val="{00000000-FFDE-4F8D-97B4-3E7928F7B5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FFDE-4F8D-97B4-3E7928F7B5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81-4851-A0AE-42AC1AE955E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C381-4851-A0AE-42AC1AE955E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100</c:v>
                </c:pt>
                <c:pt idx="1">
                  <c:v>100</c:v>
                </c:pt>
                <c:pt idx="2">
                  <c:v>100</c:v>
                </c:pt>
                <c:pt idx="3">
                  <c:v>100</c:v>
                </c:pt>
                <c:pt idx="4">
                  <c:v>174.74</c:v>
                </c:pt>
              </c:numCache>
            </c:numRef>
          </c:val>
          <c:extLst>
            <c:ext xmlns:c16="http://schemas.microsoft.com/office/drawing/2014/chart" uri="{C3380CC4-5D6E-409C-BE32-E72D297353CC}">
              <c16:uniqueId val="{00000000-862A-43C1-B535-858A66F180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862A-43C1-B535-858A66F180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74.319999999999993</c:v>
                </c:pt>
                <c:pt idx="1">
                  <c:v>74.319999999999993</c:v>
                </c:pt>
                <c:pt idx="2">
                  <c:v>74.319999999999993</c:v>
                </c:pt>
                <c:pt idx="3">
                  <c:v>82.05</c:v>
                </c:pt>
                <c:pt idx="4">
                  <c:v>38.43</c:v>
                </c:pt>
              </c:numCache>
            </c:numRef>
          </c:val>
          <c:extLst>
            <c:ext xmlns:c16="http://schemas.microsoft.com/office/drawing/2014/chart" uri="{C3380CC4-5D6E-409C-BE32-E72D297353CC}">
              <c16:uniqueId val="{00000000-6886-434F-8B42-58432D1B526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6886-434F-8B42-58432D1B526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67-40CD-B76D-722A1AE85B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6567-40CD-B76D-722A1AE85B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9921.58</c:v>
                </c:pt>
                <c:pt idx="1">
                  <c:v>28268.21</c:v>
                </c:pt>
                <c:pt idx="2">
                  <c:v>14842.66</c:v>
                </c:pt>
                <c:pt idx="3">
                  <c:v>12833.14</c:v>
                </c:pt>
                <c:pt idx="4">
                  <c:v>4898.43</c:v>
                </c:pt>
              </c:numCache>
            </c:numRef>
          </c:val>
          <c:extLst>
            <c:ext xmlns:c16="http://schemas.microsoft.com/office/drawing/2014/chart" uri="{C3380CC4-5D6E-409C-BE32-E72D297353CC}">
              <c16:uniqueId val="{00000000-6249-4447-BDF0-A792F4915F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6249-4447-BDF0-A792F4915F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35-4ADD-A6CE-51397DCF318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AA35-4ADD-A6CE-51397DCF318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53.07</c:v>
                </c:pt>
                <c:pt idx="1">
                  <c:v>49.48</c:v>
                </c:pt>
                <c:pt idx="2">
                  <c:v>77.349999999999994</c:v>
                </c:pt>
                <c:pt idx="3">
                  <c:v>65.77</c:v>
                </c:pt>
                <c:pt idx="4">
                  <c:v>177.19</c:v>
                </c:pt>
              </c:numCache>
            </c:numRef>
          </c:val>
          <c:extLst>
            <c:ext xmlns:c16="http://schemas.microsoft.com/office/drawing/2014/chart" uri="{C3380CC4-5D6E-409C-BE32-E72D297353CC}">
              <c16:uniqueId val="{00000000-FC6C-4806-8251-F0D0913740A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FC6C-4806-8251-F0D0913740A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40.67</c:v>
                </c:pt>
                <c:pt idx="1">
                  <c:v>43.48</c:v>
                </c:pt>
                <c:pt idx="2">
                  <c:v>27.81</c:v>
                </c:pt>
                <c:pt idx="3">
                  <c:v>30.82</c:v>
                </c:pt>
                <c:pt idx="4">
                  <c:v>11.63</c:v>
                </c:pt>
              </c:numCache>
            </c:numRef>
          </c:val>
          <c:extLst>
            <c:ext xmlns:c16="http://schemas.microsoft.com/office/drawing/2014/chart" uri="{C3380CC4-5D6E-409C-BE32-E72D297353CC}">
              <c16:uniqueId val="{00000000-9912-4D93-8479-E6CA128AC7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9912-4D93-8479-E6CA128AC7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9.5299999999999994</c:v>
                </c:pt>
                <c:pt idx="1">
                  <c:v>9.42</c:v>
                </c:pt>
                <c:pt idx="2">
                  <c:v>9.19</c:v>
                </c:pt>
                <c:pt idx="3">
                  <c:v>9.0399999999999991</c:v>
                </c:pt>
                <c:pt idx="4">
                  <c:v>28.8</c:v>
                </c:pt>
              </c:numCache>
            </c:numRef>
          </c:val>
          <c:extLst>
            <c:ext xmlns:c16="http://schemas.microsoft.com/office/drawing/2014/chart" uri="{C3380CC4-5D6E-409C-BE32-E72D297353CC}">
              <c16:uniqueId val="{00000000-0401-438D-8036-DD1ECF9696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0401-438D-8036-DD1ECF9696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11.85</c:v>
                </c:pt>
                <c:pt idx="1">
                  <c:v>11.85</c:v>
                </c:pt>
                <c:pt idx="2">
                  <c:v>11.85</c:v>
                </c:pt>
                <c:pt idx="3">
                  <c:v>14.11</c:v>
                </c:pt>
                <c:pt idx="4">
                  <c:v>60.41</c:v>
                </c:pt>
              </c:numCache>
            </c:numRef>
          </c:val>
          <c:extLst>
            <c:ext xmlns:c16="http://schemas.microsoft.com/office/drawing/2014/chart" uri="{C3380CC4-5D6E-409C-BE32-E72D297353CC}">
              <c16:uniqueId val="{00000000-ECD7-4708-88C1-594CE1883C9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ECD7-4708-88C1-594CE1883C9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大洲市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8360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2</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2408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99.2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3</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5050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100</v>
      </c>
      <c r="Y32" s="90"/>
      <c r="Z32" s="90"/>
      <c r="AA32" s="90"/>
      <c r="AB32" s="90"/>
      <c r="AC32" s="90"/>
      <c r="AD32" s="90"/>
      <c r="AE32" s="90"/>
      <c r="AF32" s="90"/>
      <c r="AG32" s="90"/>
      <c r="AH32" s="90"/>
      <c r="AI32" s="90"/>
      <c r="AJ32" s="90"/>
      <c r="AK32" s="90"/>
      <c r="AL32" s="90"/>
      <c r="AM32" s="90"/>
      <c r="AN32" s="90"/>
      <c r="AO32" s="90"/>
      <c r="AP32" s="90"/>
      <c r="AQ32" s="91"/>
      <c r="AR32" s="89">
        <f>データ!U6</f>
        <v>100</v>
      </c>
      <c r="AS32" s="90"/>
      <c r="AT32" s="90"/>
      <c r="AU32" s="90"/>
      <c r="AV32" s="90"/>
      <c r="AW32" s="90"/>
      <c r="AX32" s="90"/>
      <c r="AY32" s="90"/>
      <c r="AZ32" s="90"/>
      <c r="BA32" s="90"/>
      <c r="BB32" s="90"/>
      <c r="BC32" s="90"/>
      <c r="BD32" s="90"/>
      <c r="BE32" s="90"/>
      <c r="BF32" s="90"/>
      <c r="BG32" s="90"/>
      <c r="BH32" s="90"/>
      <c r="BI32" s="90"/>
      <c r="BJ32" s="90"/>
      <c r="BK32" s="91"/>
      <c r="BL32" s="89">
        <f>データ!V6</f>
        <v>100</v>
      </c>
      <c r="BM32" s="90"/>
      <c r="BN32" s="90"/>
      <c r="BO32" s="90"/>
      <c r="BP32" s="90"/>
      <c r="BQ32" s="90"/>
      <c r="BR32" s="90"/>
      <c r="BS32" s="90"/>
      <c r="BT32" s="90"/>
      <c r="BU32" s="90"/>
      <c r="BV32" s="90"/>
      <c r="BW32" s="90"/>
      <c r="BX32" s="90"/>
      <c r="BY32" s="90"/>
      <c r="BZ32" s="90"/>
      <c r="CA32" s="90"/>
      <c r="CB32" s="90"/>
      <c r="CC32" s="90"/>
      <c r="CD32" s="90"/>
      <c r="CE32" s="91"/>
      <c r="CF32" s="89">
        <f>データ!W6</f>
        <v>100</v>
      </c>
      <c r="CG32" s="90"/>
      <c r="CH32" s="90"/>
      <c r="CI32" s="90"/>
      <c r="CJ32" s="90"/>
      <c r="CK32" s="90"/>
      <c r="CL32" s="90"/>
      <c r="CM32" s="90"/>
      <c r="CN32" s="90"/>
      <c r="CO32" s="90"/>
      <c r="CP32" s="90"/>
      <c r="CQ32" s="90"/>
      <c r="CR32" s="90"/>
      <c r="CS32" s="90"/>
      <c r="CT32" s="90"/>
      <c r="CU32" s="90"/>
      <c r="CV32" s="90"/>
      <c r="CW32" s="90"/>
      <c r="CX32" s="90"/>
      <c r="CY32" s="91"/>
      <c r="CZ32" s="89">
        <f>データ!X6</f>
        <v>174.74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9921.58</v>
      </c>
      <c r="JM32" s="90"/>
      <c r="JN32" s="90"/>
      <c r="JO32" s="90"/>
      <c r="JP32" s="90"/>
      <c r="JQ32" s="90"/>
      <c r="JR32" s="90"/>
      <c r="JS32" s="90"/>
      <c r="JT32" s="90"/>
      <c r="JU32" s="90"/>
      <c r="JV32" s="90"/>
      <c r="JW32" s="90"/>
      <c r="JX32" s="90"/>
      <c r="JY32" s="90"/>
      <c r="JZ32" s="90"/>
      <c r="KA32" s="90"/>
      <c r="KB32" s="90"/>
      <c r="KC32" s="90"/>
      <c r="KD32" s="90"/>
      <c r="KE32" s="91"/>
      <c r="KF32" s="89">
        <f>データ!AQ6</f>
        <v>28268.21</v>
      </c>
      <c r="KG32" s="90"/>
      <c r="KH32" s="90"/>
      <c r="KI32" s="90"/>
      <c r="KJ32" s="90"/>
      <c r="KK32" s="90"/>
      <c r="KL32" s="90"/>
      <c r="KM32" s="90"/>
      <c r="KN32" s="90"/>
      <c r="KO32" s="90"/>
      <c r="KP32" s="90"/>
      <c r="KQ32" s="90"/>
      <c r="KR32" s="90"/>
      <c r="KS32" s="90"/>
      <c r="KT32" s="90"/>
      <c r="KU32" s="90"/>
      <c r="KV32" s="90"/>
      <c r="KW32" s="90"/>
      <c r="KX32" s="90"/>
      <c r="KY32" s="91"/>
      <c r="KZ32" s="89">
        <f>データ!AR6</f>
        <v>14842.66</v>
      </c>
      <c r="LA32" s="90"/>
      <c r="LB32" s="90"/>
      <c r="LC32" s="90"/>
      <c r="LD32" s="90"/>
      <c r="LE32" s="90"/>
      <c r="LF32" s="90"/>
      <c r="LG32" s="90"/>
      <c r="LH32" s="90"/>
      <c r="LI32" s="90"/>
      <c r="LJ32" s="90"/>
      <c r="LK32" s="90"/>
      <c r="LL32" s="90"/>
      <c r="LM32" s="90"/>
      <c r="LN32" s="90"/>
      <c r="LO32" s="90"/>
      <c r="LP32" s="90"/>
      <c r="LQ32" s="90"/>
      <c r="LR32" s="90"/>
      <c r="LS32" s="91"/>
      <c r="LT32" s="89">
        <f>データ!AS6</f>
        <v>12833.14</v>
      </c>
      <c r="LU32" s="90"/>
      <c r="LV32" s="90"/>
      <c r="LW32" s="90"/>
      <c r="LX32" s="90"/>
      <c r="LY32" s="90"/>
      <c r="LZ32" s="90"/>
      <c r="MA32" s="90"/>
      <c r="MB32" s="90"/>
      <c r="MC32" s="90"/>
      <c r="MD32" s="90"/>
      <c r="ME32" s="90"/>
      <c r="MF32" s="90"/>
      <c r="MG32" s="90"/>
      <c r="MH32" s="90"/>
      <c r="MI32" s="90"/>
      <c r="MJ32" s="90"/>
      <c r="MK32" s="90"/>
      <c r="ML32" s="90"/>
      <c r="MM32" s="91"/>
      <c r="MN32" s="89">
        <f>データ!AT6</f>
        <v>4898.43</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53.07</v>
      </c>
      <c r="Y55" s="90"/>
      <c r="Z55" s="90"/>
      <c r="AA55" s="90"/>
      <c r="AB55" s="90"/>
      <c r="AC55" s="90"/>
      <c r="AD55" s="90"/>
      <c r="AE55" s="90"/>
      <c r="AF55" s="90"/>
      <c r="AG55" s="90"/>
      <c r="AH55" s="90"/>
      <c r="AI55" s="90"/>
      <c r="AJ55" s="90"/>
      <c r="AK55" s="90"/>
      <c r="AL55" s="90"/>
      <c r="AM55" s="90"/>
      <c r="AN55" s="90"/>
      <c r="AO55" s="90"/>
      <c r="AP55" s="90"/>
      <c r="AQ55" s="91"/>
      <c r="AR55" s="89">
        <f>データ!BM6</f>
        <v>49.48</v>
      </c>
      <c r="AS55" s="90"/>
      <c r="AT55" s="90"/>
      <c r="AU55" s="90"/>
      <c r="AV55" s="90"/>
      <c r="AW55" s="90"/>
      <c r="AX55" s="90"/>
      <c r="AY55" s="90"/>
      <c r="AZ55" s="90"/>
      <c r="BA55" s="90"/>
      <c r="BB55" s="90"/>
      <c r="BC55" s="90"/>
      <c r="BD55" s="90"/>
      <c r="BE55" s="90"/>
      <c r="BF55" s="90"/>
      <c r="BG55" s="90"/>
      <c r="BH55" s="90"/>
      <c r="BI55" s="90"/>
      <c r="BJ55" s="90"/>
      <c r="BK55" s="91"/>
      <c r="BL55" s="89">
        <f>データ!BN6</f>
        <v>77.349999999999994</v>
      </c>
      <c r="BM55" s="90"/>
      <c r="BN55" s="90"/>
      <c r="BO55" s="90"/>
      <c r="BP55" s="90"/>
      <c r="BQ55" s="90"/>
      <c r="BR55" s="90"/>
      <c r="BS55" s="90"/>
      <c r="BT55" s="90"/>
      <c r="BU55" s="90"/>
      <c r="BV55" s="90"/>
      <c r="BW55" s="90"/>
      <c r="BX55" s="90"/>
      <c r="BY55" s="90"/>
      <c r="BZ55" s="90"/>
      <c r="CA55" s="90"/>
      <c r="CB55" s="90"/>
      <c r="CC55" s="90"/>
      <c r="CD55" s="90"/>
      <c r="CE55" s="91"/>
      <c r="CF55" s="89">
        <f>データ!BO6</f>
        <v>65.77</v>
      </c>
      <c r="CG55" s="90"/>
      <c r="CH55" s="90"/>
      <c r="CI55" s="90"/>
      <c r="CJ55" s="90"/>
      <c r="CK55" s="90"/>
      <c r="CL55" s="90"/>
      <c r="CM55" s="90"/>
      <c r="CN55" s="90"/>
      <c r="CO55" s="90"/>
      <c r="CP55" s="90"/>
      <c r="CQ55" s="90"/>
      <c r="CR55" s="90"/>
      <c r="CS55" s="90"/>
      <c r="CT55" s="90"/>
      <c r="CU55" s="90"/>
      <c r="CV55" s="90"/>
      <c r="CW55" s="90"/>
      <c r="CX55" s="90"/>
      <c r="CY55" s="91"/>
      <c r="CZ55" s="89">
        <f>データ!BP6</f>
        <v>177.19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40.67</v>
      </c>
      <c r="ES55" s="90"/>
      <c r="ET55" s="90"/>
      <c r="EU55" s="90"/>
      <c r="EV55" s="90"/>
      <c r="EW55" s="90"/>
      <c r="EX55" s="90"/>
      <c r="EY55" s="90"/>
      <c r="EZ55" s="90"/>
      <c r="FA55" s="90"/>
      <c r="FB55" s="90"/>
      <c r="FC55" s="90"/>
      <c r="FD55" s="90"/>
      <c r="FE55" s="90"/>
      <c r="FF55" s="90"/>
      <c r="FG55" s="90"/>
      <c r="FH55" s="90"/>
      <c r="FI55" s="90"/>
      <c r="FJ55" s="90"/>
      <c r="FK55" s="91"/>
      <c r="FL55" s="89">
        <f>データ!BX6</f>
        <v>43.48</v>
      </c>
      <c r="FM55" s="90"/>
      <c r="FN55" s="90"/>
      <c r="FO55" s="90"/>
      <c r="FP55" s="90"/>
      <c r="FQ55" s="90"/>
      <c r="FR55" s="90"/>
      <c r="FS55" s="90"/>
      <c r="FT55" s="90"/>
      <c r="FU55" s="90"/>
      <c r="FV55" s="90"/>
      <c r="FW55" s="90"/>
      <c r="FX55" s="90"/>
      <c r="FY55" s="90"/>
      <c r="FZ55" s="90"/>
      <c r="GA55" s="90"/>
      <c r="GB55" s="90"/>
      <c r="GC55" s="90"/>
      <c r="GD55" s="90"/>
      <c r="GE55" s="91"/>
      <c r="GF55" s="89">
        <f>データ!BY6</f>
        <v>27.81</v>
      </c>
      <c r="GG55" s="90"/>
      <c r="GH55" s="90"/>
      <c r="GI55" s="90"/>
      <c r="GJ55" s="90"/>
      <c r="GK55" s="90"/>
      <c r="GL55" s="90"/>
      <c r="GM55" s="90"/>
      <c r="GN55" s="90"/>
      <c r="GO55" s="90"/>
      <c r="GP55" s="90"/>
      <c r="GQ55" s="90"/>
      <c r="GR55" s="90"/>
      <c r="GS55" s="90"/>
      <c r="GT55" s="90"/>
      <c r="GU55" s="90"/>
      <c r="GV55" s="90"/>
      <c r="GW55" s="90"/>
      <c r="GX55" s="90"/>
      <c r="GY55" s="91"/>
      <c r="GZ55" s="89">
        <f>データ!BZ6</f>
        <v>30.82</v>
      </c>
      <c r="HA55" s="90"/>
      <c r="HB55" s="90"/>
      <c r="HC55" s="90"/>
      <c r="HD55" s="90"/>
      <c r="HE55" s="90"/>
      <c r="HF55" s="90"/>
      <c r="HG55" s="90"/>
      <c r="HH55" s="90"/>
      <c r="HI55" s="90"/>
      <c r="HJ55" s="90"/>
      <c r="HK55" s="90"/>
      <c r="HL55" s="90"/>
      <c r="HM55" s="90"/>
      <c r="HN55" s="90"/>
      <c r="HO55" s="90"/>
      <c r="HP55" s="90"/>
      <c r="HQ55" s="90"/>
      <c r="HR55" s="90"/>
      <c r="HS55" s="91"/>
      <c r="HT55" s="89">
        <f>データ!CA6</f>
        <v>11.63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9.5299999999999994</v>
      </c>
      <c r="JM55" s="90"/>
      <c r="JN55" s="90"/>
      <c r="JO55" s="90"/>
      <c r="JP55" s="90"/>
      <c r="JQ55" s="90"/>
      <c r="JR55" s="90"/>
      <c r="JS55" s="90"/>
      <c r="JT55" s="90"/>
      <c r="JU55" s="90"/>
      <c r="JV55" s="90"/>
      <c r="JW55" s="90"/>
      <c r="JX55" s="90"/>
      <c r="JY55" s="90"/>
      <c r="JZ55" s="90"/>
      <c r="KA55" s="90"/>
      <c r="KB55" s="90"/>
      <c r="KC55" s="90"/>
      <c r="KD55" s="90"/>
      <c r="KE55" s="91"/>
      <c r="KF55" s="89">
        <f>データ!CI6</f>
        <v>9.42</v>
      </c>
      <c r="KG55" s="90"/>
      <c r="KH55" s="90"/>
      <c r="KI55" s="90"/>
      <c r="KJ55" s="90"/>
      <c r="KK55" s="90"/>
      <c r="KL55" s="90"/>
      <c r="KM55" s="90"/>
      <c r="KN55" s="90"/>
      <c r="KO55" s="90"/>
      <c r="KP55" s="90"/>
      <c r="KQ55" s="90"/>
      <c r="KR55" s="90"/>
      <c r="KS55" s="90"/>
      <c r="KT55" s="90"/>
      <c r="KU55" s="90"/>
      <c r="KV55" s="90"/>
      <c r="KW55" s="90"/>
      <c r="KX55" s="90"/>
      <c r="KY55" s="91"/>
      <c r="KZ55" s="89">
        <f>データ!CJ6</f>
        <v>9.19</v>
      </c>
      <c r="LA55" s="90"/>
      <c r="LB55" s="90"/>
      <c r="LC55" s="90"/>
      <c r="LD55" s="90"/>
      <c r="LE55" s="90"/>
      <c r="LF55" s="90"/>
      <c r="LG55" s="90"/>
      <c r="LH55" s="90"/>
      <c r="LI55" s="90"/>
      <c r="LJ55" s="90"/>
      <c r="LK55" s="90"/>
      <c r="LL55" s="90"/>
      <c r="LM55" s="90"/>
      <c r="LN55" s="90"/>
      <c r="LO55" s="90"/>
      <c r="LP55" s="90"/>
      <c r="LQ55" s="90"/>
      <c r="LR55" s="90"/>
      <c r="LS55" s="91"/>
      <c r="LT55" s="89">
        <f>データ!CK6</f>
        <v>9.0399999999999991</v>
      </c>
      <c r="LU55" s="90"/>
      <c r="LV55" s="90"/>
      <c r="LW55" s="90"/>
      <c r="LX55" s="90"/>
      <c r="LY55" s="90"/>
      <c r="LZ55" s="90"/>
      <c r="MA55" s="90"/>
      <c r="MB55" s="90"/>
      <c r="MC55" s="90"/>
      <c r="MD55" s="90"/>
      <c r="ME55" s="90"/>
      <c r="MF55" s="90"/>
      <c r="MG55" s="90"/>
      <c r="MH55" s="90"/>
      <c r="MI55" s="90"/>
      <c r="MJ55" s="90"/>
      <c r="MK55" s="90"/>
      <c r="ML55" s="90"/>
      <c r="MM55" s="91"/>
      <c r="MN55" s="89">
        <f>データ!CL6</f>
        <v>28.8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11.85</v>
      </c>
      <c r="OG55" s="90"/>
      <c r="OH55" s="90"/>
      <c r="OI55" s="90"/>
      <c r="OJ55" s="90"/>
      <c r="OK55" s="90"/>
      <c r="OL55" s="90"/>
      <c r="OM55" s="90"/>
      <c r="ON55" s="90"/>
      <c r="OO55" s="90"/>
      <c r="OP55" s="90"/>
      <c r="OQ55" s="90"/>
      <c r="OR55" s="90"/>
      <c r="OS55" s="90"/>
      <c r="OT55" s="90"/>
      <c r="OU55" s="90"/>
      <c r="OV55" s="90"/>
      <c r="OW55" s="90"/>
      <c r="OX55" s="90"/>
      <c r="OY55" s="91"/>
      <c r="OZ55" s="89">
        <f>データ!CT6</f>
        <v>11.85</v>
      </c>
      <c r="PA55" s="90"/>
      <c r="PB55" s="90"/>
      <c r="PC55" s="90"/>
      <c r="PD55" s="90"/>
      <c r="PE55" s="90"/>
      <c r="PF55" s="90"/>
      <c r="PG55" s="90"/>
      <c r="PH55" s="90"/>
      <c r="PI55" s="90"/>
      <c r="PJ55" s="90"/>
      <c r="PK55" s="90"/>
      <c r="PL55" s="90"/>
      <c r="PM55" s="90"/>
      <c r="PN55" s="90"/>
      <c r="PO55" s="90"/>
      <c r="PP55" s="90"/>
      <c r="PQ55" s="90"/>
      <c r="PR55" s="90"/>
      <c r="PS55" s="91"/>
      <c r="PT55" s="89">
        <f>データ!CU6</f>
        <v>11.85</v>
      </c>
      <c r="PU55" s="90"/>
      <c r="PV55" s="90"/>
      <c r="PW55" s="90"/>
      <c r="PX55" s="90"/>
      <c r="PY55" s="90"/>
      <c r="PZ55" s="90"/>
      <c r="QA55" s="90"/>
      <c r="QB55" s="90"/>
      <c r="QC55" s="90"/>
      <c r="QD55" s="90"/>
      <c r="QE55" s="90"/>
      <c r="QF55" s="90"/>
      <c r="QG55" s="90"/>
      <c r="QH55" s="90"/>
      <c r="QI55" s="90"/>
      <c r="QJ55" s="90"/>
      <c r="QK55" s="90"/>
      <c r="QL55" s="90"/>
      <c r="QM55" s="91"/>
      <c r="QN55" s="89">
        <f>データ!CV6</f>
        <v>14.11</v>
      </c>
      <c r="QO55" s="90"/>
      <c r="QP55" s="90"/>
      <c r="QQ55" s="90"/>
      <c r="QR55" s="90"/>
      <c r="QS55" s="90"/>
      <c r="QT55" s="90"/>
      <c r="QU55" s="90"/>
      <c r="QV55" s="90"/>
      <c r="QW55" s="90"/>
      <c r="QX55" s="90"/>
      <c r="QY55" s="90"/>
      <c r="QZ55" s="90"/>
      <c r="RA55" s="90"/>
      <c r="RB55" s="90"/>
      <c r="RC55" s="90"/>
      <c r="RD55" s="90"/>
      <c r="RE55" s="90"/>
      <c r="RF55" s="90"/>
      <c r="RG55" s="91"/>
      <c r="RH55" s="89">
        <f>データ!CW6</f>
        <v>60.41</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69.72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70.66</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71.599999999999994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72.3</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20.72</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74.319999999999993</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74.319999999999993</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74.319999999999993</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82.05</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38.43</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55.32</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55.08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56.95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56.39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7.35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8.2100000000000009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11.15</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0.09</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0.14000000000000001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0.19</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0.06</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RB6zgR2WLAhGsQoDdQVZjxTKYwC5HWKCCR4kNeNIHqu63FNr2kJ0AHCylJSQljTuT98u/K2Fbbb1W+eeOVb12w==" saltValue="Fn9ow0levbCo1089e4X05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100</v>
      </c>
      <c r="U6" s="35">
        <f>U7</f>
        <v>100</v>
      </c>
      <c r="V6" s="35">
        <f>V7</f>
        <v>100</v>
      </c>
      <c r="W6" s="35">
        <f>W7</f>
        <v>100</v>
      </c>
      <c r="X6" s="35">
        <f t="shared" si="3"/>
        <v>174.74</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9921.58</v>
      </c>
      <c r="AQ6" s="35">
        <f>AQ7</f>
        <v>28268.21</v>
      </c>
      <c r="AR6" s="35">
        <f>AR7</f>
        <v>14842.66</v>
      </c>
      <c r="AS6" s="35">
        <f>AS7</f>
        <v>12833.14</v>
      </c>
      <c r="AT6" s="35">
        <f t="shared" si="3"/>
        <v>4898.43</v>
      </c>
      <c r="AU6" s="35">
        <f t="shared" si="3"/>
        <v>819.73</v>
      </c>
      <c r="AV6" s="35">
        <f t="shared" si="3"/>
        <v>834.05</v>
      </c>
      <c r="AW6" s="35">
        <f t="shared" si="3"/>
        <v>1011.55</v>
      </c>
      <c r="AX6" s="35">
        <f t="shared" si="3"/>
        <v>913.57</v>
      </c>
      <c r="AY6" s="35">
        <f t="shared" si="3"/>
        <v>973.79</v>
      </c>
      <c r="AZ6" s="33" t="str">
        <f>IF(AZ7="-","【-】","【"&amp;SUBSTITUTE(TEXT(AZ7,"#,##0.00"),"-","△")&amp;"】")</f>
        <v>【439.16】</v>
      </c>
      <c r="BA6" s="35">
        <f t="shared" si="3"/>
        <v>0</v>
      </c>
      <c r="BB6" s="35">
        <f>BB7</f>
        <v>0</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53.07</v>
      </c>
      <c r="BM6" s="35">
        <f>BM7</f>
        <v>49.48</v>
      </c>
      <c r="BN6" s="35">
        <f>BN7</f>
        <v>77.349999999999994</v>
      </c>
      <c r="BO6" s="35">
        <f>BO7</f>
        <v>65.77</v>
      </c>
      <c r="BP6" s="35">
        <f t="shared" si="3"/>
        <v>177.19</v>
      </c>
      <c r="BQ6" s="35">
        <f t="shared" si="3"/>
        <v>90.8</v>
      </c>
      <c r="BR6" s="35">
        <f t="shared" si="3"/>
        <v>93.49</v>
      </c>
      <c r="BS6" s="35">
        <f t="shared" si="3"/>
        <v>94.77</v>
      </c>
      <c r="BT6" s="35">
        <f t="shared" si="3"/>
        <v>89.59</v>
      </c>
      <c r="BU6" s="35">
        <f t="shared" si="3"/>
        <v>88.44</v>
      </c>
      <c r="BV6" s="33" t="str">
        <f>IF(BV7="-","【-】","【"&amp;SUBSTITUTE(TEXT(BV7,"#,##0.00"),"-","△")&amp;"】")</f>
        <v>【107.69】</v>
      </c>
      <c r="BW6" s="35">
        <f t="shared" si="3"/>
        <v>40.67</v>
      </c>
      <c r="BX6" s="35">
        <f>BX7</f>
        <v>43.48</v>
      </c>
      <c r="BY6" s="35">
        <f>BY7</f>
        <v>27.81</v>
      </c>
      <c r="BZ6" s="35">
        <f>BZ7</f>
        <v>30.82</v>
      </c>
      <c r="CA6" s="35">
        <f t="shared" si="3"/>
        <v>11.63</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9.5299999999999994</v>
      </c>
      <c r="CI6" s="35">
        <f>CI7</f>
        <v>9.42</v>
      </c>
      <c r="CJ6" s="35">
        <f>CJ7</f>
        <v>9.19</v>
      </c>
      <c r="CK6" s="35">
        <f>CK7</f>
        <v>9.0399999999999991</v>
      </c>
      <c r="CL6" s="35">
        <f t="shared" si="5"/>
        <v>28.8</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11.85</v>
      </c>
      <c r="CT6" s="35">
        <f>CT7</f>
        <v>11.85</v>
      </c>
      <c r="CU6" s="35">
        <f>CU7</f>
        <v>11.85</v>
      </c>
      <c r="CV6" s="35">
        <f>CV7</f>
        <v>14.11</v>
      </c>
      <c r="CW6" s="35">
        <f t="shared" si="6"/>
        <v>60.41</v>
      </c>
      <c r="CX6" s="35">
        <f t="shared" si="6"/>
        <v>49.05</v>
      </c>
      <c r="CY6" s="35">
        <f t="shared" si="6"/>
        <v>50.94</v>
      </c>
      <c r="CZ6" s="35">
        <f t="shared" si="6"/>
        <v>49.76</v>
      </c>
      <c r="DA6" s="35">
        <f t="shared" si="6"/>
        <v>49.18</v>
      </c>
      <c r="DB6" s="35">
        <f t="shared" si="6"/>
        <v>52.48</v>
      </c>
      <c r="DC6" s="33" t="str">
        <f>IF(DC7="-","【-】","【"&amp;SUBSTITUTE(TEXT(DC7,"#,##0.00"),"-","△")&amp;"】")</f>
        <v>【77.20】</v>
      </c>
      <c r="DD6" s="35">
        <f t="shared" ref="DD6:DM6" si="7">DD7</f>
        <v>69.72</v>
      </c>
      <c r="DE6" s="35">
        <f>DE7</f>
        <v>70.66</v>
      </c>
      <c r="DF6" s="35">
        <f>DF7</f>
        <v>71.599999999999994</v>
      </c>
      <c r="DG6" s="35">
        <f>DG7</f>
        <v>72.3</v>
      </c>
      <c r="DH6" s="35">
        <f t="shared" si="7"/>
        <v>20.72</v>
      </c>
      <c r="DI6" s="35">
        <f t="shared" si="7"/>
        <v>55.32</v>
      </c>
      <c r="DJ6" s="35">
        <f t="shared" si="7"/>
        <v>55.08</v>
      </c>
      <c r="DK6" s="35">
        <f t="shared" si="7"/>
        <v>56.95</v>
      </c>
      <c r="DL6" s="35">
        <f t="shared" si="7"/>
        <v>58</v>
      </c>
      <c r="DM6" s="35">
        <f t="shared" si="7"/>
        <v>56.39</v>
      </c>
      <c r="DN6" s="33" t="str">
        <f>IF(DN7="-","【-】","【"&amp;SUBSTITUTE(TEXT(DN7,"#,##0.00"),"-","△")&amp;"】")</f>
        <v>【61.29】</v>
      </c>
      <c r="DO6" s="35">
        <f t="shared" ref="DO6:DX6" si="8">DO7</f>
        <v>74.319999999999993</v>
      </c>
      <c r="DP6" s="35">
        <f>DP7</f>
        <v>74.319999999999993</v>
      </c>
      <c r="DQ6" s="35">
        <f>DQ7</f>
        <v>74.319999999999993</v>
      </c>
      <c r="DR6" s="35">
        <f>DR7</f>
        <v>82.05</v>
      </c>
      <c r="DS6" s="35">
        <f t="shared" si="8"/>
        <v>38.43</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8360</v>
      </c>
      <c r="L7" s="37" t="s">
        <v>96</v>
      </c>
      <c r="M7" s="38">
        <v>2</v>
      </c>
      <c r="N7" s="38">
        <v>2408</v>
      </c>
      <c r="O7" s="39" t="s">
        <v>97</v>
      </c>
      <c r="P7" s="39">
        <v>99.2</v>
      </c>
      <c r="Q7" s="38">
        <v>3</v>
      </c>
      <c r="R7" s="38">
        <v>5050</v>
      </c>
      <c r="S7" s="37" t="s">
        <v>98</v>
      </c>
      <c r="T7" s="40">
        <v>100</v>
      </c>
      <c r="U7" s="40">
        <v>100</v>
      </c>
      <c r="V7" s="40">
        <v>100</v>
      </c>
      <c r="W7" s="40">
        <v>100</v>
      </c>
      <c r="X7" s="40">
        <v>174.74</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9921.58</v>
      </c>
      <c r="AQ7" s="40">
        <v>28268.21</v>
      </c>
      <c r="AR7" s="40">
        <v>14842.66</v>
      </c>
      <c r="AS7" s="40">
        <v>12833.14</v>
      </c>
      <c r="AT7" s="40">
        <v>4898.43</v>
      </c>
      <c r="AU7" s="40">
        <v>819.73</v>
      </c>
      <c r="AV7" s="40">
        <v>834.05</v>
      </c>
      <c r="AW7" s="40">
        <v>1011.55</v>
      </c>
      <c r="AX7" s="40">
        <v>913.57</v>
      </c>
      <c r="AY7" s="40">
        <v>973.79</v>
      </c>
      <c r="AZ7" s="40">
        <v>439.16</v>
      </c>
      <c r="BA7" s="40">
        <v>0</v>
      </c>
      <c r="BB7" s="40">
        <v>0</v>
      </c>
      <c r="BC7" s="40">
        <v>0</v>
      </c>
      <c r="BD7" s="40">
        <v>0</v>
      </c>
      <c r="BE7" s="40">
        <v>0</v>
      </c>
      <c r="BF7" s="40">
        <v>490.39</v>
      </c>
      <c r="BG7" s="40">
        <v>475.44</v>
      </c>
      <c r="BH7" s="40">
        <v>413.6</v>
      </c>
      <c r="BI7" s="40">
        <v>398.17</v>
      </c>
      <c r="BJ7" s="40">
        <v>388.41</v>
      </c>
      <c r="BK7" s="40">
        <v>227.97</v>
      </c>
      <c r="BL7" s="40">
        <v>53.07</v>
      </c>
      <c r="BM7" s="40">
        <v>49.48</v>
      </c>
      <c r="BN7" s="40">
        <v>77.349999999999994</v>
      </c>
      <c r="BO7" s="40">
        <v>65.77</v>
      </c>
      <c r="BP7" s="40">
        <v>177.19</v>
      </c>
      <c r="BQ7" s="40">
        <v>90.8</v>
      </c>
      <c r="BR7" s="40">
        <v>93.49</v>
      </c>
      <c r="BS7" s="40">
        <v>94.77</v>
      </c>
      <c r="BT7" s="40">
        <v>89.59</v>
      </c>
      <c r="BU7" s="40">
        <v>88.44</v>
      </c>
      <c r="BV7" s="40">
        <v>107.69</v>
      </c>
      <c r="BW7" s="40">
        <v>40.67</v>
      </c>
      <c r="BX7" s="40">
        <v>43.48</v>
      </c>
      <c r="BY7" s="40">
        <v>27.81</v>
      </c>
      <c r="BZ7" s="40">
        <v>30.82</v>
      </c>
      <c r="CA7" s="40">
        <v>11.63</v>
      </c>
      <c r="CB7" s="40">
        <v>50.56</v>
      </c>
      <c r="CC7" s="40">
        <v>49.4</v>
      </c>
      <c r="CD7" s="40">
        <v>49.51</v>
      </c>
      <c r="CE7" s="40">
        <v>52.49</v>
      </c>
      <c r="CF7" s="40">
        <v>51.61</v>
      </c>
      <c r="CG7" s="40">
        <v>20.260000000000002</v>
      </c>
      <c r="CH7" s="40">
        <v>9.5299999999999994</v>
      </c>
      <c r="CI7" s="40">
        <v>9.42</v>
      </c>
      <c r="CJ7" s="40">
        <v>9.19</v>
      </c>
      <c r="CK7" s="40">
        <v>9.0399999999999991</v>
      </c>
      <c r="CL7" s="40">
        <v>28.8</v>
      </c>
      <c r="CM7" s="40">
        <v>34.19</v>
      </c>
      <c r="CN7" s="40">
        <v>36.65</v>
      </c>
      <c r="CO7" s="40">
        <v>33.29</v>
      </c>
      <c r="CP7" s="40">
        <v>31.77</v>
      </c>
      <c r="CQ7" s="40">
        <v>33.729999999999997</v>
      </c>
      <c r="CR7" s="40">
        <v>52.31</v>
      </c>
      <c r="CS7" s="40">
        <v>11.85</v>
      </c>
      <c r="CT7" s="40">
        <v>11.85</v>
      </c>
      <c r="CU7" s="40">
        <v>11.85</v>
      </c>
      <c r="CV7" s="40">
        <v>14.11</v>
      </c>
      <c r="CW7" s="40">
        <v>60.41</v>
      </c>
      <c r="CX7" s="40">
        <v>49.05</v>
      </c>
      <c r="CY7" s="40">
        <v>50.94</v>
      </c>
      <c r="CZ7" s="40">
        <v>49.76</v>
      </c>
      <c r="DA7" s="40">
        <v>49.18</v>
      </c>
      <c r="DB7" s="40">
        <v>52.48</v>
      </c>
      <c r="DC7" s="40">
        <v>77.2</v>
      </c>
      <c r="DD7" s="40">
        <v>69.72</v>
      </c>
      <c r="DE7" s="40">
        <v>70.66</v>
      </c>
      <c r="DF7" s="40">
        <v>71.599999999999994</v>
      </c>
      <c r="DG7" s="40">
        <v>72.3</v>
      </c>
      <c r="DH7" s="40">
        <v>20.72</v>
      </c>
      <c r="DI7" s="40">
        <v>55.32</v>
      </c>
      <c r="DJ7" s="40">
        <v>55.08</v>
      </c>
      <c r="DK7" s="40">
        <v>56.95</v>
      </c>
      <c r="DL7" s="40">
        <v>58</v>
      </c>
      <c r="DM7" s="40">
        <v>56.39</v>
      </c>
      <c r="DN7" s="40">
        <v>61.29</v>
      </c>
      <c r="DO7" s="40">
        <v>74.319999999999993</v>
      </c>
      <c r="DP7" s="40">
        <v>74.319999999999993</v>
      </c>
      <c r="DQ7" s="40">
        <v>74.319999999999993</v>
      </c>
      <c r="DR7" s="40">
        <v>82.05</v>
      </c>
      <c r="DS7" s="40">
        <v>38.43</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100</v>
      </c>
      <c r="V11" s="48">
        <f>IF(U6="-",NA(),U6)</f>
        <v>100</v>
      </c>
      <c r="W11" s="48">
        <f>IF(V6="-",NA(),V6)</f>
        <v>100</v>
      </c>
      <c r="X11" s="48">
        <f>IF(W6="-",NA(),W6)</f>
        <v>100</v>
      </c>
      <c r="Y11" s="48">
        <f>IF(X6="-",NA(),X6)</f>
        <v>174.74</v>
      </c>
      <c r="AE11" s="47" t="s">
        <v>23</v>
      </c>
      <c r="AF11" s="48">
        <f>IF(AE6="-",NA(),AE6)</f>
        <v>0</v>
      </c>
      <c r="AG11" s="48">
        <f>IF(AF6="-",NA(),AF6)</f>
        <v>0</v>
      </c>
      <c r="AH11" s="48">
        <f>IF(AG6="-",NA(),AG6)</f>
        <v>0</v>
      </c>
      <c r="AI11" s="48">
        <f>IF(AH6="-",NA(),AH6)</f>
        <v>0</v>
      </c>
      <c r="AJ11" s="48">
        <f>IF(AI6="-",NA(),AI6)</f>
        <v>0</v>
      </c>
      <c r="AP11" s="47" t="s">
        <v>23</v>
      </c>
      <c r="AQ11" s="48">
        <f>IF(AP6="-",NA(),AP6)</f>
        <v>9921.58</v>
      </c>
      <c r="AR11" s="48">
        <f>IF(AQ6="-",NA(),AQ6)</f>
        <v>28268.21</v>
      </c>
      <c r="AS11" s="48">
        <f>IF(AR6="-",NA(),AR6)</f>
        <v>14842.66</v>
      </c>
      <c r="AT11" s="48">
        <f>IF(AS6="-",NA(),AS6)</f>
        <v>12833.14</v>
      </c>
      <c r="AU11" s="48">
        <f>IF(AT6="-",NA(),AT6)</f>
        <v>4898.43</v>
      </c>
      <c r="BA11" s="47" t="s">
        <v>23</v>
      </c>
      <c r="BB11" s="48">
        <f>IF(BA6="-",NA(),BA6)</f>
        <v>0</v>
      </c>
      <c r="BC11" s="48">
        <f>IF(BB6="-",NA(),BB6)</f>
        <v>0</v>
      </c>
      <c r="BD11" s="48">
        <f>IF(BC6="-",NA(),BC6)</f>
        <v>0</v>
      </c>
      <c r="BE11" s="48">
        <f>IF(BD6="-",NA(),BD6)</f>
        <v>0</v>
      </c>
      <c r="BF11" s="48">
        <f>IF(BE6="-",NA(),BE6)</f>
        <v>0</v>
      </c>
      <c r="BL11" s="47" t="s">
        <v>23</v>
      </c>
      <c r="BM11" s="48">
        <f>IF(BL6="-",NA(),BL6)</f>
        <v>53.07</v>
      </c>
      <c r="BN11" s="48">
        <f>IF(BM6="-",NA(),BM6)</f>
        <v>49.48</v>
      </c>
      <c r="BO11" s="48">
        <f>IF(BN6="-",NA(),BN6)</f>
        <v>77.349999999999994</v>
      </c>
      <c r="BP11" s="48">
        <f>IF(BO6="-",NA(),BO6)</f>
        <v>65.77</v>
      </c>
      <c r="BQ11" s="48">
        <f>IF(BP6="-",NA(),BP6)</f>
        <v>177.19</v>
      </c>
      <c r="BW11" s="47" t="s">
        <v>23</v>
      </c>
      <c r="BX11" s="48">
        <f>IF(BW6="-",NA(),BW6)</f>
        <v>40.67</v>
      </c>
      <c r="BY11" s="48">
        <f>IF(BX6="-",NA(),BX6)</f>
        <v>43.48</v>
      </c>
      <c r="BZ11" s="48">
        <f>IF(BY6="-",NA(),BY6)</f>
        <v>27.81</v>
      </c>
      <c r="CA11" s="48">
        <f>IF(BZ6="-",NA(),BZ6)</f>
        <v>30.82</v>
      </c>
      <c r="CB11" s="48">
        <f>IF(CA6="-",NA(),CA6)</f>
        <v>11.63</v>
      </c>
      <c r="CH11" s="47" t="s">
        <v>23</v>
      </c>
      <c r="CI11" s="48">
        <f>IF(CH6="-",NA(),CH6)</f>
        <v>9.5299999999999994</v>
      </c>
      <c r="CJ11" s="48">
        <f>IF(CI6="-",NA(),CI6)</f>
        <v>9.42</v>
      </c>
      <c r="CK11" s="48">
        <f>IF(CJ6="-",NA(),CJ6)</f>
        <v>9.19</v>
      </c>
      <c r="CL11" s="48">
        <f>IF(CK6="-",NA(),CK6)</f>
        <v>9.0399999999999991</v>
      </c>
      <c r="CM11" s="48">
        <f>IF(CL6="-",NA(),CL6)</f>
        <v>28.8</v>
      </c>
      <c r="CS11" s="47" t="s">
        <v>23</v>
      </c>
      <c r="CT11" s="48">
        <f>IF(CS6="-",NA(),CS6)</f>
        <v>11.85</v>
      </c>
      <c r="CU11" s="48">
        <f>IF(CT6="-",NA(),CT6)</f>
        <v>11.85</v>
      </c>
      <c r="CV11" s="48">
        <f>IF(CU6="-",NA(),CU6)</f>
        <v>11.85</v>
      </c>
      <c r="CW11" s="48">
        <f>IF(CV6="-",NA(),CV6)</f>
        <v>14.11</v>
      </c>
      <c r="CX11" s="48">
        <f>IF(CW6="-",NA(),CW6)</f>
        <v>60.41</v>
      </c>
      <c r="DD11" s="47" t="s">
        <v>23</v>
      </c>
      <c r="DE11" s="48">
        <f>IF(DD6="-",NA(),DD6)</f>
        <v>69.72</v>
      </c>
      <c r="DF11" s="48">
        <f>IF(DE6="-",NA(),DE6)</f>
        <v>70.66</v>
      </c>
      <c r="DG11" s="48">
        <f>IF(DF6="-",NA(),DF6)</f>
        <v>71.599999999999994</v>
      </c>
      <c r="DH11" s="48">
        <f>IF(DG6="-",NA(),DG6)</f>
        <v>72.3</v>
      </c>
      <c r="DI11" s="48">
        <f>IF(DH6="-",NA(),DH6)</f>
        <v>20.72</v>
      </c>
      <c r="DO11" s="47" t="s">
        <v>23</v>
      </c>
      <c r="DP11" s="48">
        <f>IF(DO6="-",NA(),DO6)</f>
        <v>74.319999999999993</v>
      </c>
      <c r="DQ11" s="48">
        <f>IF(DP6="-",NA(),DP6)</f>
        <v>74.319999999999993</v>
      </c>
      <c r="DR11" s="48">
        <f>IF(DQ6="-",NA(),DQ6)</f>
        <v>74.319999999999993</v>
      </c>
      <c r="DS11" s="48">
        <f>IF(DR6="-",NA(),DR6)</f>
        <v>82.05</v>
      </c>
      <c r="DT11" s="48">
        <f>IF(DS6="-",NA(),DS6)</f>
        <v>38.43</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2025-12-15T05:02:55Z</dcterms:created>
  <dcterms:modified xsi:type="dcterms:W3CDTF">2026-02-03T06:48:00Z</dcterms:modified>
  <cp:category/>
</cp:coreProperties>
</file>