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jcoels406\財務企画部-財政課$\03020_地方公営企業決算状況調査\R07公営企業決算統計_R06年度分\04　県照会・その他調査・通知\20260116公営企業に係る経営比較分析表（令和６年度決算）の分析等について（照会）\各課回答\"/>
    </mc:Choice>
  </mc:AlternateContent>
  <xr:revisionPtr revIDLastSave="0" documentId="13_ncr:1_{ADD26570-C979-4F75-A2C3-885D2DAF53A1}" xr6:coauthVersionLast="47" xr6:coauthVersionMax="47" xr10:uidLastSave="{00000000-0000-0000-0000-000000000000}"/>
  <workbookProtection workbookAlgorithmName="SHA-512" workbookHashValue="O75cehSu+TQIHtDpODr+8Z8LX5B9zFg4rx/MFjF4feQeRMWvwroh2U/BPQRcCv6nQfvqAJRAUx4jx+kkwk7P1Q==" workbookSaltValue="dTzrccgYSKI48LXev6PAi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<sst xmlns="http://schemas.openxmlformats.org/spreadsheetml/2006/main" count="231" uniqueCount="116">
  <si>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</si>
  <si>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</si>
  <si>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</si>
  <si>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</si>
  <si>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</si>
  <si>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</si>
  <si>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</si>
  <si>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</si>
  <si>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</si>
  <si>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</si>
  <si>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</si>
  <si>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</si>
  <si>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</si>
  <si>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</si>
  <si>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</si>
  <si>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</si>
  <si>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</si>
  <si>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</si>
  <si>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</si>
  <si>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</si>
  <si>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</si>
  <si>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</si>
  <si>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</si>
  <si>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</si>
  <si>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</si>
  <si>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</si>
  <si>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</si>
  <si>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</si>
  <si>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</si>
  <si>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</si>
  <si>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</si>
  <si>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</si>
  <si>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</si>
  <si>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</si>
  <si>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</si>
  <si>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</si>
  <si>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</si>
  <si>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</si>
  <si>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</si>
  <si>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</si>
  <si>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</si>
  <si>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</si>
  <si>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</si>
  <si>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</si>
  <si>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</si>
  <si>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</si>
  <si>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</si>
  <si>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</si>
  <si>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</si>
  <si>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</si>
  <si>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</si>
  <si>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</si>
  <si>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</si>
  <si>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</si>
  <si>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</si>
  <si>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</si>
  <si>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</si>
  <si>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</si>
  <si>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</si>
  <si>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</si>
  <si>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</si>
  <si>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</si>
  <si>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</si>
  <si>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</si>
  <si>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</si>
  <si>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</si>
  <si>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</si>
  <si>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</si>
  <si>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</si>
  <si>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</si>
  <si>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</si>
  <si>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</si>
  <si>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</si>
  <si>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</si>
  <si>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</si>
  <si>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</si>
  <si>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</si>
  <si>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</si>
  <si>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</si>
  <si>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</si>
  <si>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</si>
  <si>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</si>
  <si>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</si>
  <si>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</si>
  <si>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</si>
  <si>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</si>
  <si>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</si>
  <si>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</si>
  <si>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</si>
  <si>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</si>
  <si>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</si>
  <si>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</si>
  <si>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</si>
  <si>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</si>
  <si>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</si>
  <si>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西条市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</si>
  <si>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</si>
  <si>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</si>
  <si>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</si>
  <si>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</si>
  <si>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</si>
  <si>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</si>
  <si>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</si>
  <si>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</si>
  <si>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</si>
  <si>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</si>
  <si>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</si>
  <si>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</si>
  <si>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</si>
  <si>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</si>
  <si>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</si>
  <si>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</si>
  <si>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</si>
  <si>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「①経常収支比率」については、類似団体の平均値106.35％を少し下回る98.98％となっている。100％に満たない理由として、使用料収入が少ないことが挙げられる。
　「②累積欠損金比率」については、類似団体の平均値及び令和5年度を上回る36.26％となっている。これは毎年、当年度純損失が生じているからである。
　「③流動比率」については、企業債元金償還額が多額であるため、類似団体と比べ低くなっている。
　「④企業債残高対事業規模比率」については、工事等の財源を企業債の借入に頼ってきたため企業債の残高が多額となっていることから、類似団体と比べ高くなっている。
　「⑤経費回収率」については、類似団体の平均値97.98％を大きく下回る57.35％となっており、使用料収入によって回収すべき経費を賄えていない状況である。その要因は、使用料単価が廉価であることによる使用料収入の不足にある。
　「⑥汚水処理原価」は類似団体の平均値に比べ低い数値となっている。
　「⑦施設利用率」及び「⑧水洗化率」については、類似団体の平均値より高い数値となっているが、さらなる向上に向けて取り組んでいく。</t>
    <phoneticPr fontId="4"/>
  </si>
  <si>
    <t>　事業の健全な経営のためには、経費回収率は100％以上でなければならないことを念頭に使用料等審議会での審議を行い、令和16年度に経費回収率100％の達成を目標に使用料改定を行っていく。
　また、流動比率及び企業債残高対事業規模比率の指標が、類似団体平均値と比較して著しく悪いのは、これまでの事業運営が、財源を企業債に過大に頼ってきたためであり、今後は、企業債の借入額を抑えた事業運営が必要である。
　これらを踏まえ、持続可能な下水道事業を目指し、経営改善に努めていく。</t>
    <rPh sb="86" eb="87">
      <t>オコナ</t>
    </rPh>
    <phoneticPr fontId="4"/>
  </si>
  <si>
    <t>　「①有形固定資産減価償却率」については、類似団体の平均値31.89％より低い18.61％となっているが、今後も上昇していくことが見込まれる。
　「②管渠老朽化率」及び「③管渠改善率」については0であるが、昭和49年に整備を開始してから50年が経過し、建設後50年を超えた管渠もあるなど老朽化が進んでいる。管渠の標準耐用年数は50年であるため、今後は、標準耐用年数を迎える管渠が年々増加し、緊急を要する修繕等の発生の可能性が高まってくる見通しである。
　また、処理場やポンプ場などにおける電気設備や機械設備は、標準耐用年数が概ね10年～20年であることから、施設の機能確保のためにオーバーホールや部分修繕などを行っている状況である。既に改築更新を実施している設備もあるが、今後は、管渠と同様に改築更新が必要な設備が増加していく見通し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</si>
</sst>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32-45CE-8B03-2D7C1A843E1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BA32-45CE-8B03-2D7C1A843E1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77.38</c:v>
                </c:pt>
                <c:pt idx="1">
                  <c:v>76.36</c:v>
                </c:pt>
                <c:pt idx="2">
                  <c:v>73.83</c:v>
                </c:pt>
                <c:pt idx="3">
                  <c:v>74.8</c:v>
                </c:pt>
                <c:pt idx="4">
                  <c:v>80.400000000000006</c:v>
                </c:pt>
              </c:numCache>
            </c:numRef>
          </c:val>
          <c:extLst>
            <c:ext xmlns:c16="http://schemas.microsoft.com/office/drawing/2014/chart" uri="{C3380CC4-5D6E-409C-BE32-E72D297353CC}">
              <c16:uniqueId val="{00000000-0B9F-43E5-9AD6-DB596CD5804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0B9F-43E5-9AD6-DB596CD5804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94.2</c:v>
                </c:pt>
                <c:pt idx="1">
                  <c:v>94.55</c:v>
                </c:pt>
                <c:pt idx="2">
                  <c:v>94.71</c:v>
                </c:pt>
                <c:pt idx="3">
                  <c:v>95.14</c:v>
                </c:pt>
                <c:pt idx="4">
                  <c:v>95.43</c:v>
                </c:pt>
              </c:numCache>
            </c:numRef>
          </c:val>
          <c:extLst>
            <c:ext xmlns:c16="http://schemas.microsoft.com/office/drawing/2014/chart" uri="{C3380CC4-5D6E-409C-BE32-E72D297353CC}">
              <c16:uniqueId val="{00000000-5118-4DF2-A949-01B7BBCB285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5118-4DF2-A949-01B7BBCB285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102.12</c:v>
                </c:pt>
                <c:pt idx="1">
                  <c:v>98.87</c:v>
                </c:pt>
                <c:pt idx="2">
                  <c:v>97.81</c:v>
                </c:pt>
                <c:pt idx="3">
                  <c:v>98.62</c:v>
                </c:pt>
                <c:pt idx="4">
                  <c:v>98.98</c:v>
                </c:pt>
              </c:numCache>
            </c:numRef>
          </c:val>
          <c:extLst>
            <c:ext xmlns:c16="http://schemas.microsoft.com/office/drawing/2014/chart" uri="{C3380CC4-5D6E-409C-BE32-E72D297353CC}">
              <c16:uniqueId val="{00000000-CC2D-4E69-999A-BFCE6552055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CC2D-4E69-999A-BFCE6552055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4.2300000000000004</c:v>
                </c:pt>
                <c:pt idx="1">
                  <c:v>8.35</c:v>
                </c:pt>
                <c:pt idx="2">
                  <c:v>11.82</c:v>
                </c:pt>
                <c:pt idx="3">
                  <c:v>15.28</c:v>
                </c:pt>
                <c:pt idx="4">
                  <c:v>18.61</c:v>
                </c:pt>
              </c:numCache>
            </c:numRef>
          </c:val>
          <c:extLst>
            <c:ext xmlns:c16="http://schemas.microsoft.com/office/drawing/2014/chart" uri="{C3380CC4-5D6E-409C-BE32-E72D297353CC}">
              <c16:uniqueId val="{00000000-B70F-42F4-93F7-13765376F21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B70F-42F4-93F7-13765376F21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57-4F11-8620-2FDBE2E1319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6957-4F11-8620-2FDBE2E1319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17.95</c:v>
                </c:pt>
                <c:pt idx="1">
                  <c:v>21.05</c:v>
                </c:pt>
                <c:pt idx="2">
                  <c:v>29.65</c:v>
                </c:pt>
                <c:pt idx="3">
                  <c:v>34.06</c:v>
                </c:pt>
                <c:pt idx="4">
                  <c:v>36.26</c:v>
                </c:pt>
              </c:numCache>
            </c:numRef>
          </c:val>
          <c:extLst>
            <c:ext xmlns:c16="http://schemas.microsoft.com/office/drawing/2014/chart" uri="{C3380CC4-5D6E-409C-BE32-E72D297353CC}">
              <c16:uniqueId val="{00000000-9DCA-48FD-9E38-6C303CDCA7D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9DCA-48FD-9E38-6C303CDCA7D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19.61</c:v>
                </c:pt>
                <c:pt idx="1">
                  <c:v>24.08</c:v>
                </c:pt>
                <c:pt idx="2">
                  <c:v>24.05</c:v>
                </c:pt>
                <c:pt idx="3">
                  <c:v>44.69</c:v>
                </c:pt>
                <c:pt idx="4">
                  <c:v>32.03</c:v>
                </c:pt>
              </c:numCache>
            </c:numRef>
          </c:val>
          <c:extLst>
            <c:ext xmlns:c16="http://schemas.microsoft.com/office/drawing/2014/chart" uri="{C3380CC4-5D6E-409C-BE32-E72D297353CC}">
              <c16:uniqueId val="{00000000-98C1-4AC7-B073-7246722EC4F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98C1-4AC7-B073-7246722EC4F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2877.56</c:v>
                </c:pt>
                <c:pt idx="1">
                  <c:v>2793.5</c:v>
                </c:pt>
                <c:pt idx="2">
                  <c:v>2693.71</c:v>
                </c:pt>
                <c:pt idx="3">
                  <c:v>2610.06</c:v>
                </c:pt>
                <c:pt idx="4">
                  <c:v>2432.73</c:v>
                </c:pt>
              </c:numCache>
            </c:numRef>
          </c:val>
          <c:extLst>
            <c:ext xmlns:c16="http://schemas.microsoft.com/office/drawing/2014/chart" uri="{C3380CC4-5D6E-409C-BE32-E72D297353CC}">
              <c16:uniqueId val="{00000000-8F91-42B9-9043-F0CE775D684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8F91-42B9-9043-F0CE775D684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48.67</c:v>
                </c:pt>
                <c:pt idx="1">
                  <c:v>49.15</c:v>
                </c:pt>
                <c:pt idx="2">
                  <c:v>53.86</c:v>
                </c:pt>
                <c:pt idx="3">
                  <c:v>55.02</c:v>
                </c:pt>
                <c:pt idx="4">
                  <c:v>57.35</c:v>
                </c:pt>
              </c:numCache>
            </c:numRef>
          </c:val>
          <c:extLst>
            <c:ext xmlns:c16="http://schemas.microsoft.com/office/drawing/2014/chart" uri="{C3380CC4-5D6E-409C-BE32-E72D297353CC}">
              <c16:uniqueId val="{00000000-F2A9-4CCA-9E0B-3EA8FF6C909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F2A9-4CCA-9E0B-3EA8FF6C909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154.06</c:v>
                </c:pt>
                <c:pt idx="1">
                  <c:v>152.69</c:v>
                </c:pt>
                <c:pt idx="2">
                  <c:v>155.21</c:v>
                </c:pt>
                <c:pt idx="3">
                  <c:v>155.22999999999999</c:v>
                </c:pt>
                <c:pt idx="4">
                  <c:v>151.80000000000001</c:v>
                </c:pt>
              </c:numCache>
            </c:numRef>
          </c:val>
          <c:extLst>
            <c:ext xmlns:c16="http://schemas.microsoft.com/office/drawing/2014/chart" uri="{C3380CC4-5D6E-409C-BE32-E72D297353CC}">
              <c16:uniqueId val="{00000000-BB69-4F21-8458-EC84443B57E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BB69-4F21-8458-EC84443B57E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30"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愛媛県　西条市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5">
        <f>データ!S6</f>
        <v>103413</v>
      </c>
      <c r="AM8" s="45"/>
      <c r="AN8" s="45"/>
      <c r="AO8" s="45"/>
      <c r="AP8" s="45"/>
      <c r="AQ8" s="45"/>
      <c r="AR8" s="45"/>
      <c r="AS8" s="45"/>
      <c r="AT8" s="44">
        <f>データ!T6</f>
        <v>510.04</v>
      </c>
      <c r="AU8" s="44"/>
      <c r="AV8" s="44"/>
      <c r="AW8" s="44"/>
      <c r="AX8" s="44"/>
      <c r="AY8" s="44"/>
      <c r="AZ8" s="44"/>
      <c r="BA8" s="44"/>
      <c r="BB8" s="44">
        <f>データ!U6</f>
        <v>202.75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55.67</v>
      </c>
      <c r="J10" s="44"/>
      <c r="K10" s="44"/>
      <c r="L10" s="44"/>
      <c r="M10" s="44"/>
      <c r="N10" s="44"/>
      <c r="O10" s="44"/>
      <c r="P10" s="44">
        <f>データ!P6</f>
        <v>63.05</v>
      </c>
      <c r="Q10" s="44"/>
      <c r="R10" s="44"/>
      <c r="S10" s="44"/>
      <c r="T10" s="44"/>
      <c r="U10" s="44"/>
      <c r="V10" s="44"/>
      <c r="W10" s="44">
        <f>データ!Q6</f>
        <v>60.01</v>
      </c>
      <c r="X10" s="44"/>
      <c r="Y10" s="44"/>
      <c r="Z10" s="44"/>
      <c r="AA10" s="44"/>
      <c r="AB10" s="44"/>
      <c r="AC10" s="44"/>
      <c r="AD10" s="45">
        <f>データ!R6</f>
        <v>1610</v>
      </c>
      <c r="AE10" s="45"/>
      <c r="AF10" s="45"/>
      <c r="AG10" s="45"/>
      <c r="AH10" s="45"/>
      <c r="AI10" s="45"/>
      <c r="AJ10" s="45"/>
      <c r="AK10" s="2"/>
      <c r="AL10" s="45">
        <f>データ!V6</f>
        <v>64889</v>
      </c>
      <c r="AM10" s="45"/>
      <c r="AN10" s="45"/>
      <c r="AO10" s="45"/>
      <c r="AP10" s="45"/>
      <c r="AQ10" s="45"/>
      <c r="AR10" s="45"/>
      <c r="AS10" s="45"/>
      <c r="AT10" s="44">
        <f>データ!W6</f>
        <v>21.43</v>
      </c>
      <c r="AU10" s="44"/>
      <c r="AV10" s="44"/>
      <c r="AW10" s="44"/>
      <c r="AX10" s="44"/>
      <c r="AY10" s="44"/>
      <c r="AZ10" s="44"/>
      <c r="BA10" s="44"/>
      <c r="BB10" s="44">
        <f>データ!X6</f>
        <v>3027.95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cPowi+FWVLya4xw2iuux3NupEI7X2L0NGf4YN6XYee/EBX8jQPr4M+z4SC4lub0sT4UmcqhEhvJB7YmgeBf+nw==" saltValue="AyAyjf3KlwZA2gLvfmzpm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382060</v>
      </c>
      <c r="D6" s="19">
        <f t="shared" si="3"/>
        <v>46</v>
      </c>
      <c r="E6" s="19">
        <f t="shared" si="3"/>
        <v>17</v>
      </c>
      <c r="F6" s="19">
        <f t="shared" si="3"/>
        <v>1</v>
      </c>
      <c r="G6" s="19">
        <f t="shared" si="3"/>
        <v>0</v>
      </c>
      <c r="H6" s="19" t="str">
        <f t="shared" si="3"/>
        <v>愛媛県　西条市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55.67</v>
      </c>
      <c r="P6" s="20">
        <f t="shared" si="3"/>
        <v>63.05</v>
      </c>
      <c r="Q6" s="20">
        <f t="shared" si="3"/>
        <v>60.01</v>
      </c>
      <c r="R6" s="20">
        <f t="shared" si="3"/>
        <v>1610</v>
      </c>
      <c r="S6" s="20">
        <f t="shared" si="3"/>
        <v>103413</v>
      </c>
      <c r="T6" s="20">
        <f t="shared" si="3"/>
        <v>510.04</v>
      </c>
      <c r="U6" s="20">
        <f t="shared" si="3"/>
        <v>202.75</v>
      </c>
      <c r="V6" s="20">
        <f t="shared" si="3"/>
        <v>64889</v>
      </c>
      <c r="W6" s="20">
        <f t="shared" si="3"/>
        <v>21.43</v>
      </c>
      <c r="X6" s="20">
        <f t="shared" si="3"/>
        <v>3027.95</v>
      </c>
      <c r="Y6" s="21">
        <f>IF(Y7="",NA(),Y7)</f>
        <v>102.12</v>
      </c>
      <c r="Z6" s="21">
        <f t="shared" ref="Z6:AH6" si="4">IF(Z7="",NA(),Z7)</f>
        <v>98.87</v>
      </c>
      <c r="AA6" s="21">
        <f t="shared" si="4"/>
        <v>97.81</v>
      </c>
      <c r="AB6" s="21">
        <f t="shared" si="4"/>
        <v>98.62</v>
      </c>
      <c r="AC6" s="21">
        <f t="shared" si="4"/>
        <v>98.98</v>
      </c>
      <c r="AD6" s="21">
        <f t="shared" si="4"/>
        <v>107.85</v>
      </c>
      <c r="AE6" s="21">
        <f t="shared" si="4"/>
        <v>108.04</v>
      </c>
      <c r="AF6" s="21">
        <f t="shared" si="4"/>
        <v>107.49</v>
      </c>
      <c r="AG6" s="21">
        <f t="shared" si="4"/>
        <v>107.64</v>
      </c>
      <c r="AH6" s="21">
        <f t="shared" si="4"/>
        <v>106.35</v>
      </c>
      <c r="AI6" s="20" t="str">
        <f>IF(AI7="","",IF(AI7="-","【-】","【"&amp;SUBSTITUTE(TEXT(AI7,"#,##0.00"),"-","△")&amp;"】"))</f>
        <v>【105.36】</v>
      </c>
      <c r="AJ6" s="21">
        <f>IF(AJ7="",NA(),AJ7)</f>
        <v>17.95</v>
      </c>
      <c r="AK6" s="21">
        <f t="shared" ref="AK6:AS6" si="5">IF(AK7="",NA(),AK7)</f>
        <v>21.05</v>
      </c>
      <c r="AL6" s="21">
        <f t="shared" si="5"/>
        <v>29.65</v>
      </c>
      <c r="AM6" s="21">
        <f t="shared" si="5"/>
        <v>34.06</v>
      </c>
      <c r="AN6" s="21">
        <f t="shared" si="5"/>
        <v>36.26</v>
      </c>
      <c r="AO6" s="21">
        <f t="shared" si="5"/>
        <v>4.72</v>
      </c>
      <c r="AP6" s="21">
        <f t="shared" si="5"/>
        <v>4.49</v>
      </c>
      <c r="AQ6" s="21">
        <f t="shared" si="5"/>
        <v>5.41</v>
      </c>
      <c r="AR6" s="21">
        <f t="shared" si="5"/>
        <v>5.61</v>
      </c>
      <c r="AS6" s="21">
        <f t="shared" si="5"/>
        <v>6.26</v>
      </c>
      <c r="AT6" s="20" t="str">
        <f>IF(AT7="","",IF(AT7="-","【-】","【"&amp;SUBSTITUTE(TEXT(AT7,"#,##0.00"),"-","△")&amp;"】"))</f>
        <v>【3.12】</v>
      </c>
      <c r="AU6" s="21">
        <f>IF(AU7="",NA(),AU7)</f>
        <v>19.61</v>
      </c>
      <c r="AV6" s="21">
        <f t="shared" ref="AV6:BD6" si="6">IF(AV7="",NA(),AV7)</f>
        <v>24.08</v>
      </c>
      <c r="AW6" s="21">
        <f t="shared" si="6"/>
        <v>24.05</v>
      </c>
      <c r="AX6" s="21">
        <f t="shared" si="6"/>
        <v>44.69</v>
      </c>
      <c r="AY6" s="21">
        <f t="shared" si="6"/>
        <v>32.03</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2877.56</v>
      </c>
      <c r="BG6" s="21">
        <f t="shared" ref="BG6:BO6" si="7">IF(BG7="",NA(),BG7)</f>
        <v>2793.5</v>
      </c>
      <c r="BH6" s="21">
        <f t="shared" si="7"/>
        <v>2693.71</v>
      </c>
      <c r="BI6" s="21">
        <f t="shared" si="7"/>
        <v>2610.06</v>
      </c>
      <c r="BJ6" s="21">
        <f t="shared" si="7"/>
        <v>2432.73</v>
      </c>
      <c r="BK6" s="21">
        <f t="shared" si="7"/>
        <v>857.88</v>
      </c>
      <c r="BL6" s="21">
        <f t="shared" si="7"/>
        <v>825.1</v>
      </c>
      <c r="BM6" s="21">
        <f t="shared" si="7"/>
        <v>789.87</v>
      </c>
      <c r="BN6" s="21">
        <f t="shared" si="7"/>
        <v>749.43</v>
      </c>
      <c r="BO6" s="21">
        <f t="shared" si="7"/>
        <v>698.04</v>
      </c>
      <c r="BP6" s="20" t="str">
        <f>IF(BP7="","",IF(BP7="-","【-】","【"&amp;SUBSTITUTE(TEXT(BP7,"#,##0.00"),"-","△")&amp;"】"))</f>
        <v>【602.56】</v>
      </c>
      <c r="BQ6" s="21">
        <f>IF(BQ7="",NA(),BQ7)</f>
        <v>48.67</v>
      </c>
      <c r="BR6" s="21">
        <f t="shared" ref="BR6:BZ6" si="8">IF(BR7="",NA(),BR7)</f>
        <v>49.15</v>
      </c>
      <c r="BS6" s="21">
        <f t="shared" si="8"/>
        <v>53.86</v>
      </c>
      <c r="BT6" s="21">
        <f t="shared" si="8"/>
        <v>55.02</v>
      </c>
      <c r="BU6" s="21">
        <f t="shared" si="8"/>
        <v>57.35</v>
      </c>
      <c r="BV6" s="21">
        <f t="shared" si="8"/>
        <v>94.97</v>
      </c>
      <c r="BW6" s="21">
        <f t="shared" si="8"/>
        <v>97.07</v>
      </c>
      <c r="BX6" s="21">
        <f t="shared" si="8"/>
        <v>98.06</v>
      </c>
      <c r="BY6" s="21">
        <f t="shared" si="8"/>
        <v>98.46</v>
      </c>
      <c r="BZ6" s="21">
        <f t="shared" si="8"/>
        <v>97.98</v>
      </c>
      <c r="CA6" s="20" t="str">
        <f>IF(CA7="","",IF(CA7="-","【-】","【"&amp;SUBSTITUTE(TEXT(CA7,"#,##0.00"),"-","△")&amp;"】"))</f>
        <v>【97.94】</v>
      </c>
      <c r="CB6" s="21">
        <f>IF(CB7="",NA(),CB7)</f>
        <v>154.06</v>
      </c>
      <c r="CC6" s="21">
        <f t="shared" ref="CC6:CK6" si="9">IF(CC7="",NA(),CC7)</f>
        <v>152.69</v>
      </c>
      <c r="CD6" s="21">
        <f t="shared" si="9"/>
        <v>155.21</v>
      </c>
      <c r="CE6" s="21">
        <f t="shared" si="9"/>
        <v>155.22999999999999</v>
      </c>
      <c r="CF6" s="21">
        <f t="shared" si="9"/>
        <v>151.80000000000001</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77.38</v>
      </c>
      <c r="CN6" s="21">
        <f t="shared" ref="CN6:CV6" si="10">IF(CN7="",NA(),CN7)</f>
        <v>76.36</v>
      </c>
      <c r="CO6" s="21">
        <f t="shared" si="10"/>
        <v>73.83</v>
      </c>
      <c r="CP6" s="21">
        <f t="shared" si="10"/>
        <v>74.8</v>
      </c>
      <c r="CQ6" s="21">
        <f t="shared" si="10"/>
        <v>80.400000000000006</v>
      </c>
      <c r="CR6" s="21">
        <f t="shared" si="10"/>
        <v>65.28</v>
      </c>
      <c r="CS6" s="21">
        <f t="shared" si="10"/>
        <v>64.92</v>
      </c>
      <c r="CT6" s="21">
        <f t="shared" si="10"/>
        <v>64.14</v>
      </c>
      <c r="CU6" s="21">
        <f t="shared" si="10"/>
        <v>63.71</v>
      </c>
      <c r="CV6" s="21">
        <f t="shared" si="10"/>
        <v>64.95</v>
      </c>
      <c r="CW6" s="20" t="str">
        <f>IF(CW7="","",IF(CW7="-","【-】","【"&amp;SUBSTITUTE(TEXT(CW7,"#,##0.00"),"-","△")&amp;"】"))</f>
        <v>【60.13】</v>
      </c>
      <c r="CX6" s="21">
        <f>IF(CX7="",NA(),CX7)</f>
        <v>94.2</v>
      </c>
      <c r="CY6" s="21">
        <f t="shared" ref="CY6:DG6" si="11">IF(CY7="",NA(),CY7)</f>
        <v>94.55</v>
      </c>
      <c r="CZ6" s="21">
        <f t="shared" si="11"/>
        <v>94.71</v>
      </c>
      <c r="DA6" s="21">
        <f t="shared" si="11"/>
        <v>95.14</v>
      </c>
      <c r="DB6" s="21">
        <f t="shared" si="11"/>
        <v>95.43</v>
      </c>
      <c r="DC6" s="21">
        <f t="shared" si="11"/>
        <v>92.72</v>
      </c>
      <c r="DD6" s="21">
        <f t="shared" si="11"/>
        <v>92.88</v>
      </c>
      <c r="DE6" s="21">
        <f t="shared" si="11"/>
        <v>92.9</v>
      </c>
      <c r="DF6" s="21">
        <f t="shared" si="11"/>
        <v>92.89</v>
      </c>
      <c r="DG6" s="21">
        <f t="shared" si="11"/>
        <v>93.08</v>
      </c>
      <c r="DH6" s="20" t="str">
        <f>IF(DH7="","",IF(DH7="-","【-】","【"&amp;SUBSTITUTE(TEXT(DH7,"#,##0.00"),"-","△")&amp;"】"))</f>
        <v>【96.00】</v>
      </c>
      <c r="DI6" s="21">
        <f>IF(DI7="",NA(),DI7)</f>
        <v>4.2300000000000004</v>
      </c>
      <c r="DJ6" s="21">
        <f t="shared" ref="DJ6:DR6" si="12">IF(DJ7="",NA(),DJ7)</f>
        <v>8.35</v>
      </c>
      <c r="DK6" s="21">
        <f t="shared" si="12"/>
        <v>11.82</v>
      </c>
      <c r="DL6" s="21">
        <f t="shared" si="12"/>
        <v>15.28</v>
      </c>
      <c r="DM6" s="21">
        <f t="shared" si="12"/>
        <v>18.61</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382060</v>
      </c>
      <c r="D7" s="23">
        <v>46</v>
      </c>
      <c r="E7" s="23">
        <v>17</v>
      </c>
      <c r="F7" s="23">
        <v>1</v>
      </c>
      <c r="G7" s="23">
        <v>0</v>
      </c>
      <c r="H7" s="23" t="s">
        <v>95</v>
      </c>
      <c r="I7" s="23" t="s">
        <v>96</v>
      </c>
      <c r="J7" s="23" t="s">
        <v>97</v>
      </c>
      <c r="K7" s="23" t="s">
        <v>98</v>
      </c>
      <c r="L7" s="23" t="s">
        <v>99</v>
      </c>
      <c r="M7" s="23" t="s">
        <v>100</v>
      </c>
      <c r="N7" s="24" t="s">
        <v>101</v>
      </c>
      <c r="O7" s="24">
        <v>55.67</v>
      </c>
      <c r="P7" s="24">
        <v>63.05</v>
      </c>
      <c r="Q7" s="24">
        <v>60.01</v>
      </c>
      <c r="R7" s="24">
        <v>1610</v>
      </c>
      <c r="S7" s="24">
        <v>103413</v>
      </c>
      <c r="T7" s="24">
        <v>510.04</v>
      </c>
      <c r="U7" s="24">
        <v>202.75</v>
      </c>
      <c r="V7" s="24">
        <v>64889</v>
      </c>
      <c r="W7" s="24">
        <v>21.43</v>
      </c>
      <c r="X7" s="24">
        <v>3027.95</v>
      </c>
      <c r="Y7" s="24">
        <v>102.12</v>
      </c>
      <c r="Z7" s="24">
        <v>98.87</v>
      </c>
      <c r="AA7" s="24">
        <v>97.81</v>
      </c>
      <c r="AB7" s="24">
        <v>98.62</v>
      </c>
      <c r="AC7" s="24">
        <v>98.98</v>
      </c>
      <c r="AD7" s="24">
        <v>107.85</v>
      </c>
      <c r="AE7" s="24">
        <v>108.04</v>
      </c>
      <c r="AF7" s="24">
        <v>107.49</v>
      </c>
      <c r="AG7" s="24">
        <v>107.64</v>
      </c>
      <c r="AH7" s="24">
        <v>106.35</v>
      </c>
      <c r="AI7" s="24">
        <v>105.36</v>
      </c>
      <c r="AJ7" s="24">
        <v>17.95</v>
      </c>
      <c r="AK7" s="24">
        <v>21.05</v>
      </c>
      <c r="AL7" s="24">
        <v>29.65</v>
      </c>
      <c r="AM7" s="24">
        <v>34.06</v>
      </c>
      <c r="AN7" s="24">
        <v>36.26</v>
      </c>
      <c r="AO7" s="24">
        <v>4.72</v>
      </c>
      <c r="AP7" s="24">
        <v>4.49</v>
      </c>
      <c r="AQ7" s="24">
        <v>5.41</v>
      </c>
      <c r="AR7" s="24">
        <v>5.61</v>
      </c>
      <c r="AS7" s="24">
        <v>6.26</v>
      </c>
      <c r="AT7" s="24">
        <v>3.12</v>
      </c>
      <c r="AU7" s="24">
        <v>19.61</v>
      </c>
      <c r="AV7" s="24">
        <v>24.08</v>
      </c>
      <c r="AW7" s="24">
        <v>24.05</v>
      </c>
      <c r="AX7" s="24">
        <v>44.69</v>
      </c>
      <c r="AY7" s="24">
        <v>32.03</v>
      </c>
      <c r="AZ7" s="24">
        <v>67.930000000000007</v>
      </c>
      <c r="BA7" s="24">
        <v>68.53</v>
      </c>
      <c r="BB7" s="24">
        <v>69.180000000000007</v>
      </c>
      <c r="BC7" s="24">
        <v>76.319999999999993</v>
      </c>
      <c r="BD7" s="24">
        <v>80.33</v>
      </c>
      <c r="BE7" s="24">
        <v>82.75</v>
      </c>
      <c r="BF7" s="24">
        <v>2877.56</v>
      </c>
      <c r="BG7" s="24">
        <v>2793.5</v>
      </c>
      <c r="BH7" s="24">
        <v>2693.71</v>
      </c>
      <c r="BI7" s="24">
        <v>2610.06</v>
      </c>
      <c r="BJ7" s="24">
        <v>2432.73</v>
      </c>
      <c r="BK7" s="24">
        <v>857.88</v>
      </c>
      <c r="BL7" s="24">
        <v>825.1</v>
      </c>
      <c r="BM7" s="24">
        <v>789.87</v>
      </c>
      <c r="BN7" s="24">
        <v>749.43</v>
      </c>
      <c r="BO7" s="24">
        <v>698.04</v>
      </c>
      <c r="BP7" s="24">
        <v>602.55999999999995</v>
      </c>
      <c r="BQ7" s="24">
        <v>48.67</v>
      </c>
      <c r="BR7" s="24">
        <v>49.15</v>
      </c>
      <c r="BS7" s="24">
        <v>53.86</v>
      </c>
      <c r="BT7" s="24">
        <v>55.02</v>
      </c>
      <c r="BU7" s="24">
        <v>57.35</v>
      </c>
      <c r="BV7" s="24">
        <v>94.97</v>
      </c>
      <c r="BW7" s="24">
        <v>97.07</v>
      </c>
      <c r="BX7" s="24">
        <v>98.06</v>
      </c>
      <c r="BY7" s="24">
        <v>98.46</v>
      </c>
      <c r="BZ7" s="24">
        <v>97.98</v>
      </c>
      <c r="CA7" s="24">
        <v>97.94</v>
      </c>
      <c r="CB7" s="24">
        <v>154.06</v>
      </c>
      <c r="CC7" s="24">
        <v>152.69</v>
      </c>
      <c r="CD7" s="24">
        <v>155.21</v>
      </c>
      <c r="CE7" s="24">
        <v>155.22999999999999</v>
      </c>
      <c r="CF7" s="24">
        <v>151.80000000000001</v>
      </c>
      <c r="CG7" s="24">
        <v>159.49</v>
      </c>
      <c r="CH7" s="24">
        <v>157.81</v>
      </c>
      <c r="CI7" s="24">
        <v>157.37</v>
      </c>
      <c r="CJ7" s="24">
        <v>157.44999999999999</v>
      </c>
      <c r="CK7" s="24">
        <v>159.75</v>
      </c>
      <c r="CL7" s="24">
        <v>140.97999999999999</v>
      </c>
      <c r="CM7" s="24">
        <v>77.38</v>
      </c>
      <c r="CN7" s="24">
        <v>76.36</v>
      </c>
      <c r="CO7" s="24">
        <v>73.83</v>
      </c>
      <c r="CP7" s="24">
        <v>74.8</v>
      </c>
      <c r="CQ7" s="24">
        <v>80.400000000000006</v>
      </c>
      <c r="CR7" s="24">
        <v>65.28</v>
      </c>
      <c r="CS7" s="24">
        <v>64.92</v>
      </c>
      <c r="CT7" s="24">
        <v>64.14</v>
      </c>
      <c r="CU7" s="24">
        <v>63.71</v>
      </c>
      <c r="CV7" s="24">
        <v>64.95</v>
      </c>
      <c r="CW7" s="24">
        <v>60.13</v>
      </c>
      <c r="CX7" s="24">
        <v>94.2</v>
      </c>
      <c r="CY7" s="24">
        <v>94.55</v>
      </c>
      <c r="CZ7" s="24">
        <v>94.71</v>
      </c>
      <c r="DA7" s="24">
        <v>95.14</v>
      </c>
      <c r="DB7" s="24">
        <v>95.43</v>
      </c>
      <c r="DC7" s="24">
        <v>92.72</v>
      </c>
      <c r="DD7" s="24">
        <v>92.88</v>
      </c>
      <c r="DE7" s="24">
        <v>92.9</v>
      </c>
      <c r="DF7" s="24">
        <v>92.89</v>
      </c>
      <c r="DG7" s="24">
        <v>93.08</v>
      </c>
      <c r="DH7" s="24">
        <v>96</v>
      </c>
      <c r="DI7" s="24">
        <v>4.2300000000000004</v>
      </c>
      <c r="DJ7" s="24">
        <v>8.35</v>
      </c>
      <c r="DK7" s="24">
        <v>11.82</v>
      </c>
      <c r="DL7" s="24">
        <v>15.28</v>
      </c>
      <c r="DM7" s="24">
        <v>18.61</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109</v>
      </c>
      <c r="E13" t="s">
        <v>109</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2026-01-30T01:42:05Z</cp:lastPrinted>
  <dcterms:created xsi:type="dcterms:W3CDTF">2025-12-23T06:05:07Z</dcterms:created>
  <dcterms:modified xsi:type="dcterms:W3CDTF">2025-12-23T06:05:07Z</dcterms:modified>
  <cp:category/>
</cp:coreProperties>
</file>