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0経営関係フォルダ\00上下水共通\100_通知関係\2025\00_共通\20260119FW 【210〆】公営企業に係る経営比較分析表（令和６年度決算）の分析等について（照会）\作業用\水道\"/>
    </mc:Choice>
  </mc:AlternateContent>
  <workbookProtection workbookAlgorithmName="SHA-512" workbookHashValue="a3xB6w0ZUtE3gmaL4huC/ehBEUX/iJy1QibCSdzI7MQ6+v6tdFADwCfIGoBs/8Tjb8wfJWRvd6Z0Y9GG+5m8WA==" workbookSaltValue="JhVpmtLd016nwS1/twkapA==" workbookSpinCount="100000" lockStructure="1"/>
  <bookViews>
    <workbookView xWindow="0" yWindow="0" windowWidth="23040" windowHeight="9216"/>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<sst xmlns="http://schemas.openxmlformats.org/spreadsheetml/2006/main" count="228" uniqueCount="113">
  <si>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</si>
  <si>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</si>
  <si>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</si>
  <si>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</si>
  <si>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</si>
  <si>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</si>
  <si>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</si>
  <si>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</si>
  <si>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</si>
  <si>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</si>
  <si>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</si>
  <si>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</si>
  <si>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</si>
  <si>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</si>
  <si>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</si>
  <si>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</si>
  <si>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</si>
  <si>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</si>
  <si>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</si>
  <si>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</si>
  <si>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</si>
  <si>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</si>
  <si>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</si>
  <si>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</si>
  <si>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</si>
  <si>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</si>
  <si>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</si>
  <si>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</si>
  <si>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</si>
  <si>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</si>
  <si>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</si>
  <si>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</si>
  <si>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</si>
  <si>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</si>
  <si>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</si>
  <si>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</si>
  <si>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</si>
  <si>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</si>
  <si>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</si>
  <si>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</si>
  <si>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</si>
  <si>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</si>
  <si>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</si>
  <si>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</si>
  <si>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</si>
  <si>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</si>
  <si>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</si>
  <si>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</si>
  <si>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</si>
  <si>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</si>
  <si>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</si>
  <si>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</si>
  <si>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</si>
  <si>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</si>
  <si>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</si>
  <si>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</si>
  <si>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</si>
  <si>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</si>
  <si>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</si>
  <si>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</si>
  <si>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</si>
  <si>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</si>
  <si>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</si>
  <si>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</si>
  <si>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</si>
  <si>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</si>
  <si>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</si>
  <si>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</si>
  <si>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</si>
  <si>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</si>
  <si>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</si>
  <si>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</si>
  <si>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</si>
  <si>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</si>
  <si>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</si>
  <si>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</si>
  <si>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</si>
  <si>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</si>
  <si>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</si>
  <si>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</si>
  <si>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</si>
  <si>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</si>
  <si>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</si>
  <si>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</si>
  <si>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</si>
  <si>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</si>
  <si>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</si>
  <si>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</si>
  <si>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</si>
  <si>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</si>
  <si>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</si>
  <si>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</si>
  <si>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</si>
  <si>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新居浜市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</si>
  <si>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</si>
  <si>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</si>
  <si>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</si>
  <si>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</si>
  <si>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</si>
  <si>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</si>
  <si>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</si>
  <si>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</si>
  <si>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</si>
  <si>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</si>
  <si>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</si>
  <si>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</si>
  <si>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</si>
  <si>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</si>
  <si>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</si>
  <si>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</si>
  <si>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収水量の減少や物価高騰等による費用や工事費等の増加に加え、限られた経営資源で耐震化や老朽化の取り組みを行うことが求められており、経営環境は非常に厳しいといえるが、令和7年度は経営基盤強化の取り組みとして「持続可能な水道事業を支えるための水道料金のあり方」について検討を行い、ウォーターPPPの導入などによって限られた資源を効率的に活用しながら、基幹管路の耐震化を今後２０年で完了させることを目指し、耐震化や老朽化への対策をこれまで以上に加速化させ、今後も安心・安全な水の安定供給を継続して行うため、事業の基盤強化に取り組みながら、施設の耐震化や老朽化に計画的に取り組んでいく。</t>
    <rPh sb="1" eb="3">
      <t>ユウシュウ</t>
    </rPh>
    <rPh sb="6" eb="8">
      <t>ゲンショウ</t>
    </rPh>
    <rPh sb="9" eb="14">
      <t>ブッカコウトウトウ</t>
    </rPh>
    <rPh sb="17" eb="19">
      <t>ヒヨウ</t>
    </rPh>
    <rPh sb="20" eb="23">
      <t>コウジヒ</t>
    </rPh>
    <rPh sb="23" eb="24">
      <t>トウ</t>
    </rPh>
    <rPh sb="25" eb="27">
      <t>ゾウカ</t>
    </rPh>
    <rPh sb="28" eb="29">
      <t>クワ</t>
    </rPh>
    <rPh sb="31" eb="32">
      <t>カギ</t>
    </rPh>
    <rPh sb="35" eb="39">
      <t>ケイエイシゲン</t>
    </rPh>
    <rPh sb="40" eb="43">
      <t>タイシンカ</t>
    </rPh>
    <rPh sb="44" eb="47">
      <t>ロウキュウカ</t>
    </rPh>
    <rPh sb="48" eb="49">
      <t>ト</t>
    </rPh>
    <rPh sb="50" eb="51">
      <t>ク</t>
    </rPh>
    <rPh sb="53" eb="54">
      <t>オコナ</t>
    </rPh>
    <rPh sb="58" eb="59">
      <t>モト</t>
    </rPh>
    <rPh sb="66" eb="70">
      <t>ケイエイカンキョウ</t>
    </rPh>
    <rPh sb="71" eb="73">
      <t>ヒジョウ</t>
    </rPh>
    <rPh sb="74" eb="75">
      <t>キビ</t>
    </rPh>
    <rPh sb="156" eb="157">
      <t>カギ</t>
    </rPh>
    <rPh sb="160" eb="162">
      <t>シゲン</t>
    </rPh>
    <rPh sb="163" eb="166">
      <t>コウリツテキ</t>
    </rPh>
    <rPh sb="167" eb="169">
      <t>カツヨウ</t>
    </rPh>
    <rPh sb="201" eb="204">
      <t>タイシンカ</t>
    </rPh>
    <rPh sb="205" eb="208">
      <t>ロウキュウカ</t>
    </rPh>
    <rPh sb="210" eb="212">
      <t>タイサク</t>
    </rPh>
    <rPh sb="226" eb="228">
      <t>コンゴ</t>
    </rPh>
    <rPh sb="229" eb="231">
      <t>アンシン</t>
    </rPh>
    <rPh sb="232" eb="234">
      <t>アンゼン</t>
    </rPh>
    <rPh sb="235" eb="236">
      <t>ミズ</t>
    </rPh>
    <rPh sb="237" eb="239">
      <t>アンテイ</t>
    </rPh>
    <rPh sb="239" eb="241">
      <t>キョウキュウ</t>
    </rPh>
    <rPh sb="242" eb="244">
      <t>ケイゾク</t>
    </rPh>
    <rPh sb="246" eb="247">
      <t>オコナ</t>
    </rPh>
    <rPh sb="251" eb="253">
      <t>ジギョウ</t>
    </rPh>
    <rPh sb="254" eb="256">
      <t>キバン</t>
    </rPh>
    <rPh sb="256" eb="258">
      <t>キョウカ</t>
    </rPh>
    <rPh sb="259" eb="260">
      <t>ト</t>
    </rPh>
    <rPh sb="261" eb="262">
      <t>ク</t>
    </rPh>
    <rPh sb="267" eb="269">
      <t>シセツ</t>
    </rPh>
    <rPh sb="270" eb="273">
      <t>タイシンカ</t>
    </rPh>
    <rPh sb="274" eb="277">
      <t>ロウキュウカ</t>
    </rPh>
    <rPh sb="278" eb="280">
      <t>ケイカク</t>
    </rPh>
    <rPh sb="280" eb="281">
      <t>テキ</t>
    </rPh>
    <rPh sb="282" eb="283">
      <t>ト</t>
    </rPh>
    <rPh sb="284" eb="285">
      <t>ク</t>
    </rPh>
    <phoneticPr fontId="4"/>
  </si>
  <si>
    <t>　管路経年化率は、大量に布設していた時期の管が耐用年数を経過してきていることによって増加傾向にある。また、管路更新率についても低下した状態が続いていることから、更新を加速化させていく必要がある。　　　　　　　　　　　　　　　　　　　　　　　　こうした管路の老朽化などによって、有収率の低下を引き起こしていることから、アセットマネジメント計画や、更新計画等に基づき、優先順位を定めて老朽化対策や耐震対策による施設の更新等を進めていく。また、管路の更新の際には、ダウンサイジング等についても検討し、計画的に整備を行っていく。　　　　　　　　　　　　　　　　　　　　　　　　　　　　　　　　　　　　　　　</t>
    <rPh sb="1" eb="3">
      <t>カンロ</t>
    </rPh>
    <rPh sb="3" eb="5">
      <t>ケイネン</t>
    </rPh>
    <rPh sb="5" eb="6">
      <t>カ</t>
    </rPh>
    <rPh sb="6" eb="7">
      <t>リツ</t>
    </rPh>
    <rPh sb="9" eb="11">
      <t>タイリョウ</t>
    </rPh>
    <rPh sb="12" eb="14">
      <t>フセツ</t>
    </rPh>
    <rPh sb="18" eb="20">
      <t>ジキ</t>
    </rPh>
    <rPh sb="21" eb="22">
      <t>カン</t>
    </rPh>
    <rPh sb="23" eb="25">
      <t>タイヨウ</t>
    </rPh>
    <rPh sb="25" eb="27">
      <t>ネンスウ</t>
    </rPh>
    <rPh sb="28" eb="30">
      <t>ケイカ</t>
    </rPh>
    <rPh sb="42" eb="44">
      <t>ゾウカ</t>
    </rPh>
    <rPh sb="44" eb="46">
      <t>ケイコウ</t>
    </rPh>
    <rPh sb="80" eb="82">
      <t>コウシン</t>
    </rPh>
    <rPh sb="83" eb="86">
      <t>カソクカ</t>
    </rPh>
    <rPh sb="91" eb="93">
      <t>ヒツヨウ</t>
    </rPh>
    <rPh sb="219" eb="221">
      <t>カンロ</t>
    </rPh>
    <rPh sb="222" eb="224">
      <t>コウシン</t>
    </rPh>
    <rPh sb="225" eb="226">
      <t>サイ</t>
    </rPh>
    <rPh sb="237" eb="238">
      <t>トウ</t>
    </rPh>
    <rPh sb="243" eb="245">
      <t>ケントウ</t>
    </rPh>
    <rPh sb="247" eb="250">
      <t>ケイカクテキ</t>
    </rPh>
    <rPh sb="251" eb="253">
      <t>セイビ</t>
    </rPh>
    <rPh sb="254" eb="255">
      <t>オコナ</t>
    </rPh>
    <phoneticPr fontId="4"/>
  </si>
  <si>
    <t>　本市の水道事業は、水需要の減少による収益の減少や、動力費等の費用の増嵩や減価償却費の増加、また、部材や人件費の高騰による工事費の上昇により経営は厳し状況となっている。　　　　　　　　　　　　　　　　　　　　　　　　　　　　　　　　　　　令和６年度決算の給水原価については、令和２年度と比較して約17％上昇している。また、管路の老朽化による漏水等により有収率が顕著に低下するなど、施設の老朽化による影響も見られる。これに加え、南海トラフ等の巨大地震当に備えるため、耐震化対策の重要性が増す中、令和７年１月に策定した『上下水道施設耐震化計画』をもとに、今後20年間で基幹管路の耐震化を完了させる目標で対策を実施するなど、水道施設の更新需要が増大することから、今後も経営状況はさらに厳しくなることが予想される。　　　　　　　　　　　　　　　　　　　　　　　　　　　　　　　　　　　　　こうした状況を踏まえ、将来に渡って安全な水道水を安定的に供給できるよう、基幹管路の耐震化や老朽化対策の取り組みを加速化するため、令和７年度には「持続可能な水道事業を支えるための水道料金のあり方」について検討を行った。
　さらに、ヒト・モノ・カネといった限られた経営資源を効率的に活用するため、令和9年4月から上下水道・工業用水道を一体化したウォーターPPPの導入を目指しており、持続可能な経営体制の構築に向けた取り組みを進めている。　　　　　　　　　　　　　　　　　　　　　　　　　　　　　　　　　　　　</t>
    <rPh sb="1" eb="3">
      <t>ホンシ</t>
    </rPh>
    <rPh sb="4" eb="8">
      <t>スイドウジギョウ</t>
    </rPh>
    <rPh sb="10" eb="11">
      <t>ミズ</t>
    </rPh>
    <rPh sb="11" eb="13">
      <t>ジュヨウ</t>
    </rPh>
    <rPh sb="14" eb="15">
      <t>ゲン</t>
    </rPh>
    <rPh sb="15" eb="16">
      <t>ショウ</t>
    </rPh>
    <rPh sb="19" eb="21">
      <t>シュウエキ</t>
    </rPh>
    <rPh sb="22" eb="24">
      <t>ゲンショウ</t>
    </rPh>
    <rPh sb="26" eb="30">
      <t>ドウリョクヒトウ</t>
    </rPh>
    <rPh sb="34" eb="36">
      <t>ゾウコウ</t>
    </rPh>
    <rPh sb="37" eb="42">
      <t>ゲンカショウキャクヒ</t>
    </rPh>
    <rPh sb="43" eb="45">
      <t>ゾウカ</t>
    </rPh>
    <rPh sb="70" eb="72">
      <t>ケイエイ</t>
    </rPh>
    <rPh sb="73" eb="74">
      <t>キビ</t>
    </rPh>
    <rPh sb="75" eb="77">
      <t>ジョウキョウ</t>
    </rPh>
    <rPh sb="127" eb="131">
      <t>キュウスイゲンカ</t>
    </rPh>
    <rPh sb="137" eb="139">
      <t>レイワ</t>
    </rPh>
    <rPh sb="140" eb="142">
      <t>ネンド</t>
    </rPh>
    <rPh sb="143" eb="145">
      <t>ヒカク</t>
    </rPh>
    <rPh sb="147" eb="148">
      <t>ヤク</t>
    </rPh>
    <rPh sb="151" eb="153">
      <t>ジョウショウ</t>
    </rPh>
    <rPh sb="161" eb="163">
      <t>カンロ</t>
    </rPh>
    <rPh sb="164" eb="167">
      <t>ロウキュウカ</t>
    </rPh>
    <rPh sb="170" eb="172">
      <t>ロウスイ</t>
    </rPh>
    <rPh sb="172" eb="173">
      <t>ナド</t>
    </rPh>
    <rPh sb="176" eb="179">
      <t>ユウシュウリツ</t>
    </rPh>
    <rPh sb="180" eb="182">
      <t>ケンチョ</t>
    </rPh>
    <rPh sb="183" eb="185">
      <t>テイカ</t>
    </rPh>
    <rPh sb="190" eb="192">
      <t>シセツ</t>
    </rPh>
    <rPh sb="193" eb="196">
      <t>ロウキュウカ</t>
    </rPh>
    <rPh sb="199" eb="201">
      <t>エイキョウ</t>
    </rPh>
    <rPh sb="202" eb="203">
      <t>ミ</t>
    </rPh>
    <rPh sb="210" eb="211">
      <t>クワ</t>
    </rPh>
    <rPh sb="213" eb="215">
      <t>ナンカイ</t>
    </rPh>
    <rPh sb="218" eb="219">
      <t>トウ</t>
    </rPh>
    <rPh sb="220" eb="224">
      <t>キョダイジシン</t>
    </rPh>
    <rPh sb="224" eb="225">
      <t>トウ</t>
    </rPh>
    <rPh sb="226" eb="227">
      <t>ソナ</t>
    </rPh>
    <rPh sb="232" eb="237">
      <t>タイシンカタイサク</t>
    </rPh>
    <rPh sb="238" eb="241">
      <t>ジュウヨウセイ</t>
    </rPh>
    <rPh sb="242" eb="243">
      <t>マ</t>
    </rPh>
    <rPh sb="244" eb="245">
      <t>ナカ</t>
    </rPh>
    <rPh sb="246" eb="248">
      <t>レイワ</t>
    </rPh>
    <rPh sb="296" eb="298">
      <t>モクヒョウ</t>
    </rPh>
    <rPh sb="302" eb="304">
      <t>ジッシ</t>
    </rPh>
    <rPh sb="394" eb="396">
      <t>ジョウキョウ</t>
    </rPh>
    <rPh sb="397" eb="398">
      <t>フ</t>
    </rPh>
    <rPh sb="426" eb="430">
      <t>キカンカンロ</t>
    </rPh>
    <rPh sb="431" eb="434">
      <t>タイシンカ</t>
    </rPh>
    <rPh sb="435" eb="438">
      <t>ロウキュウカ</t>
    </rPh>
    <rPh sb="438" eb="440">
      <t>タイサク</t>
    </rPh>
    <rPh sb="441" eb="442">
      <t>ト</t>
    </rPh>
    <rPh sb="443" eb="444">
      <t>ク</t>
    </rPh>
    <rPh sb="446" eb="449">
      <t>カソクカ</t>
    </rPh>
    <rPh sb="454" eb="456">
      <t>レイワ</t>
    </rPh>
    <rPh sb="457" eb="459">
      <t>ネンド</t>
    </rPh>
    <rPh sb="516" eb="517">
      <t>カギ</t>
    </rPh>
    <rPh sb="525" eb="528">
      <t>コウリツテキ</t>
    </rPh>
    <rPh sb="529" eb="531">
      <t>カツヨウ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</si>
</sst>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0" xfId="0" applyFont="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0.47</c:v>
                </c:pt>
                <c:pt idx="1">
                  <c:v>0.66</c:v>
                </c:pt>
                <c:pt idx="2">
                  <c:v>0.55000000000000004</c:v>
                </c:pt>
                <c:pt idx="3">
                  <c:v>0.37</c:v>
                </c:pt>
                <c:pt idx="4">
                  <c:v>0.52</c:v>
                </c:pt>
              </c:numCache>
            </c:numRef>
          </c:val>
          <c:extLst>
            <c:ext xmlns:c16="http://schemas.microsoft.com/office/drawing/2014/chart" uri="{C3380CC4-5D6E-409C-BE32-E72D297353CC}">
              <c16:uniqueId val="{00000000-8547-4213-B7FC-73914F6071B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8547-4213-B7FC-73914F6071B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69.69</c:v>
                </c:pt>
                <c:pt idx="1">
                  <c:v>68.47</c:v>
                </c:pt>
                <c:pt idx="2">
                  <c:v>67.11</c:v>
                </c:pt>
                <c:pt idx="3">
                  <c:v>66.56</c:v>
                </c:pt>
                <c:pt idx="4">
                  <c:v>67.45</c:v>
                </c:pt>
              </c:numCache>
            </c:numRef>
          </c:val>
          <c:extLst>
            <c:ext xmlns:c16="http://schemas.microsoft.com/office/drawing/2014/chart" uri="{C3380CC4-5D6E-409C-BE32-E72D297353CC}">
              <c16:uniqueId val="{00000000-D8BB-439B-A99D-3AE66D3D95B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D8BB-439B-A99D-3AE66D3D95B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92.27</c:v>
                </c:pt>
                <c:pt idx="1">
                  <c:v>92.56</c:v>
                </c:pt>
                <c:pt idx="2">
                  <c:v>92.45</c:v>
                </c:pt>
                <c:pt idx="3">
                  <c:v>90.72</c:v>
                </c:pt>
                <c:pt idx="4">
                  <c:v>89.06</c:v>
                </c:pt>
              </c:numCache>
            </c:numRef>
          </c:val>
          <c:extLst>
            <c:ext xmlns:c16="http://schemas.microsoft.com/office/drawing/2014/chart" uri="{C3380CC4-5D6E-409C-BE32-E72D297353CC}">
              <c16:uniqueId val="{00000000-75E1-46FF-B093-D6C1432DCDF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75E1-46FF-B093-D6C1432DCDF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119.99</c:v>
                </c:pt>
                <c:pt idx="1">
                  <c:v>111.81</c:v>
                </c:pt>
                <c:pt idx="2">
                  <c:v>125.19</c:v>
                </c:pt>
                <c:pt idx="3">
                  <c:v>138.26</c:v>
                </c:pt>
                <c:pt idx="4">
                  <c:v>130.06</c:v>
                </c:pt>
              </c:numCache>
            </c:numRef>
          </c:val>
          <c:extLst>
            <c:ext xmlns:c16="http://schemas.microsoft.com/office/drawing/2014/chart" uri="{C3380CC4-5D6E-409C-BE32-E72D297353CC}">
              <c16:uniqueId val="{00000000-E23F-40AD-825B-DF9E3C9B69A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E23F-40AD-825B-DF9E3C9B69A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48.91</c:v>
                </c:pt>
                <c:pt idx="1">
                  <c:v>48.92</c:v>
                </c:pt>
                <c:pt idx="2">
                  <c:v>49.77</c:v>
                </c:pt>
                <c:pt idx="3">
                  <c:v>50.71</c:v>
                </c:pt>
                <c:pt idx="4">
                  <c:v>49.38</c:v>
                </c:pt>
              </c:numCache>
            </c:numRef>
          </c:val>
          <c:extLst>
            <c:ext xmlns:c16="http://schemas.microsoft.com/office/drawing/2014/chart" uri="{C3380CC4-5D6E-409C-BE32-E72D297353CC}">
              <c16:uniqueId val="{00000000-A110-43D1-9CFB-997D698F279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A110-43D1-9CFB-997D698F279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25.14</c:v>
                </c:pt>
                <c:pt idx="1">
                  <c:v>26.64</c:v>
                </c:pt>
                <c:pt idx="2">
                  <c:v>28.7</c:v>
                </c:pt>
                <c:pt idx="3">
                  <c:v>32.590000000000003</c:v>
                </c:pt>
                <c:pt idx="4">
                  <c:v>34.159999999999997</c:v>
                </c:pt>
              </c:numCache>
            </c:numRef>
          </c:val>
          <c:extLst>
            <c:ext xmlns:c16="http://schemas.microsoft.com/office/drawing/2014/chart" uri="{C3380CC4-5D6E-409C-BE32-E72D297353CC}">
              <c16:uniqueId val="{00000000-8F22-41B1-9667-32B8DCC96D9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8F22-41B1-9667-32B8DCC96D9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6D-40B2-950F-874D357F8F7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1D6D-40B2-950F-874D357F8F7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354.85</c:v>
                </c:pt>
                <c:pt idx="1">
                  <c:v>279.83</c:v>
                </c:pt>
                <c:pt idx="2">
                  <c:v>332.56</c:v>
                </c:pt>
                <c:pt idx="3">
                  <c:v>360.94</c:v>
                </c:pt>
                <c:pt idx="4">
                  <c:v>347.09</c:v>
                </c:pt>
              </c:numCache>
            </c:numRef>
          </c:val>
          <c:extLst>
            <c:ext xmlns:c16="http://schemas.microsoft.com/office/drawing/2014/chart" uri="{C3380CC4-5D6E-409C-BE32-E72D297353CC}">
              <c16:uniqueId val="{00000000-173E-4F13-A250-4459953CDEC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173E-4F13-A250-4459953CDEC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402.95</c:v>
                </c:pt>
                <c:pt idx="1">
                  <c:v>399.3</c:v>
                </c:pt>
                <c:pt idx="2">
                  <c:v>340.1</c:v>
                </c:pt>
                <c:pt idx="3">
                  <c:v>286.95</c:v>
                </c:pt>
                <c:pt idx="4">
                  <c:v>275.48</c:v>
                </c:pt>
              </c:numCache>
            </c:numRef>
          </c:val>
          <c:extLst>
            <c:ext xmlns:c16="http://schemas.microsoft.com/office/drawing/2014/chart" uri="{C3380CC4-5D6E-409C-BE32-E72D297353CC}">
              <c16:uniqueId val="{00000000-D368-4E6C-AB5F-65409BB68C3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D368-4E6C-AB5F-65409BB68C3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110.95</c:v>
                </c:pt>
                <c:pt idx="1">
                  <c:v>105.6</c:v>
                </c:pt>
                <c:pt idx="2">
                  <c:v>119.52</c:v>
                </c:pt>
                <c:pt idx="3">
                  <c:v>136.65</c:v>
                </c:pt>
                <c:pt idx="4">
                  <c:v>127.72</c:v>
                </c:pt>
              </c:numCache>
            </c:numRef>
          </c:val>
          <c:extLst>
            <c:ext xmlns:c16="http://schemas.microsoft.com/office/drawing/2014/chart" uri="{C3380CC4-5D6E-409C-BE32-E72D297353CC}">
              <c16:uniqueId val="{00000000-C122-49BC-8A0E-3869BAD3249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C122-49BC-8A0E-3869BAD3249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100.72</c:v>
                </c:pt>
                <c:pt idx="1">
                  <c:v>105.99</c:v>
                </c:pt>
                <c:pt idx="2">
                  <c:v>106.75</c:v>
                </c:pt>
                <c:pt idx="3">
                  <c:v>109.48</c:v>
                </c:pt>
                <c:pt idx="4">
                  <c:v>117.61</c:v>
                </c:pt>
              </c:numCache>
            </c:numRef>
          </c:val>
          <c:extLst>
            <c:ext xmlns:c16="http://schemas.microsoft.com/office/drawing/2014/chart" uri="{C3380CC4-5D6E-409C-BE32-E72D297353CC}">
              <c16:uniqueId val="{00000000-788A-41A5-B474-26F3553C714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788A-41A5-B474-26F3553C714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T1" zoomScale="80" zoomScaleNormal="80" workbookViewId="0">
      <selection activeCell="CE26" sqref="CE2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愛媛県　新居浜市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非設置</v>
      </c>
      <c r="AE8" s="43"/>
      <c r="AF8" s="43"/>
      <c r="AG8" s="43"/>
      <c r="AH8" s="43"/>
      <c r="AI8" s="43"/>
      <c r="AJ8" s="43"/>
      <c r="AK8" s="2"/>
      <c r="AL8" s="44">
        <f>データ!$R$6</f>
        <v>112724</v>
      </c>
      <c r="AM8" s="44"/>
      <c r="AN8" s="44"/>
      <c r="AO8" s="44"/>
      <c r="AP8" s="44"/>
      <c r="AQ8" s="44"/>
      <c r="AR8" s="44"/>
      <c r="AS8" s="44"/>
      <c r="AT8" s="45">
        <f>データ!$S$6</f>
        <v>234.47</v>
      </c>
      <c r="AU8" s="46"/>
      <c r="AV8" s="46"/>
      <c r="AW8" s="46"/>
      <c r="AX8" s="46"/>
      <c r="AY8" s="46"/>
      <c r="AZ8" s="46"/>
      <c r="BA8" s="46"/>
      <c r="BB8" s="47">
        <f>データ!$T$6</f>
        <v>480.76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70.84</v>
      </c>
      <c r="J10" s="46"/>
      <c r="K10" s="46"/>
      <c r="L10" s="46"/>
      <c r="M10" s="46"/>
      <c r="N10" s="46"/>
      <c r="O10" s="80"/>
      <c r="P10" s="47">
        <f>データ!$P$6</f>
        <v>97.73</v>
      </c>
      <c r="Q10" s="47"/>
      <c r="R10" s="47"/>
      <c r="S10" s="47"/>
      <c r="T10" s="47"/>
      <c r="U10" s="47"/>
      <c r="V10" s="47"/>
      <c r="W10" s="44">
        <f>データ!$Q$6</f>
        <v>2684</v>
      </c>
      <c r="X10" s="44"/>
      <c r="Y10" s="44"/>
      <c r="Z10" s="44"/>
      <c r="AA10" s="44"/>
      <c r="AB10" s="44"/>
      <c r="AC10" s="44"/>
      <c r="AD10" s="2"/>
      <c r="AE10" s="2"/>
      <c r="AF10" s="2"/>
      <c r="AG10" s="2"/>
      <c r="AH10" s="2"/>
      <c r="AI10" s="2"/>
      <c r="AJ10" s="2"/>
      <c r="AK10" s="2"/>
      <c r="AL10" s="44">
        <f>データ!$U$6</f>
        <v>109471</v>
      </c>
      <c r="AM10" s="44"/>
      <c r="AN10" s="44"/>
      <c r="AO10" s="44"/>
      <c r="AP10" s="44"/>
      <c r="AQ10" s="44"/>
      <c r="AR10" s="44"/>
      <c r="AS10" s="44"/>
      <c r="AT10" s="45">
        <f>データ!$V$6</f>
        <v>58.57</v>
      </c>
      <c r="AU10" s="46"/>
      <c r="AV10" s="46"/>
      <c r="AW10" s="46"/>
      <c r="AX10" s="46"/>
      <c r="AY10" s="46"/>
      <c r="AZ10" s="46"/>
      <c r="BA10" s="46"/>
      <c r="BB10" s="47">
        <f>データ!$W$6</f>
        <v>1869.06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81"/>
      <c r="BN16" s="81"/>
      <c r="BO16" s="81"/>
      <c r="BP16" s="81"/>
      <c r="BQ16" s="81"/>
      <c r="BR16" s="81"/>
      <c r="BS16" s="81"/>
      <c r="BT16" s="81"/>
      <c r="BU16" s="81"/>
      <c r="BV16" s="81"/>
      <c r="BW16" s="81"/>
      <c r="BX16" s="81"/>
      <c r="BY16" s="81"/>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81"/>
      <c r="BN17" s="81"/>
      <c r="BO17" s="81"/>
      <c r="BP17" s="81"/>
      <c r="BQ17" s="81"/>
      <c r="BR17" s="81"/>
      <c r="BS17" s="81"/>
      <c r="BT17" s="81"/>
      <c r="BU17" s="81"/>
      <c r="BV17" s="81"/>
      <c r="BW17" s="81"/>
      <c r="BX17" s="81"/>
      <c r="BY17" s="81"/>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81"/>
      <c r="BN18" s="81"/>
      <c r="BO18" s="81"/>
      <c r="BP18" s="81"/>
      <c r="BQ18" s="81"/>
      <c r="BR18" s="81"/>
      <c r="BS18" s="81"/>
      <c r="BT18" s="81"/>
      <c r="BU18" s="81"/>
      <c r="BV18" s="81"/>
      <c r="BW18" s="81"/>
      <c r="BX18" s="81"/>
      <c r="BY18" s="81"/>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81"/>
      <c r="BN19" s="81"/>
      <c r="BO19" s="81"/>
      <c r="BP19" s="81"/>
      <c r="BQ19" s="81"/>
      <c r="BR19" s="81"/>
      <c r="BS19" s="81"/>
      <c r="BT19" s="81"/>
      <c r="BU19" s="81"/>
      <c r="BV19" s="81"/>
      <c r="BW19" s="81"/>
      <c r="BX19" s="81"/>
      <c r="BY19" s="81"/>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81"/>
      <c r="BN20" s="81"/>
      <c r="BO20" s="81"/>
      <c r="BP20" s="81"/>
      <c r="BQ20" s="81"/>
      <c r="BR20" s="81"/>
      <c r="BS20" s="81"/>
      <c r="BT20" s="81"/>
      <c r="BU20" s="81"/>
      <c r="BV20" s="81"/>
      <c r="BW20" s="81"/>
      <c r="BX20" s="81"/>
      <c r="BY20" s="81"/>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81"/>
      <c r="BN21" s="81"/>
      <c r="BO21" s="81"/>
      <c r="BP21" s="81"/>
      <c r="BQ21" s="81"/>
      <c r="BR21" s="81"/>
      <c r="BS21" s="81"/>
      <c r="BT21" s="81"/>
      <c r="BU21" s="81"/>
      <c r="BV21" s="81"/>
      <c r="BW21" s="81"/>
      <c r="BX21" s="81"/>
      <c r="BY21" s="81"/>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81"/>
      <c r="BN22" s="81"/>
      <c r="BO22" s="81"/>
      <c r="BP22" s="81"/>
      <c r="BQ22" s="81"/>
      <c r="BR22" s="81"/>
      <c r="BS22" s="81"/>
      <c r="BT22" s="81"/>
      <c r="BU22" s="81"/>
      <c r="BV22" s="81"/>
      <c r="BW22" s="81"/>
      <c r="BX22" s="81"/>
      <c r="BY22" s="81"/>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81"/>
      <c r="BN23" s="81"/>
      <c r="BO23" s="81"/>
      <c r="BP23" s="81"/>
      <c r="BQ23" s="81"/>
      <c r="BR23" s="81"/>
      <c r="BS23" s="81"/>
      <c r="BT23" s="81"/>
      <c r="BU23" s="81"/>
      <c r="BV23" s="81"/>
      <c r="BW23" s="81"/>
      <c r="BX23" s="81"/>
      <c r="BY23" s="81"/>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81"/>
      <c r="BN24" s="81"/>
      <c r="BO24" s="81"/>
      <c r="BP24" s="81"/>
      <c r="BQ24" s="81"/>
      <c r="BR24" s="81"/>
      <c r="BS24" s="81"/>
      <c r="BT24" s="81"/>
      <c r="BU24" s="81"/>
      <c r="BV24" s="81"/>
      <c r="BW24" s="81"/>
      <c r="BX24" s="81"/>
      <c r="BY24" s="81"/>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81"/>
      <c r="BN25" s="81"/>
      <c r="BO25" s="81"/>
      <c r="BP25" s="81"/>
      <c r="BQ25" s="81"/>
      <c r="BR25" s="81"/>
      <c r="BS25" s="81"/>
      <c r="BT25" s="81"/>
      <c r="BU25" s="81"/>
      <c r="BV25" s="81"/>
      <c r="BW25" s="81"/>
      <c r="BX25" s="81"/>
      <c r="BY25" s="81"/>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81"/>
      <c r="BN26" s="81"/>
      <c r="BO26" s="81"/>
      <c r="BP26" s="81"/>
      <c r="BQ26" s="81"/>
      <c r="BR26" s="81"/>
      <c r="BS26" s="81"/>
      <c r="BT26" s="81"/>
      <c r="BU26" s="81"/>
      <c r="BV26" s="81"/>
      <c r="BW26" s="81"/>
      <c r="BX26" s="81"/>
      <c r="BY26" s="81"/>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81"/>
      <c r="BN27" s="81"/>
      <c r="BO27" s="81"/>
      <c r="BP27" s="81"/>
      <c r="BQ27" s="81"/>
      <c r="BR27" s="81"/>
      <c r="BS27" s="81"/>
      <c r="BT27" s="81"/>
      <c r="BU27" s="81"/>
      <c r="BV27" s="81"/>
      <c r="BW27" s="81"/>
      <c r="BX27" s="81"/>
      <c r="BY27" s="81"/>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81"/>
      <c r="BN28" s="81"/>
      <c r="BO28" s="81"/>
      <c r="BP28" s="81"/>
      <c r="BQ28" s="81"/>
      <c r="BR28" s="81"/>
      <c r="BS28" s="81"/>
      <c r="BT28" s="81"/>
      <c r="BU28" s="81"/>
      <c r="BV28" s="81"/>
      <c r="BW28" s="81"/>
      <c r="BX28" s="81"/>
      <c r="BY28" s="81"/>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81"/>
      <c r="BN29" s="81"/>
      <c r="BO29" s="81"/>
      <c r="BP29" s="81"/>
      <c r="BQ29" s="81"/>
      <c r="BR29" s="81"/>
      <c r="BS29" s="81"/>
      <c r="BT29" s="81"/>
      <c r="BU29" s="81"/>
      <c r="BV29" s="81"/>
      <c r="BW29" s="81"/>
      <c r="BX29" s="81"/>
      <c r="BY29" s="81"/>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81"/>
      <c r="BN30" s="81"/>
      <c r="BO30" s="81"/>
      <c r="BP30" s="81"/>
      <c r="BQ30" s="81"/>
      <c r="BR30" s="81"/>
      <c r="BS30" s="81"/>
      <c r="BT30" s="81"/>
      <c r="BU30" s="81"/>
      <c r="BV30" s="81"/>
      <c r="BW30" s="81"/>
      <c r="BX30" s="81"/>
      <c r="BY30" s="81"/>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81"/>
      <c r="BN31" s="81"/>
      <c r="BO31" s="81"/>
      <c r="BP31" s="81"/>
      <c r="BQ31" s="81"/>
      <c r="BR31" s="81"/>
      <c r="BS31" s="81"/>
      <c r="BT31" s="81"/>
      <c r="BU31" s="81"/>
      <c r="BV31" s="81"/>
      <c r="BW31" s="81"/>
      <c r="BX31" s="81"/>
      <c r="BY31" s="81"/>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81"/>
      <c r="BN32" s="81"/>
      <c r="BO32" s="81"/>
      <c r="BP32" s="81"/>
      <c r="BQ32" s="81"/>
      <c r="BR32" s="81"/>
      <c r="BS32" s="81"/>
      <c r="BT32" s="81"/>
      <c r="BU32" s="81"/>
      <c r="BV32" s="81"/>
      <c r="BW32" s="81"/>
      <c r="BX32" s="81"/>
      <c r="BY32" s="81"/>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81"/>
      <c r="BN33" s="81"/>
      <c r="BO33" s="81"/>
      <c r="BP33" s="81"/>
      <c r="BQ33" s="81"/>
      <c r="BR33" s="81"/>
      <c r="BS33" s="81"/>
      <c r="BT33" s="81"/>
      <c r="BU33" s="81"/>
      <c r="BV33" s="81"/>
      <c r="BW33" s="81"/>
      <c r="BX33" s="81"/>
      <c r="BY33" s="81"/>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81"/>
      <c r="BN34" s="81"/>
      <c r="BO34" s="81"/>
      <c r="BP34" s="81"/>
      <c r="BQ34" s="81"/>
      <c r="BR34" s="81"/>
      <c r="BS34" s="81"/>
      <c r="BT34" s="81"/>
      <c r="BU34" s="81"/>
      <c r="BV34" s="81"/>
      <c r="BW34" s="81"/>
      <c r="BX34" s="81"/>
      <c r="BY34" s="81"/>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81"/>
      <c r="BN35" s="81"/>
      <c r="BO35" s="81"/>
      <c r="BP35" s="81"/>
      <c r="BQ35" s="81"/>
      <c r="BR35" s="81"/>
      <c r="BS35" s="81"/>
      <c r="BT35" s="81"/>
      <c r="BU35" s="81"/>
      <c r="BV35" s="81"/>
      <c r="BW35" s="81"/>
      <c r="BX35" s="81"/>
      <c r="BY35" s="81"/>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81"/>
      <c r="BN36" s="81"/>
      <c r="BO36" s="81"/>
      <c r="BP36" s="81"/>
      <c r="BQ36" s="81"/>
      <c r="BR36" s="81"/>
      <c r="BS36" s="81"/>
      <c r="BT36" s="81"/>
      <c r="BU36" s="81"/>
      <c r="BV36" s="81"/>
      <c r="BW36" s="81"/>
      <c r="BX36" s="81"/>
      <c r="BY36" s="81"/>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81"/>
      <c r="BN37" s="81"/>
      <c r="BO37" s="81"/>
      <c r="BP37" s="81"/>
      <c r="BQ37" s="81"/>
      <c r="BR37" s="81"/>
      <c r="BS37" s="81"/>
      <c r="BT37" s="81"/>
      <c r="BU37" s="81"/>
      <c r="BV37" s="81"/>
      <c r="BW37" s="81"/>
      <c r="BX37" s="81"/>
      <c r="BY37" s="81"/>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81"/>
      <c r="BN38" s="81"/>
      <c r="BO38" s="81"/>
      <c r="BP38" s="81"/>
      <c r="BQ38" s="81"/>
      <c r="BR38" s="81"/>
      <c r="BS38" s="81"/>
      <c r="BT38" s="81"/>
      <c r="BU38" s="81"/>
      <c r="BV38" s="81"/>
      <c r="BW38" s="81"/>
      <c r="BX38" s="81"/>
      <c r="BY38" s="81"/>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81"/>
      <c r="BN39" s="81"/>
      <c r="BO39" s="81"/>
      <c r="BP39" s="81"/>
      <c r="BQ39" s="81"/>
      <c r="BR39" s="81"/>
      <c r="BS39" s="81"/>
      <c r="BT39" s="81"/>
      <c r="BU39" s="81"/>
      <c r="BV39" s="81"/>
      <c r="BW39" s="81"/>
      <c r="BX39" s="81"/>
      <c r="BY39" s="81"/>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81"/>
      <c r="BN40" s="81"/>
      <c r="BO40" s="81"/>
      <c r="BP40" s="81"/>
      <c r="BQ40" s="81"/>
      <c r="BR40" s="81"/>
      <c r="BS40" s="81"/>
      <c r="BT40" s="81"/>
      <c r="BU40" s="81"/>
      <c r="BV40" s="81"/>
      <c r="BW40" s="81"/>
      <c r="BX40" s="81"/>
      <c r="BY40" s="81"/>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81"/>
      <c r="BN41" s="81"/>
      <c r="BO41" s="81"/>
      <c r="BP41" s="81"/>
      <c r="BQ41" s="81"/>
      <c r="BR41" s="81"/>
      <c r="BS41" s="81"/>
      <c r="BT41" s="81"/>
      <c r="BU41" s="81"/>
      <c r="BV41" s="81"/>
      <c r="BW41" s="81"/>
      <c r="BX41" s="81"/>
      <c r="BY41" s="81"/>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81"/>
      <c r="BN42" s="81"/>
      <c r="BO42" s="81"/>
      <c r="BP42" s="81"/>
      <c r="BQ42" s="81"/>
      <c r="BR42" s="81"/>
      <c r="BS42" s="81"/>
      <c r="BT42" s="81"/>
      <c r="BU42" s="81"/>
      <c r="BV42" s="81"/>
      <c r="BW42" s="81"/>
      <c r="BX42" s="81"/>
      <c r="BY42" s="81"/>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81"/>
      <c r="BN43" s="81"/>
      <c r="BO43" s="81"/>
      <c r="BP43" s="81"/>
      <c r="BQ43" s="81"/>
      <c r="BR43" s="81"/>
      <c r="BS43" s="81"/>
      <c r="BT43" s="81"/>
      <c r="BU43" s="81"/>
      <c r="BV43" s="81"/>
      <c r="BW43" s="81"/>
      <c r="BX43" s="81"/>
      <c r="BY43" s="81"/>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81"/>
      <c r="BN44" s="81"/>
      <c r="BO44" s="81"/>
      <c r="BP44" s="81"/>
      <c r="BQ44" s="81"/>
      <c r="BR44" s="81"/>
      <c r="BS44" s="81"/>
      <c r="BT44" s="81"/>
      <c r="BU44" s="81"/>
      <c r="BV44" s="81"/>
      <c r="BW44" s="81"/>
      <c r="BX44" s="81"/>
      <c r="BY44" s="81"/>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VRPLG2TTUegE0U58D2LDdib/LjRzI2GJ7JQJkFHUuzv6ZyG0onc9y3yGslCJBqo6bwlKLfohlnn1kUN0AD6dw==" saltValue="idPFDjVERamGL/UV0Lsg3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382051</v>
      </c>
      <c r="D6" s="20">
        <f t="shared" si="3"/>
        <v>46</v>
      </c>
      <c r="E6" s="20">
        <f t="shared" si="3"/>
        <v>1</v>
      </c>
      <c r="F6" s="20">
        <f t="shared" si="3"/>
        <v>0</v>
      </c>
      <c r="G6" s="20">
        <f t="shared" si="3"/>
        <v>1</v>
      </c>
      <c r="H6" s="20" t="str">
        <f t="shared" si="3"/>
        <v>愛媛県　新居浜市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70.84</v>
      </c>
      <c r="P6" s="21">
        <f t="shared" si="3"/>
        <v>97.73</v>
      </c>
      <c r="Q6" s="21">
        <f t="shared" si="3"/>
        <v>2684</v>
      </c>
      <c r="R6" s="21">
        <f t="shared" si="3"/>
        <v>112724</v>
      </c>
      <c r="S6" s="21">
        <f t="shared" si="3"/>
        <v>234.47</v>
      </c>
      <c r="T6" s="21">
        <f t="shared" si="3"/>
        <v>480.76</v>
      </c>
      <c r="U6" s="21">
        <f t="shared" si="3"/>
        <v>109471</v>
      </c>
      <c r="V6" s="21">
        <f t="shared" si="3"/>
        <v>58.57</v>
      </c>
      <c r="W6" s="21">
        <f t="shared" si="3"/>
        <v>1869.06</v>
      </c>
      <c r="X6" s="22">
        <f>IF(X7="",NA(),X7)</f>
        <v>119.99</v>
      </c>
      <c r="Y6" s="22">
        <f t="shared" ref="Y6:AG6" si="4">IF(Y7="",NA(),Y7)</f>
        <v>111.81</v>
      </c>
      <c r="Z6" s="22">
        <f t="shared" si="4"/>
        <v>125.19</v>
      </c>
      <c r="AA6" s="22">
        <f t="shared" si="4"/>
        <v>138.26</v>
      </c>
      <c r="AB6" s="22">
        <f t="shared" si="4"/>
        <v>130.06</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354.85</v>
      </c>
      <c r="AU6" s="22">
        <f t="shared" ref="AU6:BC6" si="6">IF(AU7="",NA(),AU7)</f>
        <v>279.83</v>
      </c>
      <c r="AV6" s="22">
        <f t="shared" si="6"/>
        <v>332.56</v>
      </c>
      <c r="AW6" s="22">
        <f t="shared" si="6"/>
        <v>360.94</v>
      </c>
      <c r="AX6" s="22">
        <f t="shared" si="6"/>
        <v>347.09</v>
      </c>
      <c r="AY6" s="22">
        <f t="shared" si="6"/>
        <v>360.96</v>
      </c>
      <c r="AZ6" s="22">
        <f t="shared" si="6"/>
        <v>351.29</v>
      </c>
      <c r="BA6" s="22">
        <f t="shared" si="6"/>
        <v>364.24</v>
      </c>
      <c r="BB6" s="22">
        <f t="shared" si="6"/>
        <v>369.82</v>
      </c>
      <c r="BC6" s="22">
        <f t="shared" si="6"/>
        <v>355.75</v>
      </c>
      <c r="BD6" s="21" t="str">
        <f>IF(BD7="","",IF(BD7="-","【-】","【"&amp;SUBSTITUTE(TEXT(BD7,"#,##0.00"),"-","△")&amp;"】"))</f>
        <v>【239.69】</v>
      </c>
      <c r="BE6" s="22">
        <f>IF(BE7="",NA(),BE7)</f>
        <v>402.95</v>
      </c>
      <c r="BF6" s="22">
        <f t="shared" ref="BF6:BN6" si="7">IF(BF7="",NA(),BF7)</f>
        <v>399.3</v>
      </c>
      <c r="BG6" s="22">
        <f t="shared" si="7"/>
        <v>340.1</v>
      </c>
      <c r="BH6" s="22">
        <f t="shared" si="7"/>
        <v>286.95</v>
      </c>
      <c r="BI6" s="22">
        <f t="shared" si="7"/>
        <v>275.48</v>
      </c>
      <c r="BJ6" s="22">
        <f t="shared" si="7"/>
        <v>239.18</v>
      </c>
      <c r="BK6" s="22">
        <f t="shared" si="7"/>
        <v>236.29</v>
      </c>
      <c r="BL6" s="22">
        <f t="shared" si="7"/>
        <v>238.77</v>
      </c>
      <c r="BM6" s="22">
        <f t="shared" si="7"/>
        <v>218.57</v>
      </c>
      <c r="BN6" s="22">
        <f t="shared" si="7"/>
        <v>222.45</v>
      </c>
      <c r="BO6" s="21" t="str">
        <f>IF(BO7="","",IF(BO7="-","【-】","【"&amp;SUBSTITUTE(TEXT(BO7,"#,##0.00"),"-","△")&amp;"】"))</f>
        <v>【264.86】</v>
      </c>
      <c r="BP6" s="22">
        <f>IF(BP7="",NA(),BP7)</f>
        <v>110.95</v>
      </c>
      <c r="BQ6" s="22">
        <f t="shared" ref="BQ6:BY6" si="8">IF(BQ7="",NA(),BQ7)</f>
        <v>105.6</v>
      </c>
      <c r="BR6" s="22">
        <f t="shared" si="8"/>
        <v>119.52</v>
      </c>
      <c r="BS6" s="22">
        <f t="shared" si="8"/>
        <v>136.65</v>
      </c>
      <c r="BT6" s="22">
        <f t="shared" si="8"/>
        <v>127.72</v>
      </c>
      <c r="BU6" s="22">
        <f t="shared" si="8"/>
        <v>101.89</v>
      </c>
      <c r="BV6" s="22">
        <f t="shared" si="8"/>
        <v>104.33</v>
      </c>
      <c r="BW6" s="22">
        <f t="shared" si="8"/>
        <v>98.85</v>
      </c>
      <c r="BX6" s="22">
        <f t="shared" si="8"/>
        <v>101.78</v>
      </c>
      <c r="BY6" s="22">
        <f t="shared" si="8"/>
        <v>100.33</v>
      </c>
      <c r="BZ6" s="21" t="str">
        <f>IF(BZ7="","",IF(BZ7="-","【-】","【"&amp;SUBSTITUTE(TEXT(BZ7,"#,##0.00"),"-","△")&amp;"】"))</f>
        <v>【97.59】</v>
      </c>
      <c r="CA6" s="22">
        <f>IF(CA7="",NA(),CA7)</f>
        <v>100.72</v>
      </c>
      <c r="CB6" s="22">
        <f t="shared" ref="CB6:CJ6" si="9">IF(CB7="",NA(),CB7)</f>
        <v>105.99</v>
      </c>
      <c r="CC6" s="22">
        <f t="shared" si="9"/>
        <v>106.75</v>
      </c>
      <c r="CD6" s="22">
        <f t="shared" si="9"/>
        <v>109.48</v>
      </c>
      <c r="CE6" s="22">
        <f t="shared" si="9"/>
        <v>117.61</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69.69</v>
      </c>
      <c r="CM6" s="22">
        <f t="shared" ref="CM6:CU6" si="10">IF(CM7="",NA(),CM7)</f>
        <v>68.47</v>
      </c>
      <c r="CN6" s="22">
        <f t="shared" si="10"/>
        <v>67.11</v>
      </c>
      <c r="CO6" s="22">
        <f t="shared" si="10"/>
        <v>66.56</v>
      </c>
      <c r="CP6" s="22">
        <f t="shared" si="10"/>
        <v>67.45</v>
      </c>
      <c r="CQ6" s="22">
        <f t="shared" si="10"/>
        <v>63.23</v>
      </c>
      <c r="CR6" s="22">
        <f t="shared" si="10"/>
        <v>62.59</v>
      </c>
      <c r="CS6" s="22">
        <f t="shared" si="10"/>
        <v>61.81</v>
      </c>
      <c r="CT6" s="22">
        <f t="shared" si="10"/>
        <v>62.35</v>
      </c>
      <c r="CU6" s="22">
        <f t="shared" si="10"/>
        <v>62.69</v>
      </c>
      <c r="CV6" s="21" t="str">
        <f>IF(CV7="","",IF(CV7="-","【-】","【"&amp;SUBSTITUTE(TEXT(CV7,"#,##0.00"),"-","△")&amp;"】"))</f>
        <v>【60.21】</v>
      </c>
      <c r="CW6" s="22">
        <f>IF(CW7="",NA(),CW7)</f>
        <v>92.27</v>
      </c>
      <c r="CX6" s="22">
        <f t="shared" ref="CX6:DF6" si="11">IF(CX7="",NA(),CX7)</f>
        <v>92.56</v>
      </c>
      <c r="CY6" s="22">
        <f t="shared" si="11"/>
        <v>92.45</v>
      </c>
      <c r="CZ6" s="22">
        <f t="shared" si="11"/>
        <v>90.72</v>
      </c>
      <c r="DA6" s="22">
        <f t="shared" si="11"/>
        <v>89.06</v>
      </c>
      <c r="DB6" s="22">
        <f t="shared" si="11"/>
        <v>89.35</v>
      </c>
      <c r="DC6" s="22">
        <f t="shared" si="11"/>
        <v>89.7</v>
      </c>
      <c r="DD6" s="22">
        <f t="shared" si="11"/>
        <v>89.24</v>
      </c>
      <c r="DE6" s="22">
        <f t="shared" si="11"/>
        <v>88.71</v>
      </c>
      <c r="DF6" s="22">
        <f t="shared" si="11"/>
        <v>88.32</v>
      </c>
      <c r="DG6" s="21" t="str">
        <f>IF(DG7="","",IF(DG7="-","【-】","【"&amp;SUBSTITUTE(TEXT(DG7,"#,##0.00"),"-","△")&amp;"】"))</f>
        <v>【89.21】</v>
      </c>
      <c r="DH6" s="22">
        <f>IF(DH7="",NA(),DH7)</f>
        <v>48.91</v>
      </c>
      <c r="DI6" s="22">
        <f t="shared" ref="DI6:DQ6" si="12">IF(DI7="",NA(),DI7)</f>
        <v>48.92</v>
      </c>
      <c r="DJ6" s="22">
        <f t="shared" si="12"/>
        <v>49.77</v>
      </c>
      <c r="DK6" s="22">
        <f t="shared" si="12"/>
        <v>50.71</v>
      </c>
      <c r="DL6" s="22">
        <f t="shared" si="12"/>
        <v>49.38</v>
      </c>
      <c r="DM6" s="22">
        <f t="shared" si="12"/>
        <v>49.62</v>
      </c>
      <c r="DN6" s="22">
        <f t="shared" si="12"/>
        <v>50.5</v>
      </c>
      <c r="DO6" s="22">
        <f t="shared" si="12"/>
        <v>51.28</v>
      </c>
      <c r="DP6" s="22">
        <f t="shared" si="12"/>
        <v>51.95</v>
      </c>
      <c r="DQ6" s="22">
        <f t="shared" si="12"/>
        <v>52.55</v>
      </c>
      <c r="DR6" s="21" t="str">
        <f>IF(DR7="","",IF(DR7="-","【-】","【"&amp;SUBSTITUTE(TEXT(DR7,"#,##0.00"),"-","△")&amp;"】"))</f>
        <v>【52.41】</v>
      </c>
      <c r="DS6" s="22">
        <f>IF(DS7="",NA(),DS7)</f>
        <v>25.14</v>
      </c>
      <c r="DT6" s="22">
        <f t="shared" ref="DT6:EB6" si="13">IF(DT7="",NA(),DT7)</f>
        <v>26.64</v>
      </c>
      <c r="DU6" s="22">
        <f t="shared" si="13"/>
        <v>28.7</v>
      </c>
      <c r="DV6" s="22">
        <f t="shared" si="13"/>
        <v>32.590000000000003</v>
      </c>
      <c r="DW6" s="22">
        <f t="shared" si="13"/>
        <v>34.159999999999997</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0.47</v>
      </c>
      <c r="EE6" s="22">
        <f t="shared" ref="EE6:EM6" si="14">IF(EE7="",NA(),EE7)</f>
        <v>0.66</v>
      </c>
      <c r="EF6" s="22">
        <f t="shared" si="14"/>
        <v>0.55000000000000004</v>
      </c>
      <c r="EG6" s="22">
        <f t="shared" si="14"/>
        <v>0.37</v>
      </c>
      <c r="EH6" s="22">
        <f t="shared" si="14"/>
        <v>0.52</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382051</v>
      </c>
      <c r="D7" s="24">
        <v>46</v>
      </c>
      <c r="E7" s="24">
        <v>1</v>
      </c>
      <c r="F7" s="24">
        <v>0</v>
      </c>
      <c r="G7" s="24">
        <v>1</v>
      </c>
      <c r="H7" s="24" t="s">
        <v>93</v>
      </c>
      <c r="I7" s="24" t="s">
        <v>94</v>
      </c>
      <c r="J7" s="24" t="s">
        <v>95</v>
      </c>
      <c r="K7" s="24" t="s">
        <v>96</v>
      </c>
      <c r="L7" s="24" t="s">
        <v>97</v>
      </c>
      <c r="M7" s="24" t="s">
        <v>98</v>
      </c>
      <c r="N7" s="25" t="s">
        <v>99</v>
      </c>
      <c r="O7" s="25">
        <v>70.84</v>
      </c>
      <c r="P7" s="25">
        <v>97.73</v>
      </c>
      <c r="Q7" s="25">
        <v>2684</v>
      </c>
      <c r="R7" s="25">
        <v>112724</v>
      </c>
      <c r="S7" s="25">
        <v>234.47</v>
      </c>
      <c r="T7" s="25">
        <v>480.76</v>
      </c>
      <c r="U7" s="25">
        <v>109471</v>
      </c>
      <c r="V7" s="25">
        <v>58.57</v>
      </c>
      <c r="W7" s="25">
        <v>1869.06</v>
      </c>
      <c r="X7" s="25">
        <v>119.99</v>
      </c>
      <c r="Y7" s="25">
        <v>111.81</v>
      </c>
      <c r="Z7" s="25">
        <v>125.19</v>
      </c>
      <c r="AA7" s="25">
        <v>138.26</v>
      </c>
      <c r="AB7" s="25">
        <v>130.06</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354.85</v>
      </c>
      <c r="AU7" s="25">
        <v>279.83</v>
      </c>
      <c r="AV7" s="25">
        <v>332.56</v>
      </c>
      <c r="AW7" s="25">
        <v>360.94</v>
      </c>
      <c r="AX7" s="25">
        <v>347.09</v>
      </c>
      <c r="AY7" s="25">
        <v>360.96</v>
      </c>
      <c r="AZ7" s="25">
        <v>351.29</v>
      </c>
      <c r="BA7" s="25">
        <v>364.24</v>
      </c>
      <c r="BB7" s="25">
        <v>369.82</v>
      </c>
      <c r="BC7" s="25">
        <v>355.75</v>
      </c>
      <c r="BD7" s="25">
        <v>239.69</v>
      </c>
      <c r="BE7" s="25">
        <v>402.95</v>
      </c>
      <c r="BF7" s="25">
        <v>399.3</v>
      </c>
      <c r="BG7" s="25">
        <v>340.1</v>
      </c>
      <c r="BH7" s="25">
        <v>286.95</v>
      </c>
      <c r="BI7" s="25">
        <v>275.48</v>
      </c>
      <c r="BJ7" s="25">
        <v>239.18</v>
      </c>
      <c r="BK7" s="25">
        <v>236.29</v>
      </c>
      <c r="BL7" s="25">
        <v>238.77</v>
      </c>
      <c r="BM7" s="25">
        <v>218.57</v>
      </c>
      <c r="BN7" s="25">
        <v>222.45</v>
      </c>
      <c r="BO7" s="25">
        <v>264.86</v>
      </c>
      <c r="BP7" s="25">
        <v>110.95</v>
      </c>
      <c r="BQ7" s="25">
        <v>105.6</v>
      </c>
      <c r="BR7" s="25">
        <v>119.52</v>
      </c>
      <c r="BS7" s="25">
        <v>136.65</v>
      </c>
      <c r="BT7" s="25">
        <v>127.72</v>
      </c>
      <c r="BU7" s="25">
        <v>101.89</v>
      </c>
      <c r="BV7" s="25">
        <v>104.33</v>
      </c>
      <c r="BW7" s="25">
        <v>98.85</v>
      </c>
      <c r="BX7" s="25">
        <v>101.78</v>
      </c>
      <c r="BY7" s="25">
        <v>100.33</v>
      </c>
      <c r="BZ7" s="25">
        <v>97.59</v>
      </c>
      <c r="CA7" s="25">
        <v>100.72</v>
      </c>
      <c r="CB7" s="25">
        <v>105.99</v>
      </c>
      <c r="CC7" s="25">
        <v>106.75</v>
      </c>
      <c r="CD7" s="25">
        <v>109.48</v>
      </c>
      <c r="CE7" s="25">
        <v>117.61</v>
      </c>
      <c r="CF7" s="25">
        <v>156.32</v>
      </c>
      <c r="CG7" s="25">
        <v>157.4</v>
      </c>
      <c r="CH7" s="25">
        <v>162.61000000000001</v>
      </c>
      <c r="CI7" s="25">
        <v>163.94</v>
      </c>
      <c r="CJ7" s="25">
        <v>169.31</v>
      </c>
      <c r="CK7" s="25">
        <v>181.66</v>
      </c>
      <c r="CL7" s="25">
        <v>69.69</v>
      </c>
      <c r="CM7" s="25">
        <v>68.47</v>
      </c>
      <c r="CN7" s="25">
        <v>67.11</v>
      </c>
      <c r="CO7" s="25">
        <v>66.56</v>
      </c>
      <c r="CP7" s="25">
        <v>67.45</v>
      </c>
      <c r="CQ7" s="25">
        <v>63.23</v>
      </c>
      <c r="CR7" s="25">
        <v>62.59</v>
      </c>
      <c r="CS7" s="25">
        <v>61.81</v>
      </c>
      <c r="CT7" s="25">
        <v>62.35</v>
      </c>
      <c r="CU7" s="25">
        <v>62.69</v>
      </c>
      <c r="CV7" s="25">
        <v>60.21</v>
      </c>
      <c r="CW7" s="25">
        <v>92.27</v>
      </c>
      <c r="CX7" s="25">
        <v>92.56</v>
      </c>
      <c r="CY7" s="25">
        <v>92.45</v>
      </c>
      <c r="CZ7" s="25">
        <v>90.72</v>
      </c>
      <c r="DA7" s="25">
        <v>89.06</v>
      </c>
      <c r="DB7" s="25">
        <v>89.35</v>
      </c>
      <c r="DC7" s="25">
        <v>89.7</v>
      </c>
      <c r="DD7" s="25">
        <v>89.24</v>
      </c>
      <c r="DE7" s="25">
        <v>88.71</v>
      </c>
      <c r="DF7" s="25">
        <v>88.32</v>
      </c>
      <c r="DG7" s="25">
        <v>89.21</v>
      </c>
      <c r="DH7" s="25">
        <v>48.91</v>
      </c>
      <c r="DI7" s="25">
        <v>48.92</v>
      </c>
      <c r="DJ7" s="25">
        <v>49.77</v>
      </c>
      <c r="DK7" s="25">
        <v>50.71</v>
      </c>
      <c r="DL7" s="25">
        <v>49.38</v>
      </c>
      <c r="DM7" s="25">
        <v>49.62</v>
      </c>
      <c r="DN7" s="25">
        <v>50.5</v>
      </c>
      <c r="DO7" s="25">
        <v>51.28</v>
      </c>
      <c r="DP7" s="25">
        <v>51.95</v>
      </c>
      <c r="DQ7" s="25">
        <v>52.55</v>
      </c>
      <c r="DR7" s="25">
        <v>52.41</v>
      </c>
      <c r="DS7" s="25">
        <v>25.14</v>
      </c>
      <c r="DT7" s="25">
        <v>26.64</v>
      </c>
      <c r="DU7" s="25">
        <v>28.7</v>
      </c>
      <c r="DV7" s="25">
        <v>32.590000000000003</v>
      </c>
      <c r="DW7" s="25">
        <v>34.159999999999997</v>
      </c>
      <c r="DX7" s="25">
        <v>19.510000000000002</v>
      </c>
      <c r="DY7" s="25">
        <v>21.19</v>
      </c>
      <c r="DZ7" s="25">
        <v>22.64</v>
      </c>
      <c r="EA7" s="25">
        <v>24.49</v>
      </c>
      <c r="EB7" s="25">
        <v>25.85</v>
      </c>
      <c r="EC7" s="25">
        <v>26.78</v>
      </c>
      <c r="ED7" s="25">
        <v>0.47</v>
      </c>
      <c r="EE7" s="25">
        <v>0.66</v>
      </c>
      <c r="EF7" s="25">
        <v>0.55000000000000004</v>
      </c>
      <c r="EG7" s="25">
        <v>0.37</v>
      </c>
      <c r="EH7" s="25">
        <v>0.52</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2026-02-10T09:35:07Z</cp:lastPrinted>
  <dcterms:created xsi:type="dcterms:W3CDTF">2025-12-12T09:22:27Z</dcterms:created>
  <dcterms:modified xsi:type="dcterms:W3CDTF">2026-02-10T10:59:43Z</dcterms:modified>
  <cp:category/>
</cp:coreProperties>
</file>