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5_修正後の最終データ♦\02_今治市\"/>
    </mc:Choice>
  </mc:AlternateContent>
  <xr:revisionPtr revIDLastSave="0" documentId="13_ncr:1_{B344D016-CFE6-41D4-80A1-1253DFA93920}" xr6:coauthVersionLast="47" xr6:coauthVersionMax="47" xr10:uidLastSave="{00000000-0000-0000-0000-000000000000}"/>
  <workbookProtection workbookAlgorithmName="SHA-512" workbookHashValue="a/G6WW6z/2+HRpysicxqpP0MZPGRuzc05BziR0nuLzIF+RxcwRUxJFhjyGdAASJnD6waczmivM86vhri+N9G/w==" workbookSaltValue="BcIlyg2ducknnPswm3mZvA==" workbookSpinCount="100000" lockStructure="1"/>
  <bookViews>
    <workbookView xWindow="-120" yWindow="-120" windowWidth="19440" windowHeight="1488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<sst xmlns="http://schemas.openxmlformats.org/spreadsheetml/2006/main" count="278" uniqueCount="132">
  <si>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</si>
  <si>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</si>
  <si>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</si>
  <si>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</si>
  <si>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</si>
  <si>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</si>
  <si>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</si>
  <si>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</si>
  <si>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</si>
  <si>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</si>
  <si>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</si>
  <si>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</si>
  <si>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</si>
  <si>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</si>
  <si>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</si>
  <si>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</si>
  <si>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</si>
  <si>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</si>
  <si>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</si>
  <si>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</si>
  <si>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</si>
  <si>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</si>
  <si>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</si>
  <si>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</si>
  <si>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</si>
  <si>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</si>
  <si>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</si>
  <si>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</si>
  <si>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</si>
  <si>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</si>
  <si>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</si>
  <si>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</si>
  <si>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</si>
  <si>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</si>
  <si>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</si>
  <si>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</si>
  <si>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</si>
  <si>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</si>
  <si>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</si>
  <si>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</si>
  <si>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</si>
  <si>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</si>
  <si>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</si>
  <si>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</si>
  <si>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</si>
  <si>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</si>
  <si>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</si>
  <si>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</si>
  <si>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</si>
  <si>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</si>
  <si>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</si>
  <si>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</si>
  <si>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</si>
  <si>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</si>
  <si>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</si>
  <si>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</si>
  <si>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</si>
  <si>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</si>
  <si>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</si>
  <si>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</si>
  <si>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</si>
  <si>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</si>
  <si>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</si>
  <si>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</si>
  <si>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</si>
  <si>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</si>
  <si>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</si>
  <si>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</si>
  <si>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</si>
  <si>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</si>
  <si>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</si>
  <si>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</si>
  <si>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</si>
  <si>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</si>
  <si>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</si>
  <si>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</si>
  <si>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</si>
  <si>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</si>
  <si>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</si>
  <si>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</si>
  <si>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</si>
  <si>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</si>
  <si>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</si>
  <si>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</si>
  <si>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</si>
  <si>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</si>
  <si>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</si>
  <si>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</si>
  <si>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</si>
  <si>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</si>
  <si>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</si>
  <si>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</si>
  <si>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</si>
  <si>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</si>
  <si>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</si>
  <si>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</si>
  <si>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</si>
  <si>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</si>
  <si>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</si>
  <si>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</si>
  <si>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</si>
  <si>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</si>
  <si>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</si>
  <si>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</si>
  <si>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</si>
  <si>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</si>
  <si>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</si>
  <si>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</si>
  <si>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</si>
  <si>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</si>
  <si>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今治市</t>
  </si>
  <si>
    <t>駅前広場駐車場</t>
  </si>
  <si>
    <t>法非適用</t>
  </si>
  <si>
    <t>駐車場整備事業</t>
  </si>
  <si>
    <t>-</t>
  </si>
  <si>
    <t>Ａ３Ｂ１</t>
  </si>
  <si>
    <t>非設置</t>
  </si>
  <si>
    <t>該当数値なし</t>
  </si>
  <si>
    <t>その他駐車場</t>
  </si>
  <si>
    <t>広場式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</si>
  <si>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</si>
  <si>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</si>
  <si>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</si>
  <si>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</si>
  <si>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</si>
  <si>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</si>
  <si>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</si>
  <si>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</si>
  <si>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令和５年度に老朽化したフラップ板と精算機の更新と舗装工事を実施した。</t>
    <rPh sb="1" eb="3">
      <t>レイワ</t>
    </rPh>
    <rPh sb="4" eb="6">
      <t>ネンド</t>
    </rPh>
    <rPh sb="7" eb="10">
      <t>ロウキュウカ</t>
    </rPh>
    <rPh sb="16" eb="17">
      <t>バン</t>
    </rPh>
    <rPh sb="18" eb="21">
      <t>セイサンキ</t>
    </rPh>
    <rPh sb="22" eb="24">
      <t>コウシン</t>
    </rPh>
    <rPh sb="25" eb="27">
      <t>ホソウ</t>
    </rPh>
    <rPh sb="27" eb="29">
      <t>コウジ</t>
    </rPh>
    <rPh sb="30" eb="32">
      <t>ジッシ</t>
    </rPh>
    <phoneticPr fontId="5"/>
  </si>
  <si>
    <t>　類似施設からすると低水準であるがＪＲ今治駅前、バスターミナルに近いという立地から稼働率は全国平均を上回る。
　駅やバスターミナルの送迎者向けに用意している駐車後20分無料の制度を利用する者も多い。</t>
    <rPh sb="1" eb="3">
      <t>ルイジ</t>
    </rPh>
    <rPh sb="3" eb="5">
      <t>シセツ</t>
    </rPh>
    <rPh sb="10" eb="13">
      <t>テイスイジュン</t>
    </rPh>
    <rPh sb="19" eb="21">
      <t>イマバリ</t>
    </rPh>
    <rPh sb="21" eb="23">
      <t>エキマエ</t>
    </rPh>
    <rPh sb="32" eb="33">
      <t>チカ</t>
    </rPh>
    <rPh sb="37" eb="39">
      <t>リッチ</t>
    </rPh>
    <rPh sb="41" eb="43">
      <t>カドウ</t>
    </rPh>
    <rPh sb="43" eb="44">
      <t>リツ</t>
    </rPh>
    <rPh sb="45" eb="47">
      <t>ゼンコク</t>
    </rPh>
    <rPh sb="47" eb="49">
      <t>ヘイキン</t>
    </rPh>
    <rPh sb="50" eb="52">
      <t>ウワマワ</t>
    </rPh>
    <rPh sb="56" eb="57">
      <t>エキ</t>
    </rPh>
    <rPh sb="66" eb="69">
      <t>ソウゲイシャ</t>
    </rPh>
    <rPh sb="69" eb="70">
      <t>ム</t>
    </rPh>
    <rPh sb="72" eb="74">
      <t>ヨウイ</t>
    </rPh>
    <rPh sb="78" eb="81">
      <t>チュウシャゴ</t>
    </rPh>
    <rPh sb="83" eb="84">
      <t>プン</t>
    </rPh>
    <rPh sb="84" eb="86">
      <t>ムリョウ</t>
    </rPh>
    <rPh sb="87" eb="89">
      <t>セイド</t>
    </rPh>
    <rPh sb="90" eb="92">
      <t>リヨウ</t>
    </rPh>
    <rPh sb="94" eb="95">
      <t>モノ</t>
    </rPh>
    <rPh sb="96" eb="97">
      <t>オオ</t>
    </rPh>
    <phoneticPr fontId="5"/>
  </si>
  <si>
    <t>　今後も経費削減など経営改善に取り組み安定経営を継続したい。</t>
    <rPh sb="1" eb="3">
      <t>コンゴ</t>
    </rPh>
    <rPh sb="4" eb="6">
      <t>ケイヒ</t>
    </rPh>
    <rPh sb="6" eb="8">
      <t>サクゲン</t>
    </rPh>
    <rPh sb="10" eb="12">
      <t>ケイエイ</t>
    </rPh>
    <rPh sb="12" eb="14">
      <t>カイゼン</t>
    </rPh>
    <rPh sb="15" eb="16">
      <t>ト</t>
    </rPh>
    <rPh sb="17" eb="18">
      <t>ク</t>
    </rPh>
    <rPh sb="19" eb="21">
      <t>アンテイ</t>
    </rPh>
    <rPh sb="21" eb="23">
      <t>ケイエイ</t>
    </rPh>
    <rPh sb="24" eb="26">
      <t>ケイゾク</t>
    </rPh>
    <phoneticPr fontId="5"/>
  </si>
  <si>
    <t>　類似施設及び全国平均と比較すると収益的収支比率が低いが、ＪＲ今治駅前、バスターミナルに近いという立地から稼働率は高く、他会計からの補助なく収支は黒字で運営している。</t>
    <rPh sb="1" eb="3">
      <t>ルイジ</t>
    </rPh>
    <rPh sb="3" eb="5">
      <t>シセツ</t>
    </rPh>
    <rPh sb="5" eb="6">
      <t>オヨ</t>
    </rPh>
    <rPh sb="7" eb="9">
      <t>ゼンコク</t>
    </rPh>
    <rPh sb="9" eb="11">
      <t>ヘイキン</t>
    </rPh>
    <rPh sb="12" eb="14">
      <t>ヒカク</t>
    </rPh>
    <rPh sb="17" eb="19">
      <t>シュウエキ</t>
    </rPh>
    <rPh sb="19" eb="20">
      <t>テキ</t>
    </rPh>
    <rPh sb="20" eb="22">
      <t>シュウシ</t>
    </rPh>
    <rPh sb="22" eb="24">
      <t>ヒリツ</t>
    </rPh>
    <rPh sb="25" eb="26">
      <t>ヒク</t>
    </rPh>
    <rPh sb="31" eb="33">
      <t>イマバリ</t>
    </rPh>
    <rPh sb="33" eb="35">
      <t>エキマエ</t>
    </rPh>
    <rPh sb="44" eb="45">
      <t>チカ</t>
    </rPh>
    <rPh sb="49" eb="51">
      <t>リッチ</t>
    </rPh>
    <rPh sb="53" eb="56">
      <t>カドウリツ</t>
    </rPh>
    <rPh sb="57" eb="58">
      <t>タカ</t>
    </rPh>
    <rPh sb="60" eb="61">
      <t>ホカ</t>
    </rPh>
    <rPh sb="61" eb="63">
      <t>カイケイ</t>
    </rPh>
    <rPh sb="66" eb="68">
      <t>ホジョ</t>
    </rPh>
    <rPh sb="70" eb="72">
      <t>シュウシ</t>
    </rPh>
    <rPh sb="73" eb="75">
      <t>クロジ</t>
    </rPh>
    <rPh sb="76" eb="78">
      <t>ウンエイ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</si>
</sst>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149.30000000000001</c:v>
                </c:pt>
                <c:pt idx="1">
                  <c:v>183.6</c:v>
                </c:pt>
                <c:pt idx="2">
                  <c:v>414.7</c:v>
                </c:pt>
                <c:pt idx="3">
                  <c:v>12.2</c:v>
                </c:pt>
                <c:pt idx="4">
                  <c:v>15.9</c:v>
                </c:pt>
              </c:numCache>
            </c:numRef>
          </c:val>
          <c:extLst>
            <c:ext xmlns:c16="http://schemas.microsoft.com/office/drawing/2014/chart" uri="{C3380CC4-5D6E-409C-BE32-E72D297353CC}">
              <c16:uniqueId val="{00000000-9DAD-4D51-BBB0-29388B6FBF3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9DAD-4D51-BBB0-29388B6FBF3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11D-4E1A-B376-D48EB071AFE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011D-4E1A-B376-D48EB071AFE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02C-471E-B3D4-9F6E1C2B95E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02C-471E-B3D4-9F6E1C2B95E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37B-4602-9322-5E9C34D8F26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37B-4602-9322-5E9C34D8F26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B11-4656-9DD5-1DAE21C9CDF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BB11-4656-9DD5-1DAE21C9CDF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8A1-480A-8CC9-DBAFED74ACD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A8A1-480A-8CC9-DBAFED74ACD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117.6</c:v>
                </c:pt>
                <c:pt idx="1">
                  <c:v>135.30000000000001</c:v>
                </c:pt>
                <c:pt idx="2">
                  <c:v>170.6</c:v>
                </c:pt>
                <c:pt idx="3">
                  <c:v>226.7</c:v>
                </c:pt>
                <c:pt idx="4">
                  <c:v>313.3</c:v>
                </c:pt>
              </c:numCache>
            </c:numRef>
          </c:val>
          <c:extLst>
            <c:ext xmlns:c16="http://schemas.microsoft.com/office/drawing/2014/chart" uri="{C3380CC4-5D6E-409C-BE32-E72D297353CC}">
              <c16:uniqueId val="{00000000-9FD5-4BE5-A636-45440016FD0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9FD5-4BE5-A636-45440016FD0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33</c:v>
                </c:pt>
                <c:pt idx="1">
                  <c:v>45.5</c:v>
                </c:pt>
                <c:pt idx="2">
                  <c:v>75.900000000000006</c:v>
                </c:pt>
                <c:pt idx="3">
                  <c:v>79.2</c:v>
                </c:pt>
                <c:pt idx="4">
                  <c:v>8.5</c:v>
                </c:pt>
              </c:numCache>
            </c:numRef>
          </c:val>
          <c:extLst>
            <c:ext xmlns:c16="http://schemas.microsoft.com/office/drawing/2014/chart" uri="{C3380CC4-5D6E-409C-BE32-E72D297353CC}">
              <c16:uniqueId val="{00000000-C223-40E9-B319-013CD431461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C223-40E9-B319-013CD431461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1259</c:v>
                </c:pt>
                <c:pt idx="1">
                  <c:v>1890</c:v>
                </c:pt>
                <c:pt idx="2">
                  <c:v>2464</c:v>
                </c:pt>
                <c:pt idx="3">
                  <c:v>3105</c:v>
                </c:pt>
                <c:pt idx="4">
                  <c:v>2405</c:v>
                </c:pt>
              </c:numCache>
            </c:numRef>
          </c:val>
          <c:extLst>
            <c:ext xmlns:c16="http://schemas.microsoft.com/office/drawing/2014/chart" uri="{C3380CC4-5D6E-409C-BE32-E72D297353CC}">
              <c16:uniqueId val="{00000000-8F8A-4A93-9FFB-BF8C166F5D0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8F8A-4A93-9FFB-BF8C166F5D0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X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愛媛県今治市　駅前広場駐車場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410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149.30000000000001</v>
      </c>
      <c r="V31" s="116"/>
      <c r="W31" s="116"/>
      <c r="X31" s="116"/>
      <c r="Y31" s="116"/>
      <c r="Z31" s="116"/>
      <c r="AA31" s="116"/>
      <c r="AB31" s="116"/>
      <c r="AC31" s="116"/>
      <c r="AD31" s="116"/>
      <c r="AE31" s="116"/>
      <c r="AF31" s="116"/>
      <c r="AG31" s="116"/>
      <c r="AH31" s="116"/>
      <c r="AI31" s="116"/>
      <c r="AJ31" s="116"/>
      <c r="AK31" s="116"/>
      <c r="AL31" s="116"/>
      <c r="AM31" s="116"/>
      <c r="AN31" s="116">
        <f>データ!Z7</f>
        <v>183.6</v>
      </c>
      <c r="AO31" s="116"/>
      <c r="AP31" s="116"/>
      <c r="AQ31" s="116"/>
      <c r="AR31" s="116"/>
      <c r="AS31" s="116"/>
      <c r="AT31" s="116"/>
      <c r="AU31" s="116"/>
      <c r="AV31" s="116"/>
      <c r="AW31" s="116"/>
      <c r="AX31" s="116"/>
      <c r="AY31" s="116"/>
      <c r="AZ31" s="116"/>
      <c r="BA31" s="116"/>
      <c r="BB31" s="116"/>
      <c r="BC31" s="116"/>
      <c r="BD31" s="116"/>
      <c r="BE31" s="116"/>
      <c r="BF31" s="116"/>
      <c r="BG31" s="116">
        <f>データ!AA7</f>
        <v>414.7</v>
      </c>
      <c r="BH31" s="116"/>
      <c r="BI31" s="116"/>
      <c r="BJ31" s="116"/>
      <c r="BK31" s="116"/>
      <c r="BL31" s="116"/>
      <c r="BM31" s="116"/>
      <c r="BN31" s="116"/>
      <c r="BO31" s="116"/>
      <c r="BP31" s="116"/>
      <c r="BQ31" s="116"/>
      <c r="BR31" s="116"/>
      <c r="BS31" s="116"/>
      <c r="BT31" s="116"/>
      <c r="BU31" s="116"/>
      <c r="BV31" s="116"/>
      <c r="BW31" s="116"/>
      <c r="BX31" s="116"/>
      <c r="BY31" s="116"/>
      <c r="BZ31" s="116">
        <f>データ!AB7</f>
        <v>12.2</v>
      </c>
      <c r="CA31" s="116"/>
      <c r="CB31" s="116"/>
      <c r="CC31" s="116"/>
      <c r="CD31" s="116"/>
      <c r="CE31" s="116"/>
      <c r="CF31" s="116"/>
      <c r="CG31" s="116"/>
      <c r="CH31" s="116"/>
      <c r="CI31" s="116"/>
      <c r="CJ31" s="116"/>
      <c r="CK31" s="116"/>
      <c r="CL31" s="116"/>
      <c r="CM31" s="116"/>
      <c r="CN31" s="116"/>
      <c r="CO31" s="116"/>
      <c r="CP31" s="116"/>
      <c r="CQ31" s="116"/>
      <c r="CR31" s="116"/>
      <c r="CS31" s="116">
        <f>データ!AC7</f>
        <v>15.9</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117.6</v>
      </c>
      <c r="JD31" s="111"/>
      <c r="JE31" s="111"/>
      <c r="JF31" s="111"/>
      <c r="JG31" s="111"/>
      <c r="JH31" s="111"/>
      <c r="JI31" s="111"/>
      <c r="JJ31" s="111"/>
      <c r="JK31" s="111"/>
      <c r="JL31" s="111"/>
      <c r="JM31" s="111"/>
      <c r="JN31" s="111"/>
      <c r="JO31" s="111"/>
      <c r="JP31" s="111"/>
      <c r="JQ31" s="111"/>
      <c r="JR31" s="111"/>
      <c r="JS31" s="111"/>
      <c r="JT31" s="111"/>
      <c r="JU31" s="112"/>
      <c r="JV31" s="110">
        <f>データ!DL7</f>
        <v>135.30000000000001</v>
      </c>
      <c r="JW31" s="111"/>
      <c r="JX31" s="111"/>
      <c r="JY31" s="111"/>
      <c r="JZ31" s="111"/>
      <c r="KA31" s="111"/>
      <c r="KB31" s="111"/>
      <c r="KC31" s="111"/>
      <c r="KD31" s="111"/>
      <c r="KE31" s="111"/>
      <c r="KF31" s="111"/>
      <c r="KG31" s="111"/>
      <c r="KH31" s="111"/>
      <c r="KI31" s="111"/>
      <c r="KJ31" s="111"/>
      <c r="KK31" s="111"/>
      <c r="KL31" s="111"/>
      <c r="KM31" s="111"/>
      <c r="KN31" s="112"/>
      <c r="KO31" s="110">
        <f>データ!DM7</f>
        <v>170.6</v>
      </c>
      <c r="KP31" s="111"/>
      <c r="KQ31" s="111"/>
      <c r="KR31" s="111"/>
      <c r="KS31" s="111"/>
      <c r="KT31" s="111"/>
      <c r="KU31" s="111"/>
      <c r="KV31" s="111"/>
      <c r="KW31" s="111"/>
      <c r="KX31" s="111"/>
      <c r="KY31" s="111"/>
      <c r="KZ31" s="111"/>
      <c r="LA31" s="111"/>
      <c r="LB31" s="111"/>
      <c r="LC31" s="111"/>
      <c r="LD31" s="111"/>
      <c r="LE31" s="111"/>
      <c r="LF31" s="111"/>
      <c r="LG31" s="112"/>
      <c r="LH31" s="110">
        <f>データ!DN7</f>
        <v>226.7</v>
      </c>
      <c r="LI31" s="111"/>
      <c r="LJ31" s="111"/>
      <c r="LK31" s="111"/>
      <c r="LL31" s="111"/>
      <c r="LM31" s="111"/>
      <c r="LN31" s="111"/>
      <c r="LO31" s="111"/>
      <c r="LP31" s="111"/>
      <c r="LQ31" s="111"/>
      <c r="LR31" s="111"/>
      <c r="LS31" s="111"/>
      <c r="LT31" s="111"/>
      <c r="LU31" s="111"/>
      <c r="LV31" s="111"/>
      <c r="LW31" s="111"/>
      <c r="LX31" s="111"/>
      <c r="LY31" s="111"/>
      <c r="LZ31" s="112"/>
      <c r="MA31" s="110">
        <f>データ!DO7</f>
        <v>313.3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33</v>
      </c>
      <c r="EM52" s="116"/>
      <c r="EN52" s="116"/>
      <c r="EO52" s="116"/>
      <c r="EP52" s="116"/>
      <c r="EQ52" s="116"/>
      <c r="ER52" s="116"/>
      <c r="ES52" s="116"/>
      <c r="ET52" s="116"/>
      <c r="EU52" s="116"/>
      <c r="EV52" s="116"/>
      <c r="EW52" s="116"/>
      <c r="EX52" s="116"/>
      <c r="EY52" s="116"/>
      <c r="EZ52" s="116"/>
      <c r="FA52" s="116"/>
      <c r="FB52" s="116"/>
      <c r="FC52" s="116"/>
      <c r="FD52" s="116"/>
      <c r="FE52" s="116">
        <f>データ!BG7</f>
        <v>45.5</v>
      </c>
      <c r="FF52" s="116"/>
      <c r="FG52" s="116"/>
      <c r="FH52" s="116"/>
      <c r="FI52" s="116"/>
      <c r="FJ52" s="116"/>
      <c r="FK52" s="116"/>
      <c r="FL52" s="116"/>
      <c r="FM52" s="116"/>
      <c r="FN52" s="116"/>
      <c r="FO52" s="116"/>
      <c r="FP52" s="116"/>
      <c r="FQ52" s="116"/>
      <c r="FR52" s="116"/>
      <c r="FS52" s="116"/>
      <c r="FT52" s="116"/>
      <c r="FU52" s="116"/>
      <c r="FV52" s="116"/>
      <c r="FW52" s="116"/>
      <c r="FX52" s="116">
        <f>データ!BH7</f>
        <v>75.900000000000006</v>
      </c>
      <c r="FY52" s="116"/>
      <c r="FZ52" s="116"/>
      <c r="GA52" s="116"/>
      <c r="GB52" s="116"/>
      <c r="GC52" s="116"/>
      <c r="GD52" s="116"/>
      <c r="GE52" s="116"/>
      <c r="GF52" s="116"/>
      <c r="GG52" s="116"/>
      <c r="GH52" s="116"/>
      <c r="GI52" s="116"/>
      <c r="GJ52" s="116"/>
      <c r="GK52" s="116"/>
      <c r="GL52" s="116"/>
      <c r="GM52" s="116"/>
      <c r="GN52" s="116"/>
      <c r="GO52" s="116"/>
      <c r="GP52" s="116"/>
      <c r="GQ52" s="116">
        <f>データ!BI7</f>
        <v>79.2</v>
      </c>
      <c r="GR52" s="116"/>
      <c r="GS52" s="116"/>
      <c r="GT52" s="116"/>
      <c r="GU52" s="116"/>
      <c r="GV52" s="116"/>
      <c r="GW52" s="116"/>
      <c r="GX52" s="116"/>
      <c r="GY52" s="116"/>
      <c r="GZ52" s="116"/>
      <c r="HA52" s="116"/>
      <c r="HB52" s="116"/>
      <c r="HC52" s="116"/>
      <c r="HD52" s="116"/>
      <c r="HE52" s="116"/>
      <c r="HF52" s="116"/>
      <c r="HG52" s="116"/>
      <c r="HH52" s="116"/>
      <c r="HI52" s="116"/>
      <c r="HJ52" s="116">
        <f>データ!BJ7</f>
        <v>8.5</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1259</v>
      </c>
      <c r="JD52" s="120"/>
      <c r="JE52" s="120"/>
      <c r="JF52" s="120"/>
      <c r="JG52" s="120"/>
      <c r="JH52" s="120"/>
      <c r="JI52" s="120"/>
      <c r="JJ52" s="120"/>
      <c r="JK52" s="120"/>
      <c r="JL52" s="120"/>
      <c r="JM52" s="120"/>
      <c r="JN52" s="120"/>
      <c r="JO52" s="120"/>
      <c r="JP52" s="120"/>
      <c r="JQ52" s="120"/>
      <c r="JR52" s="120"/>
      <c r="JS52" s="120"/>
      <c r="JT52" s="120"/>
      <c r="JU52" s="120"/>
      <c r="JV52" s="120">
        <f>データ!BR7</f>
        <v>1890</v>
      </c>
      <c r="JW52" s="120"/>
      <c r="JX52" s="120"/>
      <c r="JY52" s="120"/>
      <c r="JZ52" s="120"/>
      <c r="KA52" s="120"/>
      <c r="KB52" s="120"/>
      <c r="KC52" s="120"/>
      <c r="KD52" s="120"/>
      <c r="KE52" s="120"/>
      <c r="KF52" s="120"/>
      <c r="KG52" s="120"/>
      <c r="KH52" s="120"/>
      <c r="KI52" s="120"/>
      <c r="KJ52" s="120"/>
      <c r="KK52" s="120"/>
      <c r="KL52" s="120"/>
      <c r="KM52" s="120"/>
      <c r="KN52" s="120"/>
      <c r="KO52" s="120">
        <f>データ!BS7</f>
        <v>2464</v>
      </c>
      <c r="KP52" s="120"/>
      <c r="KQ52" s="120"/>
      <c r="KR52" s="120"/>
      <c r="KS52" s="120"/>
      <c r="KT52" s="120"/>
      <c r="KU52" s="120"/>
      <c r="KV52" s="120"/>
      <c r="KW52" s="120"/>
      <c r="KX52" s="120"/>
      <c r="KY52" s="120"/>
      <c r="KZ52" s="120"/>
      <c r="LA52" s="120"/>
      <c r="LB52" s="120"/>
      <c r="LC52" s="120"/>
      <c r="LD52" s="120"/>
      <c r="LE52" s="120"/>
      <c r="LF52" s="120"/>
      <c r="LG52" s="120"/>
      <c r="LH52" s="120">
        <f>データ!BT7</f>
        <v>3105</v>
      </c>
      <c r="LI52" s="120"/>
      <c r="LJ52" s="120"/>
      <c r="LK52" s="120"/>
      <c r="LL52" s="120"/>
      <c r="LM52" s="120"/>
      <c r="LN52" s="120"/>
      <c r="LO52" s="120"/>
      <c r="LP52" s="120"/>
      <c r="LQ52" s="120"/>
      <c r="LR52" s="120"/>
      <c r="LS52" s="120"/>
      <c r="LT52" s="120"/>
      <c r="LU52" s="120"/>
      <c r="LV52" s="120"/>
      <c r="LW52" s="120"/>
      <c r="LX52" s="120"/>
      <c r="LY52" s="120"/>
      <c r="LZ52" s="120"/>
      <c r="MA52" s="120">
        <f>データ!BU7</f>
        <v>2405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18898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2QG58MRqWJeEdHGD8cUY0DFYDwaP+i9JowntXX7ZaC8yh0mFSp9DB5tKHFpCQH7JyDeXLbLas3oH8lrqSFeBGg==" saltValue="53Dp6lX0RODG+13Pgecb7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101</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102</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101</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102</v>
      </c>
      <c r="DB5" s="47" t="s">
        <v>103</v>
      </c>
      <c r="DC5" s="47" t="s">
        <v>93</v>
      </c>
      <c r="DD5" s="47" t="s">
        <v>101</v>
      </c>
      <c r="DE5" s="47" t="s">
        <v>95</v>
      </c>
      <c r="DF5" s="47" t="s">
        <v>96</v>
      </c>
      <c r="DG5" s="47" t="s">
        <v>97</v>
      </c>
      <c r="DH5" s="47" t="s">
        <v>98</v>
      </c>
      <c r="DI5" s="47" t="s">
        <v>99</v>
      </c>
      <c r="DJ5" s="47" t="s">
        <v>35</v>
      </c>
      <c r="DK5" s="47" t="s">
        <v>90</v>
      </c>
      <c r="DL5" s="47" t="s">
        <v>102</v>
      </c>
      <c r="DM5" s="47" t="s">
        <v>92</v>
      </c>
      <c r="DN5" s="47" t="s">
        <v>104</v>
      </c>
      <c r="DO5" s="47" t="s">
        <v>94</v>
      </c>
      <c r="DP5" s="47" t="s">
        <v>95</v>
      </c>
      <c r="DQ5" s="47" t="s">
        <v>96</v>
      </c>
      <c r="DR5" s="47" t="s">
        <v>97</v>
      </c>
      <c r="DS5" s="47" t="s">
        <v>98</v>
      </c>
      <c r="DT5" s="47" t="s">
        <v>99</v>
      </c>
      <c r="DU5" s="47" t="s">
        <v>100</v>
      </c>
    </row>
    <row r="6" spans="1:125" s="54" customFormat="1" x14ac:dyDescent="0.15">
      <c r="A6" s="37" t="s">
        <v>105</v>
      </c>
      <c r="B6" s="48">
        <f>B8</f>
        <v>2024</v>
      </c>
      <c r="C6" s="48">
        <f t="shared" ref="C6:X6" si="1">C8</f>
        <v>382027</v>
      </c>
      <c r="D6" s="48">
        <f t="shared" si="1"/>
        <v>47</v>
      </c>
      <c r="E6" s="48">
        <f t="shared" si="1"/>
        <v>14</v>
      </c>
      <c r="F6" s="48">
        <f t="shared" si="1"/>
        <v>0</v>
      </c>
      <c r="G6" s="48">
        <f t="shared" si="1"/>
        <v>2</v>
      </c>
      <c r="H6" s="48" t="str">
        <f>SUBSTITUTE(H8,"　","")</f>
        <v>愛媛県今治市</v>
      </c>
      <c r="I6" s="48" t="str">
        <f t="shared" si="1"/>
        <v>駅前広場駐車場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49</v>
      </c>
      <c r="S6" s="50" t="str">
        <f t="shared" si="1"/>
        <v>駅</v>
      </c>
      <c r="T6" s="50" t="str">
        <f t="shared" si="1"/>
        <v>有</v>
      </c>
      <c r="U6" s="51">
        <f t="shared" si="1"/>
        <v>410</v>
      </c>
      <c r="V6" s="51">
        <f t="shared" si="1"/>
        <v>15</v>
      </c>
      <c r="W6" s="51">
        <f t="shared" si="1"/>
        <v>200</v>
      </c>
      <c r="X6" s="50" t="str">
        <f t="shared" si="1"/>
        <v>無</v>
      </c>
      <c r="Y6" s="52">
        <f>IF(Y8="-",NA(),Y8)</f>
        <v>149.30000000000001</v>
      </c>
      <c r="Z6" s="52">
        <f t="shared" ref="Z6:AH6" si="2">IF(Z8="-",NA(),Z8)</f>
        <v>183.6</v>
      </c>
      <c r="AA6" s="52">
        <f t="shared" si="2"/>
        <v>414.7</v>
      </c>
      <c r="AB6" s="52">
        <f t="shared" si="2"/>
        <v>12.2</v>
      </c>
      <c r="AC6" s="52">
        <f t="shared" si="2"/>
        <v>15.9</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33</v>
      </c>
      <c r="BG6" s="52">
        <f t="shared" ref="BG6:BO6" si="5">IF(BG8="-",NA(),BG8)</f>
        <v>45.5</v>
      </c>
      <c r="BH6" s="52">
        <f t="shared" si="5"/>
        <v>75.900000000000006</v>
      </c>
      <c r="BI6" s="52">
        <f t="shared" si="5"/>
        <v>79.2</v>
      </c>
      <c r="BJ6" s="52">
        <f t="shared" si="5"/>
        <v>8.5</v>
      </c>
      <c r="BK6" s="52">
        <f t="shared" si="5"/>
        <v>-122.5</v>
      </c>
      <c r="BL6" s="52">
        <f t="shared" si="5"/>
        <v>8.5</v>
      </c>
      <c r="BM6" s="52">
        <f t="shared" si="5"/>
        <v>26.6</v>
      </c>
      <c r="BN6" s="52">
        <f t="shared" si="5"/>
        <v>35.4</v>
      </c>
      <c r="BO6" s="52">
        <f t="shared" si="5"/>
        <v>27.3</v>
      </c>
      <c r="BP6" s="49" t="str">
        <f>IF(BP8="-","",IF(BP8="-","【-】","【"&amp;SUBSTITUTE(TEXT(BP8,"#,##0.0"),"-","△")&amp;"】"))</f>
        <v>【2.0】</v>
      </c>
      <c r="BQ6" s="53">
        <f>IF(BQ8="-",NA(),BQ8)</f>
        <v>1259</v>
      </c>
      <c r="BR6" s="53">
        <f t="shared" ref="BR6:BZ6" si="6">IF(BR8="-",NA(),BR8)</f>
        <v>1890</v>
      </c>
      <c r="BS6" s="53">
        <f t="shared" si="6"/>
        <v>2464</v>
      </c>
      <c r="BT6" s="53">
        <f t="shared" si="6"/>
        <v>3105</v>
      </c>
      <c r="BU6" s="53">
        <f t="shared" si="6"/>
        <v>2405</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18898</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117.6</v>
      </c>
      <c r="DL6" s="52">
        <f t="shared" ref="DL6:DT6" si="9">IF(DL8="-",NA(),DL8)</f>
        <v>135.30000000000001</v>
      </c>
      <c r="DM6" s="52">
        <f t="shared" si="9"/>
        <v>170.6</v>
      </c>
      <c r="DN6" s="52">
        <f t="shared" si="9"/>
        <v>226.7</v>
      </c>
      <c r="DO6" s="52">
        <f t="shared" si="9"/>
        <v>313.3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108</v>
      </c>
      <c r="B7" s="48">
        <f t="shared" ref="B7:X7" si="10">B8</f>
        <v>2024</v>
      </c>
      <c r="C7" s="48">
        <f t="shared" si="10"/>
        <v>382027</v>
      </c>
      <c r="D7" s="48">
        <f t="shared" si="10"/>
        <v>47</v>
      </c>
      <c r="E7" s="48">
        <f t="shared" si="10"/>
        <v>14</v>
      </c>
      <c r="F7" s="48">
        <f t="shared" si="10"/>
        <v>0</v>
      </c>
      <c r="G7" s="48">
        <f t="shared" si="10"/>
        <v>2</v>
      </c>
      <c r="H7" s="48" t="str">
        <f t="shared" si="10"/>
        <v>愛媛県　今治市</v>
      </c>
      <c r="I7" s="48" t="str">
        <f t="shared" si="10"/>
        <v>駅前広場駐車場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49</v>
      </c>
      <c r="S7" s="50" t="str">
        <f t="shared" si="10"/>
        <v>駅</v>
      </c>
      <c r="T7" s="50" t="str">
        <f t="shared" si="10"/>
        <v>有</v>
      </c>
      <c r="U7" s="51">
        <f t="shared" si="10"/>
        <v>410</v>
      </c>
      <c r="V7" s="51">
        <f t="shared" si="10"/>
        <v>15</v>
      </c>
      <c r="W7" s="51">
        <f t="shared" si="10"/>
        <v>200</v>
      </c>
      <c r="X7" s="50" t="str">
        <f t="shared" si="10"/>
        <v>無</v>
      </c>
      <c r="Y7" s="52">
        <f>Y8</f>
        <v>149.30000000000001</v>
      </c>
      <c r="Z7" s="52">
        <f t="shared" ref="Z7:AH7" si="11">Z8</f>
        <v>183.6</v>
      </c>
      <c r="AA7" s="52">
        <f t="shared" si="11"/>
        <v>414.7</v>
      </c>
      <c r="AB7" s="52">
        <f t="shared" si="11"/>
        <v>12.2</v>
      </c>
      <c r="AC7" s="52">
        <f t="shared" si="11"/>
        <v>15.9</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33</v>
      </c>
      <c r="BG7" s="52">
        <f t="shared" ref="BG7:BO7" si="14">BG8</f>
        <v>45.5</v>
      </c>
      <c r="BH7" s="52">
        <f t="shared" si="14"/>
        <v>75.900000000000006</v>
      </c>
      <c r="BI7" s="52">
        <f t="shared" si="14"/>
        <v>79.2</v>
      </c>
      <c r="BJ7" s="52">
        <f t="shared" si="14"/>
        <v>8.5</v>
      </c>
      <c r="BK7" s="52">
        <f t="shared" si="14"/>
        <v>-122.5</v>
      </c>
      <c r="BL7" s="52">
        <f t="shared" si="14"/>
        <v>8.5</v>
      </c>
      <c r="BM7" s="52">
        <f t="shared" si="14"/>
        <v>26.6</v>
      </c>
      <c r="BN7" s="52">
        <f t="shared" si="14"/>
        <v>35.4</v>
      </c>
      <c r="BO7" s="52">
        <f t="shared" si="14"/>
        <v>27.3</v>
      </c>
      <c r="BP7" s="49"/>
      <c r="BQ7" s="53">
        <f>BQ8</f>
        <v>1259</v>
      </c>
      <c r="BR7" s="53">
        <f t="shared" ref="BR7:BZ7" si="15">BR8</f>
        <v>1890</v>
      </c>
      <c r="BS7" s="53">
        <f t="shared" si="15"/>
        <v>2464</v>
      </c>
      <c r="BT7" s="53">
        <f t="shared" si="15"/>
        <v>3105</v>
      </c>
      <c r="BU7" s="53">
        <f t="shared" si="15"/>
        <v>2405</v>
      </c>
      <c r="BV7" s="53">
        <f t="shared" si="15"/>
        <v>2576</v>
      </c>
      <c r="BW7" s="53">
        <f t="shared" si="15"/>
        <v>4153</v>
      </c>
      <c r="BX7" s="53">
        <f t="shared" si="15"/>
        <v>6140</v>
      </c>
      <c r="BY7" s="53">
        <f t="shared" si="15"/>
        <v>9344</v>
      </c>
      <c r="BZ7" s="53">
        <f t="shared" si="15"/>
        <v>6621</v>
      </c>
      <c r="CA7" s="51"/>
      <c r="CB7" s="52" t="s">
        <v>109</v>
      </c>
      <c r="CC7" s="52" t="s">
        <v>109</v>
      </c>
      <c r="CD7" s="52" t="s">
        <v>109</v>
      </c>
      <c r="CE7" s="52" t="s">
        <v>109</v>
      </c>
      <c r="CF7" s="52" t="s">
        <v>109</v>
      </c>
      <c r="CG7" s="52" t="s">
        <v>109</v>
      </c>
      <c r="CH7" s="52" t="s">
        <v>109</v>
      </c>
      <c r="CI7" s="52" t="s">
        <v>109</v>
      </c>
      <c r="CJ7" s="52" t="s">
        <v>109</v>
      </c>
      <c r="CK7" s="52" t="s">
        <v>106</v>
      </c>
      <c r="CL7" s="49"/>
      <c r="CM7" s="51">
        <f>CM8</f>
        <v>18898</v>
      </c>
      <c r="CN7" s="51">
        <f>CN8</f>
        <v>0</v>
      </c>
      <c r="CO7" s="52" t="s">
        <v>109</v>
      </c>
      <c r="CP7" s="52" t="s">
        <v>109</v>
      </c>
      <c r="CQ7" s="52" t="s">
        <v>109</v>
      </c>
      <c r="CR7" s="52" t="s">
        <v>109</v>
      </c>
      <c r="CS7" s="52" t="s">
        <v>109</v>
      </c>
      <c r="CT7" s="52" t="s">
        <v>109</v>
      </c>
      <c r="CU7" s="52" t="s">
        <v>109</v>
      </c>
      <c r="CV7" s="52" t="s">
        <v>109</v>
      </c>
      <c r="CW7" s="52" t="s">
        <v>109</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117.6</v>
      </c>
      <c r="DL7" s="52">
        <f t="shared" ref="DL7:DT7" si="17">DL8</f>
        <v>135.30000000000001</v>
      </c>
      <c r="DM7" s="52">
        <f t="shared" si="17"/>
        <v>170.6</v>
      </c>
      <c r="DN7" s="52">
        <f t="shared" si="17"/>
        <v>226.7</v>
      </c>
      <c r="DO7" s="52">
        <f t="shared" si="17"/>
        <v>313.3</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382027</v>
      </c>
      <c r="D8" s="55">
        <v>47</v>
      </c>
      <c r="E8" s="55">
        <v>14</v>
      </c>
      <c r="F8" s="55">
        <v>0</v>
      </c>
      <c r="G8" s="55">
        <v>2</v>
      </c>
      <c r="H8" s="55" t="s">
        <v>110</v>
      </c>
      <c r="I8" s="55" t="s">
        <v>111</v>
      </c>
      <c r="J8" s="55" t="s">
        <v>112</v>
      </c>
      <c r="K8" s="55" t="s">
        <v>113</v>
      </c>
      <c r="L8" s="55" t="s">
        <v>114</v>
      </c>
      <c r="M8" s="55" t="s">
        <v>115</v>
      </c>
      <c r="N8" s="55" t="s">
        <v>116</v>
      </c>
      <c r="O8" s="56" t="s">
        <v>117</v>
      </c>
      <c r="P8" s="57" t="s">
        <v>118</v>
      </c>
      <c r="Q8" s="57" t="s">
        <v>119</v>
      </c>
      <c r="R8" s="58">
        <v>49</v>
      </c>
      <c r="S8" s="57" t="s">
        <v>120</v>
      </c>
      <c r="T8" s="57" t="s">
        <v>121</v>
      </c>
      <c r="U8" s="58">
        <v>410</v>
      </c>
      <c r="V8" s="58">
        <v>15</v>
      </c>
      <c r="W8" s="58">
        <v>200</v>
      </c>
      <c r="X8" s="57" t="s">
        <v>122</v>
      </c>
      <c r="Y8" s="59">
        <v>149.30000000000001</v>
      </c>
      <c r="Z8" s="59">
        <v>183.6</v>
      </c>
      <c r="AA8" s="59">
        <v>414.7</v>
      </c>
      <c r="AB8" s="59">
        <v>12.2</v>
      </c>
      <c r="AC8" s="59">
        <v>15.9</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33</v>
      </c>
      <c r="BG8" s="59">
        <v>45.5</v>
      </c>
      <c r="BH8" s="59">
        <v>75.900000000000006</v>
      </c>
      <c r="BI8" s="59">
        <v>79.2</v>
      </c>
      <c r="BJ8" s="59">
        <v>8.5</v>
      </c>
      <c r="BK8" s="59">
        <v>-122.5</v>
      </c>
      <c r="BL8" s="59">
        <v>8.5</v>
      </c>
      <c r="BM8" s="59">
        <v>26.6</v>
      </c>
      <c r="BN8" s="59">
        <v>35.4</v>
      </c>
      <c r="BO8" s="59">
        <v>27.3</v>
      </c>
      <c r="BP8" s="56">
        <v>2</v>
      </c>
      <c r="BQ8" s="60">
        <v>1259</v>
      </c>
      <c r="BR8" s="60">
        <v>1890</v>
      </c>
      <c r="BS8" s="60">
        <v>2464</v>
      </c>
      <c r="BT8" s="61">
        <v>3105</v>
      </c>
      <c r="BU8" s="61">
        <v>2405</v>
      </c>
      <c r="BV8" s="60">
        <v>2576</v>
      </c>
      <c r="BW8" s="60">
        <v>4153</v>
      </c>
      <c r="BX8" s="60">
        <v>6140</v>
      </c>
      <c r="BY8" s="60">
        <v>9344</v>
      </c>
      <c r="BZ8" s="60">
        <v>6621</v>
      </c>
      <c r="CA8" s="58">
        <v>10905</v>
      </c>
      <c r="CB8" s="59" t="s">
        <v>114</v>
      </c>
      <c r="CC8" s="59" t="s">
        <v>114</v>
      </c>
      <c r="CD8" s="59" t="s">
        <v>114</v>
      </c>
      <c r="CE8" s="59" t="s">
        <v>114</v>
      </c>
      <c r="CF8" s="59" t="s">
        <v>114</v>
      </c>
      <c r="CG8" s="59" t="s">
        <v>114</v>
      </c>
      <c r="CH8" s="59" t="s">
        <v>114</v>
      </c>
      <c r="CI8" s="59" t="s">
        <v>114</v>
      </c>
      <c r="CJ8" s="59" t="s">
        <v>114</v>
      </c>
      <c r="CK8" s="59" t="s">
        <v>114</v>
      </c>
      <c r="CL8" s="56" t="s">
        <v>114</v>
      </c>
      <c r="CM8" s="58">
        <v>18898</v>
      </c>
      <c r="CN8" s="58">
        <v>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70.3</v>
      </c>
      <c r="DF8" s="59">
        <v>70</v>
      </c>
      <c r="DG8" s="59">
        <v>47.6</v>
      </c>
      <c r="DH8" s="59">
        <v>35.9</v>
      </c>
      <c r="DI8" s="59">
        <v>24.8</v>
      </c>
      <c r="DJ8" s="56">
        <v>73.400000000000006</v>
      </c>
      <c r="DK8" s="59">
        <v>117.6</v>
      </c>
      <c r="DL8" s="59">
        <v>135.30000000000001</v>
      </c>
      <c r="DM8" s="59">
        <v>170.6</v>
      </c>
      <c r="DN8" s="59">
        <v>226.7</v>
      </c>
      <c r="DO8" s="59">
        <v>313.3</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髙岡光</cp:lastModifiedBy>
  <cp:lastPrinted>2026-02-25T03:06:55Z</cp:lastPrinted>
  <dcterms:created xsi:type="dcterms:W3CDTF">2025-12-12T09:33:15Z</dcterms:created>
  <dcterms:modified xsi:type="dcterms:W3CDTF">2026-02-25T03:06:56Z</dcterms:modified>
  <cp:category/>
</cp:coreProperties>
</file>