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2_今治市\"/>
    </mc:Choice>
  </mc:AlternateContent>
  <xr:revisionPtr revIDLastSave="0" documentId="13_ncr:1_{1B3445D2-3553-49B9-A6A8-6A5DC613551F}" xr6:coauthVersionLast="47" xr6:coauthVersionMax="47" xr10:uidLastSave="{00000000-0000-0000-0000-000000000000}"/>
  <workbookProtection workbookAlgorithmName="SHA-512" workbookHashValue="fWeiGy1Xr25tEs15aSq1dDKuaYdnvmb9LoPdob2nChzvkSP3NC2/aWEqnWY+47WCCf1IIAc0hhAhxKKeRBMgMw==" workbookSaltValue="pubxBgLTomaBltsOYL/uQw==" workbookSpinCount="100000" lockStructure="1"/>
  <bookViews>
    <workbookView xWindow="-3960" yWindow="10130" windowWidth="19420" windowHeight="103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J85" i="4"/>
  <c r="I85" i="4"/>
  <c r="E85" i="4"/>
  <c r="AT10" i="4"/>
  <c r="I10" i="4"/>
  <c r="AL8" i="4"/>
  <c r="P8" i="4"/>
  <c r="I8" i="4"/>
</calcChain>
</file>

<file path=xl/sharedStrings.xml><?xml version="1.0" encoding="utf-8"?>
<sst xmlns="http://schemas.openxmlformats.org/spreadsheetml/2006/main" count="307" uniqueCount="116">
  <si>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</si>
  <si>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</si>
  <si>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</si>
  <si>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</si>
  <si>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</si>
  <si>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</si>
  <si>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</si>
  <si>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</si>
  <si>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</si>
  <si>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</si>
  <si>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</si>
  <si>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</si>
  <si>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</si>
  <si>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</si>
  <si>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</si>
  <si>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</si>
  <si>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</si>
  <si>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</si>
  <si>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</si>
  <si>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</si>
  <si>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</si>
  <si>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</si>
  <si>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</si>
  <si>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</si>
  <si>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</si>
  <si>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</si>
  <si>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</si>
  <si>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</si>
  <si>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</si>
  <si>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</si>
  <si>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</si>
  <si>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</si>
  <si>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</si>
  <si>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</si>
  <si>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</si>
  <si>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</si>
  <si>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</si>
  <si>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</si>
  <si>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</si>
  <si>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</si>
  <si>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</si>
  <si>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</si>
  <si>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</si>
  <si>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</si>
  <si>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</si>
  <si>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</si>
  <si>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</si>
  <si>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</si>
  <si>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</si>
  <si>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</si>
  <si>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</si>
  <si>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</si>
  <si>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</si>
  <si>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</si>
  <si>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</si>
  <si>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</si>
  <si>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</si>
  <si>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</si>
  <si>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</si>
  <si>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</si>
  <si>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</si>
  <si>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</si>
  <si>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</si>
  <si>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</si>
  <si>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</si>
  <si>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</si>
  <si>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</si>
  <si>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</si>
  <si>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</si>
  <si>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</si>
  <si>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</si>
  <si>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</si>
  <si>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</si>
  <si>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</si>
  <si>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</si>
  <si>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</si>
  <si>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</si>
  <si>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</si>
  <si>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</si>
  <si>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</si>
  <si>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</si>
  <si>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</si>
  <si>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</si>
  <si>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</si>
  <si>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</si>
  <si>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</si>
  <si>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</si>
  <si>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</si>
  <si>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</si>
  <si>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</si>
  <si>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</si>
  <si>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</si>
  <si>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</si>
  <si>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</si>
  <si>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</si>
  <si>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</si>
  <si>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</si>
  <si>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</si>
  <si>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</si>
  <si>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</si>
  <si>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</si>
  <si>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</si>
  <si>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</si>
  <si>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</si>
  <si>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</si>
  <si>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</si>
  <si>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</si>
  <si>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</si>
  <si>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</si>
  <si>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</si>
  <si>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</si>
  <si>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</si>
  <si>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</si>
  <si>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整備事業は完了しているため、今後、汚水処理費用について逓減していくと考えている。
　また、資産の老朽化や人口減少等に伴う料金収入の減少に対応するため、策定した経営戦略に沿って、経営基盤強化と財政マネジメントの向上に努める。</t>
    <phoneticPr fontId="4"/>
  </si>
  <si>
    <t>供用開始から30年が経過し、ブロアの故障があるが、修繕や取替で対応している。浄化槽本体の耐用年数は30年以上とされているが、50年程度の使用実績があるため、当面の間、大きな更新経費等は見込んでいない。</t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</si>
  <si>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①経常収支比率について、他会計繰入金等の収入もあって目安とされる100％を超える水準となっている。②累積欠損金比率についても、赤字解消によって経営は安定している。
　③流動比率について、前年度と比較して改善している。将来の投資の見込みが無いため、今後も企業債などの流動負債は年々減少していく見込みである。
　下水道使用料の収入は減少傾向にあり、併せて、物価高騰などの影響から、⑤経費回収率は類似団体平均値と比較し11.07ポイント低く、⑥汚水処理原価については200.12ポイント高い結果となっている。
　人口減少に併せて、節水機器の普及による有収水量の減少などにより、⑦施設利用率は、類似団体平均値と比べて大幅に低くなっている。</t>
    <rPh sb="128" eb="130">
      <t>ルイセキ</t>
    </rPh>
    <rPh sb="130" eb="132">
      <t>ケッソン</t>
    </rPh>
    <rPh sb="132" eb="133">
      <t>キン</t>
    </rPh>
    <rPh sb="133" eb="135">
      <t>ヒリツ</t>
    </rPh>
    <rPh sb="141" eb="143">
      <t>アカジ</t>
    </rPh>
    <rPh sb="143" eb="145">
      <t>カイショウ</t>
    </rPh>
    <rPh sb="149" eb="151">
      <t>ケイエイ</t>
    </rPh>
    <rPh sb="152" eb="154">
      <t>アンテイ</t>
    </rPh>
    <rPh sb="171" eb="173">
      <t>ゼンネン</t>
    </rPh>
    <rPh sb="173" eb="174">
      <t>ド</t>
    </rPh>
    <rPh sb="175" eb="177">
      <t>ヒカク</t>
    </rPh>
    <rPh sb="179" eb="181">
      <t>カイゼン</t>
    </rPh>
    <rPh sb="210" eb="214">
      <t>リュウドウフサイ</t>
    </rPh>
    <rPh sb="215" eb="217">
      <t>ネンネン</t>
    </rPh>
    <rPh sb="223" eb="225">
      <t>ミコ</t>
    </rPh>
    <rPh sb="231" eb="232">
      <t>ショウ</t>
    </rPh>
    <rPh sb="251" eb="253">
      <t>シュウニュウ</t>
    </rPh>
    <rPh sb="254" eb="256">
      <t>ゲンショウ</t>
    </rPh>
    <rPh sb="256" eb="258">
      <t>ケイコウ</t>
    </rPh>
    <rPh sb="262" eb="263">
      <t>アワ</t>
    </rPh>
    <rPh sb="272" eb="274">
      <t>エイキョウ</t>
    </rPh>
    <rPh sb="293" eb="295">
      <t>ヒカク</t>
    </rPh>
    <rPh sb="304" eb="305">
      <t>ヒク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</si>
</sst>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9-41BC-BF66-C8766E31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9-41BC-BF66-C8766E31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20.69</c:v>
                </c:pt>
                <c:pt idx="4">
                  <c:v>18.97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4-4F71-862E-0F8E8FE0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45.93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4-4F71-862E-0F8E8FE0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5-4EBB-8198-EBD39F5C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82.98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5-4EBB-8198-EBD39F5C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99.8</c:v>
                </c:pt>
                <c:pt idx="4">
                  <c:v>100.05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1-4D68-9F70-167111C0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96.48</c:v>
                </c:pt>
                <c:pt idx="4">
                  <c:v>100.84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1-4D68-9F70-167111C0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31.26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5-43AA-B709-5487E7CEB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39.700000000000003</c:v>
                </c:pt>
                <c:pt idx="4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5-43AA-B709-5487E7CEB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E08-B63D-A2A90F14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1-4E08-B63D-A2A90F14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1.76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A-4BE4-9030-CFA0BF610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224.6</c:v>
                </c:pt>
                <c:pt idx="4">
                  <c:v>135.16999999999999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A-4BE4-9030-CFA0BF610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82.88</c:v>
                </c:pt>
                <c:pt idx="4">
                  <c:v>112.67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B-4451-9B53-41287901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132.16</c:v>
                </c:pt>
                <c:pt idx="4">
                  <c:v>113.41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B-4451-9B53-41287901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C-44E8-BEAB-0FCCB5EB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992.16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C-44E8-BEAB-0FCCB5EB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27.21</c:v>
                </c:pt>
                <c:pt idx="4">
                  <c:v>27.48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8-436C-A2EF-C288ACF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45.55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8-436C-A2EF-C288ACF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584.41999999999996</c:v>
                </c:pt>
                <c:pt idx="4">
                  <c:v>591.46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8-48E9-A3D2-5B14F049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331.17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8-48E9-A3D2-5B14F049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L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愛媛県　今治市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個別排水処理</v>
      </c>
      <c r="Q8" s="70"/>
      <c r="R8" s="70"/>
      <c r="S8" s="70"/>
      <c r="T8" s="70"/>
      <c r="U8" s="70"/>
      <c r="V8" s="70"/>
      <c r="W8" s="70" t="str">
        <f>データ!L6</f>
        <v>L2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147702</v>
      </c>
      <c r="AM8" s="44"/>
      <c r="AN8" s="44"/>
      <c r="AO8" s="44"/>
      <c r="AP8" s="44"/>
      <c r="AQ8" s="44"/>
      <c r="AR8" s="44"/>
      <c r="AS8" s="44"/>
      <c r="AT8" s="45">
        <f>データ!T6</f>
        <v>419.21</v>
      </c>
      <c r="AU8" s="45"/>
      <c r="AV8" s="45"/>
      <c r="AW8" s="45"/>
      <c r="AX8" s="45"/>
      <c r="AY8" s="45"/>
      <c r="AZ8" s="45"/>
      <c r="BA8" s="45"/>
      <c r="BB8" s="45">
        <f>データ!U6</f>
        <v>352.33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57.86</v>
      </c>
      <c r="J10" s="45"/>
      <c r="K10" s="45"/>
      <c r="L10" s="45"/>
      <c r="M10" s="45"/>
      <c r="N10" s="45"/>
      <c r="O10" s="45"/>
      <c r="P10" s="45">
        <f>データ!P6</f>
        <v>0.03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3046</v>
      </c>
      <c r="AE10" s="44"/>
      <c r="AF10" s="44"/>
      <c r="AG10" s="44"/>
      <c r="AH10" s="44"/>
      <c r="AI10" s="44"/>
      <c r="AJ10" s="44"/>
      <c r="AK10" s="2"/>
      <c r="AL10" s="44">
        <f>データ!V6</f>
        <v>46</v>
      </c>
      <c r="AM10" s="44"/>
      <c r="AN10" s="44"/>
      <c r="AO10" s="44"/>
      <c r="AP10" s="44"/>
      <c r="AQ10" s="44"/>
      <c r="AR10" s="44"/>
      <c r="AS10" s="44"/>
      <c r="AT10" s="45">
        <f>データ!W6</f>
        <v>0.3</v>
      </c>
      <c r="AU10" s="45"/>
      <c r="AV10" s="45"/>
      <c r="AW10" s="45"/>
      <c r="AX10" s="45"/>
      <c r="AY10" s="45"/>
      <c r="AZ10" s="45"/>
      <c r="BA10" s="45"/>
      <c r="BB10" s="45">
        <f>データ!X6</f>
        <v>153.33000000000001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【100.11】</v>
      </c>
      <c r="F85" s="12" t="str">
        <f>データ!AT6</f>
        <v>【144.34】</v>
      </c>
      <c r="G85" s="12" t="str">
        <f>データ!BE6</f>
        <v>【114.26】</v>
      </c>
      <c r="H85" s="12" t="str">
        <f>データ!BP6</f>
        <v>【876.32】</v>
      </c>
      <c r="I85" s="12" t="str">
        <f>データ!CA6</f>
        <v>【39.48】</v>
      </c>
      <c r="J85" s="12" t="str">
        <f>データ!CL6</f>
        <v>【390.09】</v>
      </c>
      <c r="K85" s="12" t="str">
        <f>データ!CW6</f>
        <v>【45.56】</v>
      </c>
      <c r="L85" s="12" t="str">
        <f>データ!DH6</f>
        <v>【82.62】</v>
      </c>
      <c r="M85" s="12" t="str">
        <f>データ!DS6</f>
        <v>【39.30】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tWixES7tcgJ62yScBr4m09rShCte0XU4CFhNV6GALJHLsCyeSWTe64KQVWqHEb7myE+elop1aie5cIuNCJlvYg==" saltValue="hdTVsaKGKzugqO4xSCV4r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382027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57.86</v>
      </c>
      <c r="P6" s="20">
        <f t="shared" si="3"/>
        <v>0.03</v>
      </c>
      <c r="Q6" s="20">
        <f t="shared" si="3"/>
        <v>100</v>
      </c>
      <c r="R6" s="20">
        <f t="shared" si="3"/>
        <v>3046</v>
      </c>
      <c r="S6" s="20">
        <f t="shared" si="3"/>
        <v>147702</v>
      </c>
      <c r="T6" s="20">
        <f t="shared" si="3"/>
        <v>419.21</v>
      </c>
      <c r="U6" s="20">
        <f t="shared" si="3"/>
        <v>352.33</v>
      </c>
      <c r="V6" s="20">
        <f t="shared" si="3"/>
        <v>46</v>
      </c>
      <c r="W6" s="20">
        <f t="shared" si="3"/>
        <v>0.3</v>
      </c>
      <c r="X6" s="20">
        <f t="shared" si="3"/>
        <v>153.33000000000001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99.8</v>
      </c>
      <c r="AC6" s="21">
        <f t="shared" si="4"/>
        <v>100.05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96.48</v>
      </c>
      <c r="AH6" s="21">
        <f t="shared" si="4"/>
        <v>100.84</v>
      </c>
      <c r="AI6" s="20" t="str">
        <f>IF(AI7="","",IF(AI7="-","【-】","【"&amp;SUBSTITUTE(TEXT(AI7,"#,##0.00"),"-","△")&amp;"】"))</f>
        <v>【100.11】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>
        <f t="shared" si="5"/>
        <v>1.76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224.6</v>
      </c>
      <c r="AS6" s="21">
        <f t="shared" si="5"/>
        <v>135.16999999999999</v>
      </c>
      <c r="AT6" s="20" t="str">
        <f>IF(AT7="","",IF(AT7="-","【-】","【"&amp;SUBSTITUTE(TEXT(AT7,"#,##0.00"),"-","△")&amp;"】"))</f>
        <v>【144.34】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82.88</v>
      </c>
      <c r="AY6" s="21">
        <f t="shared" si="6"/>
        <v>112.67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132.16</v>
      </c>
      <c r="BD6" s="21">
        <f t="shared" si="6"/>
        <v>113.41</v>
      </c>
      <c r="BE6" s="20" t="str">
        <f>IF(BE7="","",IF(BE7="-","【-】","【"&amp;SUBSTITUTE(TEXT(BE7,"#,##0.00"),"-","△")&amp;"】"))</f>
        <v>【114.26】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992.16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27.21</v>
      </c>
      <c r="BU6" s="21">
        <f t="shared" si="8"/>
        <v>27.48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45.55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584.41999999999996</v>
      </c>
      <c r="CF6" s="21">
        <f t="shared" si="9"/>
        <v>591.46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331.17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20.69</v>
      </c>
      <c r="CQ6" s="21">
        <f t="shared" si="10"/>
        <v>18.97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45.93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82.98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0">
        <f t="shared" si="12"/>
        <v>0</v>
      </c>
      <c r="DM6" s="21">
        <f t="shared" si="12"/>
        <v>31.26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39.700000000000003</v>
      </c>
      <c r="DR6" s="21">
        <f t="shared" si="12"/>
        <v>39.79</v>
      </c>
      <c r="DS6" s="20" t="str">
        <f>IF(DS7="","",IF(DS7="-","【-】","【"&amp;SUBSTITUTE(TEXT(DS7,"#,##0.00"),"-","△")&amp;"】"))</f>
        <v>【39.30】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382027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57.86</v>
      </c>
      <c r="P7" s="24">
        <v>0.03</v>
      </c>
      <c r="Q7" s="24">
        <v>100</v>
      </c>
      <c r="R7" s="24">
        <v>3046</v>
      </c>
      <c r="S7" s="24">
        <v>147702</v>
      </c>
      <c r="T7" s="24">
        <v>419.21</v>
      </c>
      <c r="U7" s="24">
        <v>352.33</v>
      </c>
      <c r="V7" s="24">
        <v>46</v>
      </c>
      <c r="W7" s="24">
        <v>0.3</v>
      </c>
      <c r="X7" s="24">
        <v>153.33000000000001</v>
      </c>
      <c r="Y7" s="24" t="s">
        <v>102</v>
      </c>
      <c r="Z7" s="24" t="s">
        <v>102</v>
      </c>
      <c r="AA7" s="24" t="s">
        <v>102</v>
      </c>
      <c r="AB7" s="24">
        <v>99.8</v>
      </c>
      <c r="AC7" s="24">
        <v>100.05</v>
      </c>
      <c r="AD7" s="24" t="s">
        <v>102</v>
      </c>
      <c r="AE7" s="24" t="s">
        <v>102</v>
      </c>
      <c r="AF7" s="24" t="s">
        <v>102</v>
      </c>
      <c r="AG7" s="24">
        <v>96.48</v>
      </c>
      <c r="AH7" s="24">
        <v>100.84</v>
      </c>
      <c r="AI7" s="24">
        <v>100.11</v>
      </c>
      <c r="AJ7" s="24" t="s">
        <v>102</v>
      </c>
      <c r="AK7" s="24" t="s">
        <v>102</v>
      </c>
      <c r="AL7" s="24" t="s">
        <v>102</v>
      </c>
      <c r="AM7" s="24">
        <v>1.76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224.6</v>
      </c>
      <c r="AS7" s="24">
        <v>135.16999999999999</v>
      </c>
      <c r="AT7" s="24">
        <v>144.34</v>
      </c>
      <c r="AU7" s="24" t="s">
        <v>102</v>
      </c>
      <c r="AV7" s="24" t="s">
        <v>102</v>
      </c>
      <c r="AW7" s="24" t="s">
        <v>102</v>
      </c>
      <c r="AX7" s="24">
        <v>82.88</v>
      </c>
      <c r="AY7" s="24">
        <v>112.67</v>
      </c>
      <c r="AZ7" s="24" t="s">
        <v>102</v>
      </c>
      <c r="BA7" s="24" t="s">
        <v>102</v>
      </c>
      <c r="BB7" s="24" t="s">
        <v>102</v>
      </c>
      <c r="BC7" s="24">
        <v>132.16</v>
      </c>
      <c r="BD7" s="24">
        <v>113.41</v>
      </c>
      <c r="BE7" s="24">
        <v>114.26</v>
      </c>
      <c r="BF7" s="24" t="s">
        <v>102</v>
      </c>
      <c r="BG7" s="24" t="s">
        <v>102</v>
      </c>
      <c r="BH7" s="24" t="s">
        <v>102</v>
      </c>
      <c r="BI7" s="24">
        <v>0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992.16</v>
      </c>
      <c r="BO7" s="24">
        <v>950.64</v>
      </c>
      <c r="BP7" s="24">
        <v>876.32</v>
      </c>
      <c r="BQ7" s="24" t="s">
        <v>102</v>
      </c>
      <c r="BR7" s="24" t="s">
        <v>102</v>
      </c>
      <c r="BS7" s="24" t="s">
        <v>102</v>
      </c>
      <c r="BT7" s="24">
        <v>27.21</v>
      </c>
      <c r="BU7" s="24">
        <v>27.48</v>
      </c>
      <c r="BV7" s="24" t="s">
        <v>102</v>
      </c>
      <c r="BW7" s="24" t="s">
        <v>102</v>
      </c>
      <c r="BX7" s="24" t="s">
        <v>102</v>
      </c>
      <c r="BY7" s="24">
        <v>45.55</v>
      </c>
      <c r="BZ7" s="24">
        <v>38.549999999999997</v>
      </c>
      <c r="CA7" s="24">
        <v>39.479999999999997</v>
      </c>
      <c r="CB7" s="24" t="s">
        <v>102</v>
      </c>
      <c r="CC7" s="24" t="s">
        <v>102</v>
      </c>
      <c r="CD7" s="24" t="s">
        <v>102</v>
      </c>
      <c r="CE7" s="24">
        <v>584.41999999999996</v>
      </c>
      <c r="CF7" s="24">
        <v>591.46</v>
      </c>
      <c r="CG7" s="24" t="s">
        <v>102</v>
      </c>
      <c r="CH7" s="24" t="s">
        <v>102</v>
      </c>
      <c r="CI7" s="24" t="s">
        <v>102</v>
      </c>
      <c r="CJ7" s="24">
        <v>331.17</v>
      </c>
      <c r="CK7" s="24">
        <v>391.34</v>
      </c>
      <c r="CL7" s="24">
        <v>390.09</v>
      </c>
      <c r="CM7" s="24" t="s">
        <v>102</v>
      </c>
      <c r="CN7" s="24" t="s">
        <v>102</v>
      </c>
      <c r="CO7" s="24" t="s">
        <v>102</v>
      </c>
      <c r="CP7" s="24">
        <v>20.69</v>
      </c>
      <c r="CQ7" s="24">
        <v>18.97</v>
      </c>
      <c r="CR7" s="24" t="s">
        <v>102</v>
      </c>
      <c r="CS7" s="24" t="s">
        <v>102</v>
      </c>
      <c r="CT7" s="24" t="s">
        <v>102</v>
      </c>
      <c r="CU7" s="24">
        <v>45.93</v>
      </c>
      <c r="CV7" s="24">
        <v>44.52</v>
      </c>
      <c r="CW7" s="24">
        <v>45.56</v>
      </c>
      <c r="CX7" s="24" t="s">
        <v>102</v>
      </c>
      <c r="CY7" s="24" t="s">
        <v>102</v>
      </c>
      <c r="CZ7" s="24" t="s">
        <v>102</v>
      </c>
      <c r="DA7" s="24">
        <v>100</v>
      </c>
      <c r="DB7" s="24">
        <v>100</v>
      </c>
      <c r="DC7" s="24" t="s">
        <v>102</v>
      </c>
      <c r="DD7" s="24" t="s">
        <v>102</v>
      </c>
      <c r="DE7" s="24" t="s">
        <v>102</v>
      </c>
      <c r="DF7" s="24">
        <v>82.98</v>
      </c>
      <c r="DG7" s="24">
        <v>82.9</v>
      </c>
      <c r="DH7" s="24">
        <v>82.62</v>
      </c>
      <c r="DI7" s="24" t="s">
        <v>102</v>
      </c>
      <c r="DJ7" s="24" t="s">
        <v>102</v>
      </c>
      <c r="DK7" s="24" t="s">
        <v>102</v>
      </c>
      <c r="DL7" s="24">
        <v>0</v>
      </c>
      <c r="DM7" s="24">
        <v>31.26</v>
      </c>
      <c r="DN7" s="24" t="s">
        <v>102</v>
      </c>
      <c r="DO7" s="24" t="s">
        <v>102</v>
      </c>
      <c r="DP7" s="24" t="s">
        <v>102</v>
      </c>
      <c r="DQ7" s="24">
        <v>39.700000000000003</v>
      </c>
      <c r="DR7" s="24">
        <v>39.79</v>
      </c>
      <c r="DS7" s="24">
        <v>39.299999999999997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髙岡光</cp:lastModifiedBy>
  <dcterms:created xsi:type="dcterms:W3CDTF">2025-12-23T06:33:47Z</dcterms:created>
  <dcterms:modified xsi:type="dcterms:W3CDTF">2026-02-13T08:20:42Z</dcterms:modified>
  <cp:category/>
</cp:coreProperties>
</file>