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2_今治市\"/>
    </mc:Choice>
  </mc:AlternateContent>
  <xr:revisionPtr revIDLastSave="0" documentId="13_ncr:1_{AFF0624B-D289-482C-8D17-08A566A40AD9}" xr6:coauthVersionLast="47" xr6:coauthVersionMax="47" xr10:uidLastSave="{00000000-0000-0000-0000-000000000000}"/>
  <workbookProtection workbookAlgorithmName="SHA-512" workbookHashValue="Ec/PJoVO2f+i8+hH+hZWbymTbp0bhlfjcfNreDyRJ4SWbee3Pbv2XLiZ8jOJXdZ2O3P1DiILlLExHBIhNqsmEg==" workbookSaltValue="mht7UNDTFIODTf7goctwqw=="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<sst xmlns="http://schemas.openxmlformats.org/spreadsheetml/2006/main" count="231" uniqueCount="117">
  <si>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</si>
  <si>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</si>
  <si>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</si>
  <si>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</si>
  <si>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</si>
  <si>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</si>
  <si>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</si>
  <si>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</si>
  <si>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</si>
  <si>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</si>
  <si>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</si>
  <si>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</si>
  <si>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</si>
  <si>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</si>
  <si>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</si>
  <si>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</si>
  <si>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</si>
  <si>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</si>
  <si>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</si>
  <si>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</si>
  <si>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</si>
  <si>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</si>
  <si>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</si>
  <si>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</si>
  <si>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</si>
  <si>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</si>
  <si>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</si>
  <si>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</si>
  <si>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</si>
  <si>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</si>
  <si>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</si>
  <si>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</si>
  <si>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</si>
  <si>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</si>
  <si>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</si>
  <si>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</si>
  <si>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</si>
  <si>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</si>
  <si>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</si>
  <si>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</si>
  <si>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</si>
  <si>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</si>
  <si>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</si>
  <si>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</si>
  <si>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</si>
  <si>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</si>
  <si>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</si>
  <si>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</si>
  <si>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</si>
  <si>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</si>
  <si>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</si>
  <si>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</si>
  <si>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</si>
  <si>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</si>
  <si>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</si>
  <si>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</si>
  <si>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</si>
  <si>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</si>
  <si>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</si>
  <si>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</si>
  <si>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</si>
  <si>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</si>
  <si>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</si>
  <si>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</si>
  <si>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</si>
  <si>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</si>
  <si>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</si>
  <si>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</si>
  <si>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</si>
  <si>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</si>
  <si>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</si>
  <si>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</si>
  <si>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</si>
  <si>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</si>
  <si>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</si>
  <si>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</si>
  <si>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</si>
  <si>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</si>
  <si>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</si>
  <si>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</si>
  <si>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</si>
  <si>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</si>
  <si>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</si>
  <si>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</si>
  <si>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</si>
  <si>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</si>
  <si>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</si>
  <si>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</si>
  <si>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</si>
  <si>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</si>
  <si>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</si>
  <si>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</si>
  <si>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</si>
  <si>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</si>
  <si>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</si>
  <si>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</si>
  <si>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</si>
  <si>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</si>
  <si>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</si>
  <si>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</si>
  <si>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</si>
  <si>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</si>
  <si>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</si>
  <si>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</si>
  <si>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</si>
  <si>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</si>
  <si>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</si>
  <si>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</si>
  <si>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</si>
  <si>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</si>
  <si>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</si>
  <si>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</si>
  <si>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</si>
  <si>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</si>
  <si>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なお、今後の処理場の統廃合については、島嶼部地域の農業集落排水施設と漁業集落排水施設を近隣の特定環境保全公共下水道施設に順次統合する予定であり、引続き収支及び経費回収率の改善を図っていく予定である。</t>
    <rPh sb="1" eb="3">
      <t>ショウライ</t>
    </rPh>
    <rPh sb="21" eb="25">
      <t>チュウチョウキテキ</t>
    </rPh>
    <rPh sb="36" eb="38">
      <t>ミコ</t>
    </rPh>
    <rPh sb="97" eb="98">
      <t>トウ</t>
    </rPh>
    <rPh sb="118" eb="120">
      <t>コンゴ</t>
    </rPh>
    <rPh sb="134" eb="136">
      <t>トウショ</t>
    </rPh>
    <rPh sb="136" eb="137">
      <t>ブ</t>
    </rPh>
    <rPh sb="137" eb="139">
      <t>チイキ</t>
    </rPh>
    <rPh sb="140" eb="142">
      <t>ノウギョウ</t>
    </rPh>
    <rPh sb="142" eb="144">
      <t>シュウラク</t>
    </rPh>
    <rPh sb="144" eb="146">
      <t>ハイスイ</t>
    </rPh>
    <rPh sb="146" eb="148">
      <t>シセツ</t>
    </rPh>
    <rPh sb="149" eb="151">
      <t>ギョギョウ</t>
    </rPh>
    <rPh sb="151" eb="153">
      <t>シュウラク</t>
    </rPh>
    <rPh sb="153" eb="155">
      <t>ハイスイ</t>
    </rPh>
    <rPh sb="155" eb="157">
      <t>シセツ</t>
    </rPh>
    <rPh sb="158" eb="160">
      <t>キンリン</t>
    </rPh>
    <rPh sb="161" eb="163">
      <t>トクテイ</t>
    </rPh>
    <rPh sb="163" eb="165">
      <t>カンキョウ</t>
    </rPh>
    <rPh sb="165" eb="167">
      <t>ホゼン</t>
    </rPh>
    <rPh sb="167" eb="169">
      <t>コウキョウ</t>
    </rPh>
    <rPh sb="169" eb="172">
      <t>ゲスイドウ</t>
    </rPh>
    <rPh sb="172" eb="174">
      <t>シセツ</t>
    </rPh>
    <rPh sb="175" eb="177">
      <t>ジュンジ</t>
    </rPh>
    <rPh sb="177" eb="179">
      <t>トウゴウ</t>
    </rPh>
    <rPh sb="187" eb="189">
      <t>ヒキツヅ</t>
    </rPh>
    <rPh sb="192" eb="193">
      <t>オヨ</t>
    </rPh>
    <rPh sb="203" eb="204">
      <t>ハカ</t>
    </rPh>
    <rPh sb="208" eb="210">
      <t>ヨテイ</t>
    </rPh>
    <phoneticPr fontId="4"/>
  </si>
  <si>
    <t>　①有形固定資産減価償却率について、本市特定環境保全公共下水道は令和６年度で法適用９年目を迎え、法適化時に減価償却累計額相当額を控除した額である簿価を取得価額とし、減価償却累計額がゼロの状態で開始したため、平均値と比べて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また、処理場については、供用開始から20年以上が経過する施設がほとんどであり、設備の耐用年数が経過し、更新需要が増加する見込みであるため、計画的な設備更新を行う必要がある。</t>
    <rPh sb="20" eb="22">
      <t>トクテイ</t>
    </rPh>
    <rPh sb="22" eb="24">
      <t>カンキョウ</t>
    </rPh>
    <rPh sb="24" eb="26">
      <t>ホゼン</t>
    </rPh>
    <rPh sb="103" eb="106">
      <t>ヘイキンチ</t>
    </rPh>
    <rPh sb="107" eb="108">
      <t>クラ</t>
    </rPh>
    <rPh sb="166" eb="169">
      <t>ショリジョウ</t>
    </rPh>
    <rPh sb="175" eb="177">
      <t>キョウヨウ</t>
    </rPh>
    <rPh sb="177" eb="179">
      <t>カイシ</t>
    </rPh>
    <rPh sb="183" eb="184">
      <t>ネン</t>
    </rPh>
    <rPh sb="184" eb="186">
      <t>イジョウ</t>
    </rPh>
    <rPh sb="187" eb="189">
      <t>ケイカ</t>
    </rPh>
    <rPh sb="191" eb="193">
      <t>シセツ</t>
    </rPh>
    <rPh sb="202" eb="204">
      <t>セツビ</t>
    </rPh>
    <rPh sb="205" eb="207">
      <t>タイヨウ</t>
    </rPh>
    <rPh sb="207" eb="209">
      <t>ネンスウ</t>
    </rPh>
    <rPh sb="210" eb="212">
      <t>ケイカ</t>
    </rPh>
    <rPh sb="214" eb="216">
      <t>コウシン</t>
    </rPh>
    <rPh sb="216" eb="218">
      <t>ジュヨウ</t>
    </rPh>
    <rPh sb="219" eb="221">
      <t>ゾウカ</t>
    </rPh>
    <rPh sb="223" eb="225">
      <t>ミコ</t>
    </rPh>
    <rPh sb="232" eb="235">
      <t>ケイカクテキ</t>
    </rPh>
    <rPh sb="236" eb="240">
      <t>セツビコウシン</t>
    </rPh>
    <rPh sb="241" eb="242">
      <t>オコナ</t>
    </rPh>
    <rPh sb="243" eb="245">
      <t>ヒツヨウ</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</si>
  <si>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①経常収支比率について、前年度比で3.15ポイント増となったものの、目安とされる100％を下回っており、汚水処理費等の維持管理費を収入で補えていないことが要因となっている。
  準じて②累積欠損金比率について、前年度比6.6ポイント増となった。
　③流動比率について、前年度比46.04ポイント減となったのは、損失の計上により現預金が減少したことが要因となっている。
　⑤経費回収率について、下水道使用料で汚水処理費を賄えていないため100％を大きく下回る78.75%となっており、類似団体平均の80.36％からは1.61ポイント下回る結果となっている。
　⑥汚水処理原価について、有収水量が増加した一方、汚水処理費が減少したことで、前年度比で66.72ポイント減となった。
　⑦施設利用率について、類似団体平均と比較し8.3ポイント低い状況であるが、近接する農業集落排水施設等との統廃合を順次進めていく予定であるため、利用率は向上するものと予測している。
　</t>
    <rPh sb="152" eb="153">
      <t>ゾウ</t>
    </rPh>
    <rPh sb="161" eb="163">
      <t>メヤス</t>
    </rPh>
    <rPh sb="172" eb="174">
      <t>シタマワ</t>
    </rPh>
    <rPh sb="179" eb="181">
      <t>オスイ</t>
    </rPh>
    <rPh sb="181" eb="184">
      <t>ショリヒ</t>
    </rPh>
    <rPh sb="184" eb="185">
      <t>トウ</t>
    </rPh>
    <rPh sb="186" eb="191">
      <t>イジカンリヒ</t>
    </rPh>
    <rPh sb="192" eb="194">
      <t>シュウニュウ</t>
    </rPh>
    <rPh sb="195" eb="196">
      <t>オギナ</t>
    </rPh>
    <rPh sb="204" eb="206">
      <t>ヨウイン</t>
    </rPh>
    <rPh sb="216" eb="217">
      <t>ジュン</t>
    </rPh>
    <rPh sb="220" eb="224">
      <t>ルイセキケッソン</t>
    </rPh>
    <rPh sb="224" eb="225">
      <t>キン</t>
    </rPh>
    <rPh sb="225" eb="227">
      <t>ヒリツ</t>
    </rPh>
    <rPh sb="243" eb="244">
      <t>ゾウ</t>
    </rPh>
    <rPh sb="282" eb="284">
      <t>ソンシツ</t>
    </rPh>
    <rPh sb="285" eb="287">
      <t>ケイジョウ</t>
    </rPh>
    <rPh sb="395" eb="397">
      <t>ケッカ</t>
    </rPh>
    <rPh sb="418" eb="422">
      <t>ユウシュウスイリョウ</t>
    </rPh>
    <rPh sb="423" eb="425">
      <t>ゾウカ</t>
    </rPh>
    <rPh sb="427" eb="429">
      <t>イッポウ</t>
    </rPh>
    <rPh sb="458" eb="459">
      <t>ゲン</t>
    </rPh>
    <rPh sb="467" eb="472">
      <t>シセツリヨウリツ</t>
    </rPh>
    <rPh sb="477" eb="481">
      <t>ルイジダンタイ</t>
    </rPh>
    <rPh sb="481" eb="483">
      <t>ヘイキン</t>
    </rPh>
    <rPh sb="484" eb="486">
      <t>ヒカク</t>
    </rPh>
    <rPh sb="494" eb="495">
      <t>ヒク</t>
    </rPh>
    <rPh sb="496" eb="498">
      <t>ジョウキョウ</t>
    </rPh>
    <rPh sb="503" eb="505">
      <t>キンセツ</t>
    </rPh>
    <rPh sb="507" eb="513">
      <t>ノウギョウシュウラクハイスイ</t>
    </rPh>
    <rPh sb="513" eb="515">
      <t>シセツ</t>
    </rPh>
    <rPh sb="515" eb="516">
      <t>トウ</t>
    </rPh>
    <rPh sb="518" eb="521">
      <t>トウハイゴウ</t>
    </rPh>
    <rPh sb="522" eb="524">
      <t>ジュンジ</t>
    </rPh>
    <rPh sb="524" eb="525">
      <t>スス</t>
    </rPh>
    <rPh sb="529" eb="53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</si>
</sst>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C-4271-8486-A1496E3DD6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8AC-4271-8486-A1496E3DD6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35.880000000000003</c:v>
                </c:pt>
                <c:pt idx="1">
                  <c:v>35.67</c:v>
                </c:pt>
                <c:pt idx="2">
                  <c:v>35.51</c:v>
                </c:pt>
                <c:pt idx="3">
                  <c:v>35.51</c:v>
                </c:pt>
                <c:pt idx="4">
                  <c:v>36.49</c:v>
                </c:pt>
              </c:numCache>
            </c:numRef>
          </c:val>
          <c:extLst>
            <c:ext xmlns:c16="http://schemas.microsoft.com/office/drawing/2014/chart" uri="{C3380CC4-5D6E-409C-BE32-E72D297353CC}">
              <c16:uniqueId val="{00000000-298C-4548-A5CA-44094106E9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298C-4548-A5CA-44094106E9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79.459999999999994</c:v>
                </c:pt>
                <c:pt idx="1">
                  <c:v>79.23</c:v>
                </c:pt>
                <c:pt idx="2">
                  <c:v>77.89</c:v>
                </c:pt>
                <c:pt idx="3">
                  <c:v>78.290000000000006</c:v>
                </c:pt>
                <c:pt idx="4">
                  <c:v>80.27</c:v>
                </c:pt>
              </c:numCache>
            </c:numRef>
          </c:val>
          <c:extLst>
            <c:ext xmlns:c16="http://schemas.microsoft.com/office/drawing/2014/chart" uri="{C3380CC4-5D6E-409C-BE32-E72D297353CC}">
              <c16:uniqueId val="{00000000-1DDB-4A27-8638-2042015706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1DDB-4A27-8638-2042015706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96.63</c:v>
                </c:pt>
                <c:pt idx="1">
                  <c:v>97.44</c:v>
                </c:pt>
                <c:pt idx="2">
                  <c:v>94.91</c:v>
                </c:pt>
                <c:pt idx="3">
                  <c:v>93.87</c:v>
                </c:pt>
                <c:pt idx="4">
                  <c:v>97.02</c:v>
                </c:pt>
              </c:numCache>
            </c:numRef>
          </c:val>
          <c:extLst>
            <c:ext xmlns:c16="http://schemas.microsoft.com/office/drawing/2014/chart" uri="{C3380CC4-5D6E-409C-BE32-E72D297353CC}">
              <c16:uniqueId val="{00000000-DBBB-4EE8-A833-1EDDA4D2FD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DBBB-4EE8-A833-1EDDA4D2FD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22.58</c:v>
                </c:pt>
                <c:pt idx="1">
                  <c:v>26.04</c:v>
                </c:pt>
                <c:pt idx="2">
                  <c:v>30.37</c:v>
                </c:pt>
                <c:pt idx="3">
                  <c:v>25.67</c:v>
                </c:pt>
                <c:pt idx="4">
                  <c:v>28.08</c:v>
                </c:pt>
              </c:numCache>
            </c:numRef>
          </c:val>
          <c:extLst>
            <c:ext xmlns:c16="http://schemas.microsoft.com/office/drawing/2014/chart" uri="{C3380CC4-5D6E-409C-BE32-E72D297353CC}">
              <c16:uniqueId val="{00000000-6531-40A8-A6E5-A2D86960B1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6531-40A8-A6E5-A2D86960B1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5D-489F-99EE-3F5F582B1D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915D-489F-99EE-3F5F582B1D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119.39</c:v>
                </c:pt>
                <c:pt idx="1">
                  <c:v>125.43</c:v>
                </c:pt>
                <c:pt idx="2">
                  <c:v>148.22</c:v>
                </c:pt>
                <c:pt idx="3">
                  <c:v>180.9</c:v>
                </c:pt>
                <c:pt idx="4">
                  <c:v>187.5</c:v>
                </c:pt>
              </c:numCache>
            </c:numRef>
          </c:val>
          <c:extLst>
            <c:ext xmlns:c16="http://schemas.microsoft.com/office/drawing/2014/chart" uri="{C3380CC4-5D6E-409C-BE32-E72D297353CC}">
              <c16:uniqueId val="{00000000-9E8E-41A8-A3DE-2C8A724AB3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E8E-41A8-A3DE-2C8A724AB3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12.56</c:v>
                </c:pt>
                <c:pt idx="1">
                  <c:v>-4.22</c:v>
                </c:pt>
                <c:pt idx="2">
                  <c:v>-15.64</c:v>
                </c:pt>
                <c:pt idx="3">
                  <c:v>-33.17</c:v>
                </c:pt>
                <c:pt idx="4">
                  <c:v>-79.209999999999994</c:v>
                </c:pt>
              </c:numCache>
            </c:numRef>
          </c:val>
          <c:extLst>
            <c:ext xmlns:c16="http://schemas.microsoft.com/office/drawing/2014/chart" uri="{C3380CC4-5D6E-409C-BE32-E72D297353CC}">
              <c16:uniqueId val="{00000000-5402-472B-AB5D-99E89A8611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5402-472B-AB5D-99E89A8611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3.54</c:v>
                </c:pt>
                <c:pt idx="1">
                  <c:v>5.86</c:v>
                </c:pt>
                <c:pt idx="2">
                  <c:v>3.75</c:v>
                </c:pt>
                <c:pt idx="3">
                  <c:v>7.21</c:v>
                </c:pt>
                <c:pt idx="4">
                  <c:v>18.48</c:v>
                </c:pt>
              </c:numCache>
            </c:numRef>
          </c:val>
          <c:extLst>
            <c:ext xmlns:c16="http://schemas.microsoft.com/office/drawing/2014/chart" uri="{C3380CC4-5D6E-409C-BE32-E72D297353CC}">
              <c16:uniqueId val="{00000000-D9FA-4670-933F-0FBCC75F96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D9FA-4670-933F-0FBCC75F96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71.06</c:v>
                </c:pt>
                <c:pt idx="1">
                  <c:v>74.13</c:v>
                </c:pt>
                <c:pt idx="2">
                  <c:v>61.35</c:v>
                </c:pt>
                <c:pt idx="3">
                  <c:v>60.43</c:v>
                </c:pt>
                <c:pt idx="4">
                  <c:v>78.75</c:v>
                </c:pt>
              </c:numCache>
            </c:numRef>
          </c:val>
          <c:extLst>
            <c:ext xmlns:c16="http://schemas.microsoft.com/office/drawing/2014/chart" uri="{C3380CC4-5D6E-409C-BE32-E72D297353CC}">
              <c16:uniqueId val="{00000000-098A-4AFE-9997-6A84958258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098A-4AFE-9997-6A84958258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239.87</c:v>
                </c:pt>
                <c:pt idx="1">
                  <c:v>235.98</c:v>
                </c:pt>
                <c:pt idx="2">
                  <c:v>286.52999999999997</c:v>
                </c:pt>
                <c:pt idx="3">
                  <c:v>292.97000000000003</c:v>
                </c:pt>
                <c:pt idx="4">
                  <c:v>226.25</c:v>
                </c:pt>
              </c:numCache>
            </c:numRef>
          </c:val>
          <c:extLst>
            <c:ext xmlns:c16="http://schemas.microsoft.com/office/drawing/2014/chart" uri="{C3380CC4-5D6E-409C-BE32-E72D297353CC}">
              <c16:uniqueId val="{00000000-493A-4563-9A90-E8FAF31B04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493A-4563-9A90-E8FAF31B04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2" zoomScaleNormal="100" workbookViewId="0">
      <selection activeCell="BK27" sqref="BK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147702</v>
      </c>
      <c r="AM8" s="41"/>
      <c r="AN8" s="41"/>
      <c r="AO8" s="41"/>
      <c r="AP8" s="41"/>
      <c r="AQ8" s="41"/>
      <c r="AR8" s="41"/>
      <c r="AS8" s="41"/>
      <c r="AT8" s="34">
        <f>データ!T6</f>
        <v>419.21</v>
      </c>
      <c r="AU8" s="34"/>
      <c r="AV8" s="34"/>
      <c r="AW8" s="34"/>
      <c r="AX8" s="34"/>
      <c r="AY8" s="34"/>
      <c r="AZ8" s="34"/>
      <c r="BA8" s="34"/>
      <c r="BB8" s="34">
        <f>データ!U6</f>
        <v>352.33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74.13</v>
      </c>
      <c r="J10" s="34"/>
      <c r="K10" s="34"/>
      <c r="L10" s="34"/>
      <c r="M10" s="34"/>
      <c r="N10" s="34"/>
      <c r="O10" s="34"/>
      <c r="P10" s="34">
        <f>データ!P6</f>
        <v>4.5999999999999996</v>
      </c>
      <c r="Q10" s="34"/>
      <c r="R10" s="34"/>
      <c r="S10" s="34"/>
      <c r="T10" s="34"/>
      <c r="U10" s="34"/>
      <c r="V10" s="34"/>
      <c r="W10" s="34">
        <f>データ!Q6</f>
        <v>95.44</v>
      </c>
      <c r="X10" s="34"/>
      <c r="Y10" s="34"/>
      <c r="Z10" s="34"/>
      <c r="AA10" s="34"/>
      <c r="AB10" s="34"/>
      <c r="AC10" s="34"/>
      <c r="AD10" s="41">
        <f>データ!R6</f>
        <v>3046</v>
      </c>
      <c r="AE10" s="41"/>
      <c r="AF10" s="41"/>
      <c r="AG10" s="41"/>
      <c r="AH10" s="41"/>
      <c r="AI10" s="41"/>
      <c r="AJ10" s="41"/>
      <c r="AK10" s="2"/>
      <c r="AL10" s="41">
        <f>データ!V6</f>
        <v>6746</v>
      </c>
      <c r="AM10" s="41"/>
      <c r="AN10" s="41"/>
      <c r="AO10" s="41"/>
      <c r="AP10" s="41"/>
      <c r="AQ10" s="41"/>
      <c r="AR10" s="41"/>
      <c r="AS10" s="41"/>
      <c r="AT10" s="34">
        <f>データ!W6</f>
        <v>4.96</v>
      </c>
      <c r="AU10" s="34"/>
      <c r="AV10" s="34"/>
      <c r="AW10" s="34"/>
      <c r="AX10" s="34"/>
      <c r="AY10" s="34"/>
      <c r="AZ10" s="34"/>
      <c r="BA10" s="34"/>
      <c r="BB10" s="34">
        <f>データ!X6</f>
        <v>1360.08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uHnixjDKZlrVD+o6xROeGMkZkcYUKM75wdHK86AYIF7C2+Vjk/loG+Eyd/kmrwHUjPgoVKkc8S4B+T8IDy8+g==" saltValue="cKhsgGVdhYQTlCup58gz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74.13</v>
      </c>
      <c r="P6" s="20">
        <f t="shared" si="3"/>
        <v>4.5999999999999996</v>
      </c>
      <c r="Q6" s="20">
        <f t="shared" si="3"/>
        <v>95.44</v>
      </c>
      <c r="R6" s="20">
        <f t="shared" si="3"/>
        <v>3046</v>
      </c>
      <c r="S6" s="20">
        <f t="shared" si="3"/>
        <v>147702</v>
      </c>
      <c r="T6" s="20">
        <f t="shared" si="3"/>
        <v>419.21</v>
      </c>
      <c r="U6" s="20">
        <f t="shared" si="3"/>
        <v>352.33</v>
      </c>
      <c r="V6" s="20">
        <f t="shared" si="3"/>
        <v>6746</v>
      </c>
      <c r="W6" s="20">
        <f t="shared" si="3"/>
        <v>4.96</v>
      </c>
      <c r="X6" s="20">
        <f t="shared" si="3"/>
        <v>1360.08</v>
      </c>
      <c r="Y6" s="21">
        <f>IF(Y7="",NA(),Y7)</f>
        <v>96.63</v>
      </c>
      <c r="Z6" s="21">
        <f t="shared" ref="Z6:AH6" si="4">IF(Z7="",NA(),Z7)</f>
        <v>97.44</v>
      </c>
      <c r="AA6" s="21">
        <f t="shared" si="4"/>
        <v>94.91</v>
      </c>
      <c r="AB6" s="21">
        <f t="shared" si="4"/>
        <v>93.87</v>
      </c>
      <c r="AC6" s="21">
        <f t="shared" si="4"/>
        <v>97.02</v>
      </c>
      <c r="AD6" s="21">
        <f t="shared" si="4"/>
        <v>102.7</v>
      </c>
      <c r="AE6" s="21">
        <f t="shared" si="4"/>
        <v>104.11</v>
      </c>
      <c r="AF6" s="21">
        <f t="shared" si="4"/>
        <v>101.98</v>
      </c>
      <c r="AG6" s="21">
        <f t="shared" si="4"/>
        <v>102.68</v>
      </c>
      <c r="AH6" s="21">
        <f t="shared" si="4"/>
        <v>103.79</v>
      </c>
      <c r="AI6" s="20" t="str">
        <f>IF(AI7="","",IF(AI7="-","【-】","【"&amp;SUBSTITUTE(TEXT(AI7,"#,##0.00"),"-","△")&amp;"】"))</f>
        <v>【105.07】</v>
      </c>
      <c r="AJ6" s="21">
        <f>IF(AJ7="",NA(),AJ7)</f>
        <v>119.39</v>
      </c>
      <c r="AK6" s="21">
        <f t="shared" ref="AK6:AS6" si="5">IF(AK7="",NA(),AK7)</f>
        <v>125.43</v>
      </c>
      <c r="AL6" s="21">
        <f t="shared" si="5"/>
        <v>148.22</v>
      </c>
      <c r="AM6" s="21">
        <f t="shared" si="5"/>
        <v>180.9</v>
      </c>
      <c r="AN6" s="21">
        <f t="shared" si="5"/>
        <v>187.5</v>
      </c>
      <c r="AO6" s="21">
        <f t="shared" si="5"/>
        <v>48.2</v>
      </c>
      <c r="AP6" s="21">
        <f t="shared" si="5"/>
        <v>46.91</v>
      </c>
      <c r="AQ6" s="21">
        <f t="shared" si="5"/>
        <v>52.27</v>
      </c>
      <c r="AR6" s="21">
        <f t="shared" si="5"/>
        <v>58.68</v>
      </c>
      <c r="AS6" s="21">
        <f t="shared" si="5"/>
        <v>53.87</v>
      </c>
      <c r="AT6" s="20" t="str">
        <f>IF(AT7="","",IF(AT7="-","【-】","【"&amp;SUBSTITUTE(TEXT(AT7,"#,##0.00"),"-","△")&amp;"】"))</f>
        <v>【63.54】</v>
      </c>
      <c r="AU6" s="21">
        <f>IF(AU7="",NA(),AU7)</f>
        <v>12.56</v>
      </c>
      <c r="AV6" s="21">
        <f t="shared" ref="AV6:BD6" si="6">IF(AV7="",NA(),AV7)</f>
        <v>-4.22</v>
      </c>
      <c r="AW6" s="21">
        <f t="shared" si="6"/>
        <v>-15.64</v>
      </c>
      <c r="AX6" s="21">
        <f t="shared" si="6"/>
        <v>-33.17</v>
      </c>
      <c r="AY6" s="21">
        <f t="shared" si="6"/>
        <v>-79.209999999999994</v>
      </c>
      <c r="AZ6" s="21">
        <f t="shared" si="6"/>
        <v>46.85</v>
      </c>
      <c r="BA6" s="21">
        <f t="shared" si="6"/>
        <v>44.35</v>
      </c>
      <c r="BB6" s="21">
        <f t="shared" si="6"/>
        <v>41.51</v>
      </c>
      <c r="BC6" s="21">
        <f t="shared" si="6"/>
        <v>45.01</v>
      </c>
      <c r="BD6" s="21">
        <f t="shared" si="6"/>
        <v>46.37</v>
      </c>
      <c r="BE6" s="20" t="str">
        <f>IF(BE7="","",IF(BE7="-","【-】","【"&amp;SUBSTITUTE(TEXT(BE7,"#,##0.00"),"-","△")&amp;"】"))</f>
        <v>【50.90】</v>
      </c>
      <c r="BF6" s="21">
        <f>IF(BF7="",NA(),BF7)</f>
        <v>3.54</v>
      </c>
      <c r="BG6" s="21">
        <f t="shared" ref="BG6:BO6" si="7">IF(BG7="",NA(),BG7)</f>
        <v>5.86</v>
      </c>
      <c r="BH6" s="21">
        <f t="shared" si="7"/>
        <v>3.75</v>
      </c>
      <c r="BI6" s="21">
        <f t="shared" si="7"/>
        <v>7.21</v>
      </c>
      <c r="BJ6" s="21">
        <f t="shared" si="7"/>
        <v>18.48</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71.06</v>
      </c>
      <c r="BR6" s="21">
        <f t="shared" ref="BR6:BZ6" si="8">IF(BR7="",NA(),BR7)</f>
        <v>74.13</v>
      </c>
      <c r="BS6" s="21">
        <f t="shared" si="8"/>
        <v>61.35</v>
      </c>
      <c r="BT6" s="21">
        <f t="shared" si="8"/>
        <v>60.43</v>
      </c>
      <c r="BU6" s="21">
        <f t="shared" si="8"/>
        <v>78.75</v>
      </c>
      <c r="BV6" s="21">
        <f t="shared" si="8"/>
        <v>82.88</v>
      </c>
      <c r="BW6" s="21">
        <f t="shared" si="8"/>
        <v>82.53</v>
      </c>
      <c r="BX6" s="21">
        <f t="shared" si="8"/>
        <v>81.81</v>
      </c>
      <c r="BY6" s="21">
        <f t="shared" si="8"/>
        <v>82.27</v>
      </c>
      <c r="BZ6" s="21">
        <f t="shared" si="8"/>
        <v>80.36</v>
      </c>
      <c r="CA6" s="20" t="str">
        <f>IF(CA7="","",IF(CA7="-","【-】","【"&amp;SUBSTITUTE(TEXT(CA7,"#,##0.00"),"-","△")&amp;"】"))</f>
        <v>【72.92】</v>
      </c>
      <c r="CB6" s="21">
        <f>IF(CB7="",NA(),CB7)</f>
        <v>239.87</v>
      </c>
      <c r="CC6" s="21">
        <f t="shared" ref="CC6:CK6" si="9">IF(CC7="",NA(),CC7)</f>
        <v>235.98</v>
      </c>
      <c r="CD6" s="21">
        <f t="shared" si="9"/>
        <v>286.52999999999997</v>
      </c>
      <c r="CE6" s="21">
        <f t="shared" si="9"/>
        <v>292.97000000000003</v>
      </c>
      <c r="CF6" s="21">
        <f t="shared" si="9"/>
        <v>226.25</v>
      </c>
      <c r="CG6" s="21">
        <f t="shared" si="9"/>
        <v>187.76</v>
      </c>
      <c r="CH6" s="21">
        <f t="shared" si="9"/>
        <v>190.48</v>
      </c>
      <c r="CI6" s="21">
        <f t="shared" si="9"/>
        <v>193.59</v>
      </c>
      <c r="CJ6" s="21">
        <f t="shared" si="9"/>
        <v>194.42</v>
      </c>
      <c r="CK6" s="21">
        <f t="shared" si="9"/>
        <v>201.33</v>
      </c>
      <c r="CL6" s="20" t="str">
        <f>IF(CL7="","",IF(CL7="-","【-】","【"&amp;SUBSTITUTE(TEXT(CL7,"#,##0.00"),"-","△")&amp;"】"))</f>
        <v>【225.78】</v>
      </c>
      <c r="CM6" s="21">
        <f>IF(CM7="",NA(),CM7)</f>
        <v>35.880000000000003</v>
      </c>
      <c r="CN6" s="21">
        <f t="shared" ref="CN6:CV6" si="10">IF(CN7="",NA(),CN7)</f>
        <v>35.67</v>
      </c>
      <c r="CO6" s="21">
        <f t="shared" si="10"/>
        <v>35.51</v>
      </c>
      <c r="CP6" s="21">
        <f t="shared" si="10"/>
        <v>35.51</v>
      </c>
      <c r="CQ6" s="21">
        <f t="shared" si="10"/>
        <v>36.49</v>
      </c>
      <c r="CR6" s="21">
        <f t="shared" si="10"/>
        <v>45.87</v>
      </c>
      <c r="CS6" s="21">
        <f t="shared" si="10"/>
        <v>44.24</v>
      </c>
      <c r="CT6" s="21">
        <f t="shared" si="10"/>
        <v>45.3</v>
      </c>
      <c r="CU6" s="21">
        <f t="shared" si="10"/>
        <v>45.6</v>
      </c>
      <c r="CV6" s="21">
        <f t="shared" si="10"/>
        <v>44.79</v>
      </c>
      <c r="CW6" s="20" t="str">
        <f>IF(CW7="","",IF(CW7="-","【-】","【"&amp;SUBSTITUTE(TEXT(CW7,"#,##0.00"),"-","△")&amp;"】"))</f>
        <v>【43.17】</v>
      </c>
      <c r="CX6" s="21">
        <f>IF(CX7="",NA(),CX7)</f>
        <v>79.459999999999994</v>
      </c>
      <c r="CY6" s="21">
        <f t="shared" ref="CY6:DG6" si="11">IF(CY7="",NA(),CY7)</f>
        <v>79.23</v>
      </c>
      <c r="CZ6" s="21">
        <f t="shared" si="11"/>
        <v>77.89</v>
      </c>
      <c r="DA6" s="21">
        <f t="shared" si="11"/>
        <v>78.290000000000006</v>
      </c>
      <c r="DB6" s="21">
        <f t="shared" si="11"/>
        <v>80.27</v>
      </c>
      <c r="DC6" s="21">
        <f t="shared" si="11"/>
        <v>87.65</v>
      </c>
      <c r="DD6" s="21">
        <f t="shared" si="11"/>
        <v>88.15</v>
      </c>
      <c r="DE6" s="21">
        <f t="shared" si="11"/>
        <v>88.37</v>
      </c>
      <c r="DF6" s="21">
        <f t="shared" si="11"/>
        <v>88.66</v>
      </c>
      <c r="DG6" s="21">
        <f t="shared" si="11"/>
        <v>88.68</v>
      </c>
      <c r="DH6" s="20" t="str">
        <f>IF(DH7="","",IF(DH7="-","【-】","【"&amp;SUBSTITUTE(TEXT(DH7,"#,##0.00"),"-","△")&amp;"】"))</f>
        <v>【86.31】</v>
      </c>
      <c r="DI6" s="21">
        <f>IF(DI7="",NA(),DI7)</f>
        <v>22.58</v>
      </c>
      <c r="DJ6" s="21">
        <f t="shared" ref="DJ6:DR6" si="12">IF(DJ7="",NA(),DJ7)</f>
        <v>26.04</v>
      </c>
      <c r="DK6" s="21">
        <f t="shared" si="12"/>
        <v>30.37</v>
      </c>
      <c r="DL6" s="21">
        <f t="shared" si="12"/>
        <v>25.67</v>
      </c>
      <c r="DM6" s="21">
        <f t="shared" si="12"/>
        <v>28.08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382027</v>
      </c>
      <c r="D7" s="23">
        <v>46</v>
      </c>
      <c r="E7" s="23">
        <v>17</v>
      </c>
      <c r="F7" s="23">
        <v>4</v>
      </c>
      <c r="G7" s="23">
        <v>0</v>
      </c>
      <c r="H7" s="23" t="s">
        <v>96</v>
      </c>
      <c r="I7" s="23" t="s">
        <v>97</v>
      </c>
      <c r="J7" s="23" t="s">
        <v>98</v>
      </c>
      <c r="K7" s="23" t="s">
        <v>99</v>
      </c>
      <c r="L7" s="23" t="s">
        <v>100</v>
      </c>
      <c r="M7" s="23" t="s">
        <v>101</v>
      </c>
      <c r="N7" s="24" t="s">
        <v>102</v>
      </c>
      <c r="O7" s="24">
        <v>74.13</v>
      </c>
      <c r="P7" s="24">
        <v>4.5999999999999996</v>
      </c>
      <c r="Q7" s="24">
        <v>95.44</v>
      </c>
      <c r="R7" s="24">
        <v>3046</v>
      </c>
      <c r="S7" s="24">
        <v>147702</v>
      </c>
      <c r="T7" s="24">
        <v>419.21</v>
      </c>
      <c r="U7" s="24">
        <v>352.33</v>
      </c>
      <c r="V7" s="24">
        <v>6746</v>
      </c>
      <c r="W7" s="24">
        <v>4.96</v>
      </c>
      <c r="X7" s="24">
        <v>1360.08</v>
      </c>
      <c r="Y7" s="24">
        <v>96.63</v>
      </c>
      <c r="Z7" s="24">
        <v>97.44</v>
      </c>
      <c r="AA7" s="24">
        <v>94.91</v>
      </c>
      <c r="AB7" s="24">
        <v>93.87</v>
      </c>
      <c r="AC7" s="24">
        <v>97.02</v>
      </c>
      <c r="AD7" s="24">
        <v>102.7</v>
      </c>
      <c r="AE7" s="24">
        <v>104.11</v>
      </c>
      <c r="AF7" s="24">
        <v>101.98</v>
      </c>
      <c r="AG7" s="24">
        <v>102.68</v>
      </c>
      <c r="AH7" s="24">
        <v>103.79</v>
      </c>
      <c r="AI7" s="24">
        <v>105.07</v>
      </c>
      <c r="AJ7" s="24">
        <v>119.39</v>
      </c>
      <c r="AK7" s="24">
        <v>125.43</v>
      </c>
      <c r="AL7" s="24">
        <v>148.22</v>
      </c>
      <c r="AM7" s="24">
        <v>180.9</v>
      </c>
      <c r="AN7" s="24">
        <v>187.5</v>
      </c>
      <c r="AO7" s="24">
        <v>48.2</v>
      </c>
      <c r="AP7" s="24">
        <v>46.91</v>
      </c>
      <c r="AQ7" s="24">
        <v>52.27</v>
      </c>
      <c r="AR7" s="24">
        <v>58.68</v>
      </c>
      <c r="AS7" s="24">
        <v>53.87</v>
      </c>
      <c r="AT7" s="24">
        <v>63.54</v>
      </c>
      <c r="AU7" s="24">
        <v>12.56</v>
      </c>
      <c r="AV7" s="24">
        <v>-4.22</v>
      </c>
      <c r="AW7" s="24">
        <v>-15.64</v>
      </c>
      <c r="AX7" s="24">
        <v>-33.17</v>
      </c>
      <c r="AY7" s="24">
        <v>-79.209999999999994</v>
      </c>
      <c r="AZ7" s="24">
        <v>46.85</v>
      </c>
      <c r="BA7" s="24">
        <v>44.35</v>
      </c>
      <c r="BB7" s="24">
        <v>41.51</v>
      </c>
      <c r="BC7" s="24">
        <v>45.01</v>
      </c>
      <c r="BD7" s="24">
        <v>46.37</v>
      </c>
      <c r="BE7" s="24">
        <v>50.9</v>
      </c>
      <c r="BF7" s="24">
        <v>3.54</v>
      </c>
      <c r="BG7" s="24">
        <v>5.86</v>
      </c>
      <c r="BH7" s="24">
        <v>3.75</v>
      </c>
      <c r="BI7" s="24">
        <v>7.21</v>
      </c>
      <c r="BJ7" s="24">
        <v>18.48</v>
      </c>
      <c r="BK7" s="24">
        <v>1268.6300000000001</v>
      </c>
      <c r="BL7" s="24">
        <v>1283.69</v>
      </c>
      <c r="BM7" s="24">
        <v>1160.22</v>
      </c>
      <c r="BN7" s="24">
        <v>1141.98</v>
      </c>
      <c r="BO7" s="24">
        <v>1062.58</v>
      </c>
      <c r="BP7" s="24">
        <v>1099.1500000000001</v>
      </c>
      <c r="BQ7" s="24">
        <v>71.06</v>
      </c>
      <c r="BR7" s="24">
        <v>74.13</v>
      </c>
      <c r="BS7" s="24">
        <v>61.35</v>
      </c>
      <c r="BT7" s="24">
        <v>60.43</v>
      </c>
      <c r="BU7" s="24">
        <v>78.75</v>
      </c>
      <c r="BV7" s="24">
        <v>82.88</v>
      </c>
      <c r="BW7" s="24">
        <v>82.53</v>
      </c>
      <c r="BX7" s="24">
        <v>81.81</v>
      </c>
      <c r="BY7" s="24">
        <v>82.27</v>
      </c>
      <c r="BZ7" s="24">
        <v>80.36</v>
      </c>
      <c r="CA7" s="24">
        <v>72.92</v>
      </c>
      <c r="CB7" s="24">
        <v>239.87</v>
      </c>
      <c r="CC7" s="24">
        <v>235.98</v>
      </c>
      <c r="CD7" s="24">
        <v>286.52999999999997</v>
      </c>
      <c r="CE7" s="24">
        <v>292.97000000000003</v>
      </c>
      <c r="CF7" s="24">
        <v>226.25</v>
      </c>
      <c r="CG7" s="24">
        <v>187.76</v>
      </c>
      <c r="CH7" s="24">
        <v>190.48</v>
      </c>
      <c r="CI7" s="24">
        <v>193.59</v>
      </c>
      <c r="CJ7" s="24">
        <v>194.42</v>
      </c>
      <c r="CK7" s="24">
        <v>201.33</v>
      </c>
      <c r="CL7" s="24">
        <v>225.78</v>
      </c>
      <c r="CM7" s="24">
        <v>35.880000000000003</v>
      </c>
      <c r="CN7" s="24">
        <v>35.67</v>
      </c>
      <c r="CO7" s="24">
        <v>35.51</v>
      </c>
      <c r="CP7" s="24">
        <v>35.51</v>
      </c>
      <c r="CQ7" s="24">
        <v>36.49</v>
      </c>
      <c r="CR7" s="24">
        <v>45.87</v>
      </c>
      <c r="CS7" s="24">
        <v>44.24</v>
      </c>
      <c r="CT7" s="24">
        <v>45.3</v>
      </c>
      <c r="CU7" s="24">
        <v>45.6</v>
      </c>
      <c r="CV7" s="24">
        <v>44.79</v>
      </c>
      <c r="CW7" s="24">
        <v>43.17</v>
      </c>
      <c r="CX7" s="24">
        <v>79.459999999999994</v>
      </c>
      <c r="CY7" s="24">
        <v>79.23</v>
      </c>
      <c r="CZ7" s="24">
        <v>77.89</v>
      </c>
      <c r="DA7" s="24">
        <v>78.290000000000006</v>
      </c>
      <c r="DB7" s="24">
        <v>80.27</v>
      </c>
      <c r="DC7" s="24">
        <v>87.65</v>
      </c>
      <c r="DD7" s="24">
        <v>88.15</v>
      </c>
      <c r="DE7" s="24">
        <v>88.37</v>
      </c>
      <c r="DF7" s="24">
        <v>88.66</v>
      </c>
      <c r="DG7" s="24">
        <v>88.68</v>
      </c>
      <c r="DH7" s="24">
        <v>86.31</v>
      </c>
      <c r="DI7" s="24">
        <v>22.58</v>
      </c>
      <c r="DJ7" s="24">
        <v>26.04</v>
      </c>
      <c r="DK7" s="24">
        <v>30.37</v>
      </c>
      <c r="DL7" s="24">
        <v>25.67</v>
      </c>
      <c r="DM7" s="24">
        <v>28.08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dcterms:created xsi:type="dcterms:W3CDTF">2025-12-23T06:14:21Z</dcterms:created>
  <dcterms:modified xsi:type="dcterms:W3CDTF">2026-02-13T06:26:46Z</dcterms:modified>
  <cp:category/>
</cp:coreProperties>
</file>