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joho.local\各課\下水道業務課\下水道業務課\庶務係\★各課提出書類\財政課\R07\R080120_公営企業に係る経営比較分析表(令和6年度決算)の分析について\02.回答\"/>
    </mc:Choice>
  </mc:AlternateContent>
  <xr:revisionPtr revIDLastSave="0" documentId="13_ncr:1_{08F58F8E-E983-4F33-B629-133B05431A5C}" xr6:coauthVersionLast="47" xr6:coauthVersionMax="47" xr10:uidLastSave="{00000000-0000-0000-0000-000000000000}"/>
  <workbookProtection workbookAlgorithmName="SHA-512" workbookHashValue="hCfhVUJF7ndtIaFfWwoPfwd43bRhp/hLDuZORB2I1VmwmmF8hQjThZXchPG+ntIYJ/WakQBRecNjXwCPSeRkZA==" workbookSaltValue="r0u9qCwi+4mZcoMBfHv6W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BB10" i="4"/>
  <c r="AT10" i="4"/>
  <c r="P10" i="4"/>
  <c r="AT8" i="4"/>
  <c r="W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<sst xmlns="http://schemas.openxmlformats.org/spreadsheetml/2006/main" count="231" uniqueCount="115">
  <si>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</si>
  <si>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</si>
  <si>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</si>
  <si>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</si>
  <si>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</si>
  <si>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</si>
  <si>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</si>
  <si>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</si>
  <si>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</si>
  <si>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</si>
  <si>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</si>
  <si>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</si>
  <si>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</si>
  <si>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</si>
  <si>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</si>
  <si>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</si>
  <si>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</si>
  <si>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</si>
  <si>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</si>
  <si>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</si>
  <si>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</si>
  <si>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</si>
  <si>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</si>
  <si>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</si>
  <si>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</si>
  <si>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</si>
  <si>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</si>
  <si>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</si>
  <si>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</si>
  <si>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</si>
  <si>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</si>
  <si>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</si>
  <si>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</si>
  <si>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</si>
  <si>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</si>
  <si>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</si>
  <si>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</si>
  <si>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</si>
  <si>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</si>
  <si>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</si>
  <si>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</si>
  <si>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</si>
  <si>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</si>
  <si>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</si>
  <si>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</si>
  <si>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</si>
  <si>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</si>
  <si>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</si>
  <si>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</si>
  <si>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</si>
  <si>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</si>
  <si>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</si>
  <si>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</si>
  <si>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</si>
  <si>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</si>
  <si>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</si>
  <si>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</si>
  <si>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</si>
  <si>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</si>
  <si>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</si>
  <si>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</si>
  <si>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</si>
  <si>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</si>
  <si>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</si>
  <si>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</si>
  <si>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</si>
  <si>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</si>
  <si>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</si>
  <si>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</si>
  <si>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</si>
  <si>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</si>
  <si>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</si>
  <si>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</si>
  <si>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</si>
  <si>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</si>
  <si>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</si>
  <si>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</si>
  <si>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</si>
  <si>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</si>
  <si>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</si>
  <si>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</si>
  <si>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</si>
  <si>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</si>
  <si>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</si>
  <si>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</si>
  <si>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</si>
  <si>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</si>
  <si>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</si>
  <si>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</si>
  <si>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</si>
  <si>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</si>
  <si>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</si>
  <si>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</si>
  <si>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</si>
  <si>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</si>
  <si>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</si>
  <si>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</si>
  <si>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</si>
  <si>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</si>
  <si>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</si>
  <si>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</si>
  <si>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</si>
  <si>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</si>
  <si>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</si>
  <si>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</si>
  <si>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</si>
  <si>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</si>
  <si>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</si>
  <si>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</si>
  <si>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</si>
  <si>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</si>
  <si>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</si>
  <si>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　</t>
    </r>
    <r>
      <rPr>
        <sz val="11"/>
        <rFont val="ＭＳ ゴシック"/>
        <family val="3"/>
        <charset val="128"/>
      </rPr>
      <t>①有形固定資産減価償却率について、本市公共下水道事業は令和６年度で法適用９年目を迎え、法適用時に減価償却累計額相当額を控除した額である簿価を取得価額とし、減価償却累計額がゼロの状態で開始したため、償却率が低くなっているが、償却が進むにつれ他団体と同程度で推移していくと見込んでいる。</t>
    </r>
    <r>
      <rPr>
        <sz val="11"/>
        <color rgb="FFFF0000"/>
        <rFont val="ＭＳ ゴシック"/>
        <family val="3"/>
        <charset val="128"/>
      </rPr>
      <t xml:space="preserve">
　</t>
    </r>
    <r>
      <rPr>
        <sz val="11"/>
        <rFont val="ＭＳ ゴシック"/>
        <family val="3"/>
        <charset val="128"/>
      </rPr>
      <t>また、下水道事業の着手が早かったこともあり、類似団体平均と比較して、②管渠老朽化率が高くなっているが、管渠改築工事を順次実施しているため、③管渠改善率は類似団体平均と比較して0.04ポイント高くなっている。
　今後、管渠ストックマネジメント計画及び既存の管路台帳システム等を活用しながら、管路の更新・改良等必要な対策を計画的に実施する予定である。</t>
    </r>
    <rPh sb="28" eb="30">
      <t>レイワ</t>
    </rPh>
    <rPh sb="31" eb="33">
      <t>ネンド</t>
    </rPh>
    <rPh sb="46" eb="47">
      <t>ヨウ</t>
    </rPh>
    <rPh sb="128" eb="130">
      <t>スイイ</t>
    </rPh>
    <rPh sb="135" eb="137">
      <t>ミコ</t>
    </rPh>
    <rPh sb="195" eb="197">
      <t>カンキョ</t>
    </rPh>
    <rPh sb="197" eb="199">
      <t>カイチク</t>
    </rPh>
    <rPh sb="199" eb="201">
      <t>コウジ</t>
    </rPh>
    <rPh sb="202" eb="204">
      <t>ジュンジ</t>
    </rPh>
    <rPh sb="204" eb="206">
      <t>ジッシ</t>
    </rPh>
    <rPh sb="214" eb="216">
      <t>カンキョ</t>
    </rPh>
    <rPh sb="216" eb="218">
      <t>カイゼン</t>
    </rPh>
    <rPh sb="218" eb="219">
      <t>リツ</t>
    </rPh>
    <rPh sb="220" eb="222">
      <t>ルイジ</t>
    </rPh>
    <rPh sb="222" eb="224">
      <t>ダンタイ</t>
    </rPh>
    <rPh sb="224" eb="226">
      <t>ヘイキン</t>
    </rPh>
    <rPh sb="227" eb="229">
      <t>ヒカク</t>
    </rPh>
    <rPh sb="239" eb="240">
      <t>タカ</t>
    </rPh>
    <rPh sb="249" eb="251">
      <t>コンゴ</t>
    </rPh>
    <rPh sb="252" eb="254">
      <t>カンキョ</t>
    </rPh>
    <rPh sb="264" eb="266">
      <t>ケイカク</t>
    </rPh>
    <rPh sb="266" eb="267">
      <t>オヨ</t>
    </rPh>
    <rPh sb="268" eb="270">
      <t>キゾン</t>
    </rPh>
    <rPh sb="271" eb="273">
      <t>カンロ</t>
    </rPh>
    <rPh sb="273" eb="275">
      <t>ダイチョウ</t>
    </rPh>
    <rPh sb="279" eb="280">
      <t>トウ</t>
    </rPh>
    <rPh sb="281" eb="283">
      <t>カツヨウ</t>
    </rPh>
    <rPh sb="288" eb="290">
      <t>カンロ</t>
    </rPh>
    <rPh sb="307" eb="309">
      <t>ジッシ</t>
    </rPh>
    <rPh sb="311" eb="313">
      <t>ヨテイ</t>
    </rPh>
    <phoneticPr fontId="4"/>
  </si>
  <si>
    <t>　今後、処理場や管渠等の老朽化対策に係る多額の更新需要が見込まれることから、下水道使用料の改定や処理場の統廃合などによるコストの削減等、不断の経営改善が必要である。
　なお、処理場の統廃合については、平成29年度に漁業集落排水施設１処理区を統合、令和元年度に特定環境保全公共下水道１処理区を統合、令和５年度には、農業集落排水施設１処理区を統合した。
　引き続き、施設の老朽化や人口減少による処理場の処理能力の余剰などを勘案し、順次統廃合を進め経営の合理化を図っていく。</t>
    <rPh sb="1" eb="3">
      <t>コンゴ</t>
    </rPh>
    <rPh sb="4" eb="7">
      <t>ショリジョウ</t>
    </rPh>
    <rPh sb="10" eb="11">
      <t>トウ</t>
    </rPh>
    <rPh sb="18" eb="19">
      <t>カカ</t>
    </rPh>
    <rPh sb="20" eb="22">
      <t>タガク</t>
    </rPh>
    <rPh sb="23" eb="25">
      <t>コウシン</t>
    </rPh>
    <rPh sb="25" eb="27">
      <t>ジュヨウ</t>
    </rPh>
    <rPh sb="28" eb="30">
      <t>ミコ</t>
    </rPh>
    <rPh sb="38" eb="41">
      <t>ゲスイドウ</t>
    </rPh>
    <rPh sb="41" eb="44">
      <t>シヨウリョウ</t>
    </rPh>
    <rPh sb="45" eb="47">
      <t>カイテイ</t>
    </rPh>
    <rPh sb="68" eb="70">
      <t>フダン</t>
    </rPh>
    <rPh sb="76" eb="78">
      <t>ヒツヨウ</t>
    </rPh>
    <rPh sb="100" eb="102">
      <t>ヘイセイ</t>
    </rPh>
    <rPh sb="113" eb="115">
      <t>シセツ</t>
    </rPh>
    <rPh sb="123" eb="125">
      <t>レイワ</t>
    </rPh>
    <rPh sb="125" eb="126">
      <t>ガン</t>
    </rPh>
    <rPh sb="148" eb="150">
      <t>レイワ</t>
    </rPh>
    <rPh sb="151" eb="152">
      <t>ネン</t>
    </rPh>
    <rPh sb="152" eb="153">
      <t>ド</t>
    </rPh>
    <rPh sb="156" eb="158">
      <t>ノウギョウ</t>
    </rPh>
    <rPh sb="158" eb="160">
      <t>シュウラク</t>
    </rPh>
    <rPh sb="160" eb="162">
      <t>ハイスイ</t>
    </rPh>
    <rPh sb="162" eb="164">
      <t>シセツ</t>
    </rPh>
    <rPh sb="165" eb="167">
      <t>ショリ</t>
    </rPh>
    <rPh sb="167" eb="168">
      <t>ク</t>
    </rPh>
    <rPh sb="169" eb="171">
      <t>トウゴウ</t>
    </rPh>
    <rPh sb="176" eb="177">
      <t>ヒ</t>
    </rPh>
    <rPh sb="178" eb="179">
      <t>ツヅ</t>
    </rPh>
    <rPh sb="215" eb="218">
      <t>トウハイゴウ</t>
    </rPh>
    <phoneticPr fontId="4"/>
  </si>
  <si>
    <t>　経営の健全性・効率性を示す指標について、類似団体と概ね同等の数値となっているが、③流動比率については、類似団体平均80.33％に対して、本市は56.71％と大幅に低い値となっている。今後、流動負債の減少に伴い改善を見込んでいるが、現金等の流動資産の確保に留意する必要がある。
　④企業債残高対事業規模比率について、類似団体平均に対して41.56ポイント高く、使用料収入に対して企業債残高が多いことを示している。今後、処理場等の老朽化に伴う改築・更新需要により大規模な投資が見込まれるため、より一層の注視が必要である。
　⑥汚水処理原価について、類似団体平均と比べて12.05ポイント高くなっており、維持管理費の適正な執行と、下水道使用料の増収に向けた検討が必要であると考える。
　⑦施設利用率について、類似団体と概ね同等で推移しているが、前年度と比較すると0.7ポイント増加している。本市の公共下水道は、合流処理の地域があることや下水道事業への着手が早かったことなどもあり、近接する処理場の統廃合を推進し、適正な施設規模となるよう努める。
　</t>
    <rPh sb="26" eb="27">
      <t>オオム</t>
    </rPh>
    <rPh sb="28" eb="30">
      <t>ドウトウ</t>
    </rPh>
    <rPh sb="92" eb="94">
      <t>コンゴ</t>
    </rPh>
    <rPh sb="95" eb="97">
      <t>リュウドウ</t>
    </rPh>
    <rPh sb="97" eb="99">
      <t>フサイ</t>
    </rPh>
    <rPh sb="100" eb="102">
      <t>ゲンショウ</t>
    </rPh>
    <rPh sb="103" eb="104">
      <t>トモナ</t>
    </rPh>
    <rPh sb="105" eb="107">
      <t>カイゼン</t>
    </rPh>
    <rPh sb="108" eb="110">
      <t>ミコ</t>
    </rPh>
    <rPh sb="116" eb="118">
      <t>ゲンキン</t>
    </rPh>
    <rPh sb="118" eb="119">
      <t>トウ</t>
    </rPh>
    <rPh sb="120" eb="122">
      <t>リュウドウ</t>
    </rPh>
    <rPh sb="122" eb="124">
      <t>シサン</t>
    </rPh>
    <rPh sb="125" eb="127">
      <t>カクホ</t>
    </rPh>
    <rPh sb="128" eb="130">
      <t>リュウイ</t>
    </rPh>
    <rPh sb="132" eb="134">
      <t>ヒツヨウ</t>
    </rPh>
    <rPh sb="177" eb="178">
      <t>タカ</t>
    </rPh>
    <rPh sb="195" eb="196">
      <t>オオ</t>
    </rPh>
    <rPh sb="214" eb="217">
      <t>ロウキュウカ</t>
    </rPh>
    <rPh sb="218" eb="219">
      <t>トモナ</t>
    </rPh>
    <rPh sb="247" eb="249">
      <t>イッソウ</t>
    </rPh>
    <rPh sb="262" eb="264">
      <t>オスイ</t>
    </rPh>
    <rPh sb="264" eb="266">
      <t>ショリ</t>
    </rPh>
    <rPh sb="266" eb="268">
      <t>ゲンカ</t>
    </rPh>
    <rPh sb="300" eb="302">
      <t>イジ</t>
    </rPh>
    <rPh sb="302" eb="305">
      <t>カンリヒ</t>
    </rPh>
    <rPh sb="306" eb="308">
      <t>テキセイ</t>
    </rPh>
    <rPh sb="309" eb="311">
      <t>シッコウ</t>
    </rPh>
    <rPh sb="313" eb="319">
      <t>ゲスイドウシヨウリョウ</t>
    </rPh>
    <rPh sb="320" eb="322">
      <t>ゾウシュウ</t>
    </rPh>
    <rPh sb="323" eb="324">
      <t>ム</t>
    </rPh>
    <rPh sb="326" eb="328">
      <t>ケントウ</t>
    </rPh>
    <rPh sb="329" eb="331">
      <t>ヒツヨウ</t>
    </rPh>
    <rPh sb="335" eb="336">
      <t>カンガ</t>
    </rPh>
    <rPh sb="342" eb="344">
      <t>シセツ</t>
    </rPh>
    <rPh sb="344" eb="346">
      <t>リヨウ</t>
    </rPh>
    <rPh sb="346" eb="347">
      <t>リツ</t>
    </rPh>
    <rPh sb="352" eb="354">
      <t>ルイジ</t>
    </rPh>
    <rPh sb="354" eb="356">
      <t>ダンタイ</t>
    </rPh>
    <rPh sb="357" eb="358">
      <t>オオム</t>
    </rPh>
    <rPh sb="359" eb="361">
      <t>ドウトウ</t>
    </rPh>
    <rPh sb="362" eb="364">
      <t>スイイ</t>
    </rPh>
    <rPh sb="370" eb="373">
      <t>ゼンネンド</t>
    </rPh>
    <rPh sb="374" eb="376">
      <t>ヒカク</t>
    </rPh>
    <rPh sb="386" eb="388">
      <t>ゾウカ</t>
    </rPh>
    <rPh sb="438" eb="440">
      <t>リンセツ</t>
    </rPh>
    <rPh sb="442" eb="445">
      <t>ショリジョウ</t>
    </rPh>
    <rPh sb="446" eb="449">
      <t>トウハイゴウ</t>
    </rPh>
    <rPh sb="450" eb="452">
      <t>スイシン</t>
    </rPh>
    <rPh sb="454" eb="456">
      <t>テキセイ</t>
    </rPh>
    <rPh sb="457" eb="459">
      <t>シセツ</t>
    </rPh>
    <rPh sb="459" eb="461">
      <t>キボ</t>
    </rPh>
    <rPh sb="466" eb="46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</si>
</sst>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0.05</c:v>
                </c:pt>
                <c:pt idx="1">
                  <c:v>0.06</c:v>
                </c:pt>
                <c:pt idx="2">
                  <c:v>0.32</c:v>
                </c:pt>
                <c:pt idx="3">
                  <c:v>0.31</c:v>
                </c:pt>
                <c:pt idx="4">
                  <c:v>0.12</c:v>
                </c:pt>
              </c:numCache>
            </c:numRef>
          </c:val>
          <c:extLst>
            <c:ext xmlns:c16="http://schemas.microsoft.com/office/drawing/2014/chart" uri="{C3380CC4-5D6E-409C-BE32-E72D297353CC}">
              <c16:uniqueId val="{00000000-EF3C-428B-82F5-402E79FB07F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EF3C-428B-82F5-402E79FB07F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66.650000000000006</c:v>
                </c:pt>
                <c:pt idx="1">
                  <c:v>65.06</c:v>
                </c:pt>
                <c:pt idx="2">
                  <c:v>63.32</c:v>
                </c:pt>
                <c:pt idx="3">
                  <c:v>64.69</c:v>
                </c:pt>
                <c:pt idx="4">
                  <c:v>65.39</c:v>
                </c:pt>
              </c:numCache>
            </c:numRef>
          </c:val>
          <c:extLst>
            <c:ext xmlns:c16="http://schemas.microsoft.com/office/drawing/2014/chart" uri="{C3380CC4-5D6E-409C-BE32-E72D297353CC}">
              <c16:uniqueId val="{00000000-8B9E-47D0-A682-6764025B26B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8B9E-47D0-A682-6764025B26B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94.31</c:v>
                </c:pt>
                <c:pt idx="1">
                  <c:v>94.41</c:v>
                </c:pt>
                <c:pt idx="2">
                  <c:v>93.91</c:v>
                </c:pt>
                <c:pt idx="3">
                  <c:v>93.27</c:v>
                </c:pt>
                <c:pt idx="4">
                  <c:v>93.64</c:v>
                </c:pt>
              </c:numCache>
            </c:numRef>
          </c:val>
          <c:extLst>
            <c:ext xmlns:c16="http://schemas.microsoft.com/office/drawing/2014/chart" uri="{C3380CC4-5D6E-409C-BE32-E72D297353CC}">
              <c16:uniqueId val="{00000000-82E1-4F22-9558-2C6209D7932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82E1-4F22-9558-2C6209D7932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100.72</c:v>
                </c:pt>
                <c:pt idx="1">
                  <c:v>100.44</c:v>
                </c:pt>
                <c:pt idx="2">
                  <c:v>101.15</c:v>
                </c:pt>
                <c:pt idx="3">
                  <c:v>101.39</c:v>
                </c:pt>
                <c:pt idx="4">
                  <c:v>100.83</c:v>
                </c:pt>
              </c:numCache>
            </c:numRef>
          </c:val>
          <c:extLst>
            <c:ext xmlns:c16="http://schemas.microsoft.com/office/drawing/2014/chart" uri="{C3380CC4-5D6E-409C-BE32-E72D297353CC}">
              <c16:uniqueId val="{00000000-2653-4D8C-8726-AABB2EDB669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2653-4D8C-8726-AABB2EDB669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19.25</c:v>
                </c:pt>
                <c:pt idx="1">
                  <c:v>22.29</c:v>
                </c:pt>
                <c:pt idx="2">
                  <c:v>25.24</c:v>
                </c:pt>
                <c:pt idx="3">
                  <c:v>28.04</c:v>
                </c:pt>
                <c:pt idx="4">
                  <c:v>29.15</c:v>
                </c:pt>
              </c:numCache>
            </c:numRef>
          </c:val>
          <c:extLst>
            <c:ext xmlns:c16="http://schemas.microsoft.com/office/drawing/2014/chart" uri="{C3380CC4-5D6E-409C-BE32-E72D297353CC}">
              <c16:uniqueId val="{00000000-9ADE-4D68-89D1-AF3913F4588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9ADE-4D68-89D1-AF3913F4588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4.6900000000000004</c:v>
                </c:pt>
                <c:pt idx="1">
                  <c:v>4.9800000000000004</c:v>
                </c:pt>
                <c:pt idx="2">
                  <c:v>5.66</c:v>
                </c:pt>
                <c:pt idx="3">
                  <c:v>6.05</c:v>
                </c:pt>
                <c:pt idx="4">
                  <c:v>6.75</c:v>
                </c:pt>
              </c:numCache>
            </c:numRef>
          </c:val>
          <c:extLst>
            <c:ext xmlns:c16="http://schemas.microsoft.com/office/drawing/2014/chart" uri="{C3380CC4-5D6E-409C-BE32-E72D297353CC}">
              <c16:uniqueId val="{00000000-90AD-427C-8CEB-0F83DB54DF1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90AD-427C-8CEB-0F83DB54DF1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C3-41CE-BD09-86D15692E47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8CC3-41CE-BD09-86D15692E47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50.01</c:v>
                </c:pt>
                <c:pt idx="1">
                  <c:v>51.39</c:v>
                </c:pt>
                <c:pt idx="2">
                  <c:v>51.63</c:v>
                </c:pt>
                <c:pt idx="3">
                  <c:v>53.83</c:v>
                </c:pt>
                <c:pt idx="4">
                  <c:v>56.71</c:v>
                </c:pt>
              </c:numCache>
            </c:numRef>
          </c:val>
          <c:extLst>
            <c:ext xmlns:c16="http://schemas.microsoft.com/office/drawing/2014/chart" uri="{C3380CC4-5D6E-409C-BE32-E72D297353CC}">
              <c16:uniqueId val="{00000000-BEC4-4D6C-9FCE-C172CAB45A2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BEC4-4D6C-9FCE-C172CAB45A2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745.16</c:v>
                </c:pt>
                <c:pt idx="1">
                  <c:v>803.27</c:v>
                </c:pt>
                <c:pt idx="2">
                  <c:v>773.96</c:v>
                </c:pt>
                <c:pt idx="3">
                  <c:v>735.65</c:v>
                </c:pt>
                <c:pt idx="4">
                  <c:v>739.6</c:v>
                </c:pt>
              </c:numCache>
            </c:numRef>
          </c:val>
          <c:extLst>
            <c:ext xmlns:c16="http://schemas.microsoft.com/office/drawing/2014/chart" uri="{C3380CC4-5D6E-409C-BE32-E72D297353CC}">
              <c16:uniqueId val="{00000000-3B5D-43BB-A1A1-3881347ED2A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3B5D-43BB-A1A1-3881347ED2A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98.71</c:v>
                </c:pt>
                <c:pt idx="1">
                  <c:v>98.47</c:v>
                </c:pt>
                <c:pt idx="2">
                  <c:v>99.12</c:v>
                </c:pt>
                <c:pt idx="3">
                  <c:v>99.9</c:v>
                </c:pt>
                <c:pt idx="4">
                  <c:v>99.99</c:v>
                </c:pt>
              </c:numCache>
            </c:numRef>
          </c:val>
          <c:extLst>
            <c:ext xmlns:c16="http://schemas.microsoft.com/office/drawing/2014/chart" uri="{C3380CC4-5D6E-409C-BE32-E72D297353CC}">
              <c16:uniqueId val="{00000000-0088-4FD1-BEEF-5A9FD8B7156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0088-4FD1-BEEF-5A9FD8B7156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167.98</c:v>
                </c:pt>
                <c:pt idx="1">
                  <c:v>172.39</c:v>
                </c:pt>
                <c:pt idx="2">
                  <c:v>172</c:v>
                </c:pt>
                <c:pt idx="3">
                  <c:v>171.09</c:v>
                </c:pt>
                <c:pt idx="4">
                  <c:v>171.8</c:v>
                </c:pt>
              </c:numCache>
            </c:numRef>
          </c:val>
          <c:extLst>
            <c:ext xmlns:c16="http://schemas.microsoft.com/office/drawing/2014/chart" uri="{C3380CC4-5D6E-409C-BE32-E72D297353CC}">
              <c16:uniqueId val="{00000000-2E5C-4FC1-B499-CA4D86D3556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2E5C-4FC1-B499-CA4D86D3556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愛媛県　今治市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71" t="str">
        <f>データ!$M$6</f>
        <v>非設置</v>
      </c>
      <c r="AE8" s="71"/>
      <c r="AF8" s="71"/>
      <c r="AG8" s="71"/>
      <c r="AH8" s="71"/>
      <c r="AI8" s="71"/>
      <c r="AJ8" s="71"/>
      <c r="AK8" s="3"/>
      <c r="AL8" s="50">
        <f>データ!S6</f>
        <v>147702</v>
      </c>
      <c r="AM8" s="50"/>
      <c r="AN8" s="50"/>
      <c r="AO8" s="50"/>
      <c r="AP8" s="50"/>
      <c r="AQ8" s="50"/>
      <c r="AR8" s="50"/>
      <c r="AS8" s="50"/>
      <c r="AT8" s="51">
        <f>データ!T6</f>
        <v>419.21</v>
      </c>
      <c r="AU8" s="51"/>
      <c r="AV8" s="51"/>
      <c r="AW8" s="51"/>
      <c r="AX8" s="51"/>
      <c r="AY8" s="51"/>
      <c r="AZ8" s="51"/>
      <c r="BA8" s="51"/>
      <c r="BB8" s="51">
        <f>データ!U6</f>
        <v>352.33</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62.41</v>
      </c>
      <c r="J10" s="51"/>
      <c r="K10" s="51"/>
      <c r="L10" s="51"/>
      <c r="M10" s="51"/>
      <c r="N10" s="51"/>
      <c r="O10" s="51"/>
      <c r="P10" s="51">
        <f>データ!P6</f>
        <v>61.46</v>
      </c>
      <c r="Q10" s="51"/>
      <c r="R10" s="51"/>
      <c r="S10" s="51"/>
      <c r="T10" s="51"/>
      <c r="U10" s="51"/>
      <c r="V10" s="51"/>
      <c r="W10" s="51">
        <f>データ!Q6</f>
        <v>59.71</v>
      </c>
      <c r="X10" s="51"/>
      <c r="Y10" s="51"/>
      <c r="Z10" s="51"/>
      <c r="AA10" s="51"/>
      <c r="AB10" s="51"/>
      <c r="AC10" s="51"/>
      <c r="AD10" s="50">
        <f>データ!R6</f>
        <v>3046</v>
      </c>
      <c r="AE10" s="50"/>
      <c r="AF10" s="50"/>
      <c r="AG10" s="50"/>
      <c r="AH10" s="50"/>
      <c r="AI10" s="50"/>
      <c r="AJ10" s="50"/>
      <c r="AK10" s="2"/>
      <c r="AL10" s="50">
        <f>データ!V6</f>
        <v>90174</v>
      </c>
      <c r="AM10" s="50"/>
      <c r="AN10" s="50"/>
      <c r="AO10" s="50"/>
      <c r="AP10" s="50"/>
      <c r="AQ10" s="50"/>
      <c r="AR10" s="50"/>
      <c r="AS10" s="50"/>
      <c r="AT10" s="51">
        <f>データ!W6</f>
        <v>23.64</v>
      </c>
      <c r="AU10" s="51"/>
      <c r="AV10" s="51"/>
      <c r="AW10" s="51"/>
      <c r="AX10" s="51"/>
      <c r="AY10" s="51"/>
      <c r="AZ10" s="51"/>
      <c r="BA10" s="51"/>
      <c r="BB10" s="51">
        <f>データ!X6</f>
        <v>3814.47</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113</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UvVejPeSXSujdo3t2s5j+q/+ZP+HvNooylbqIzX175tEOzk8hA5wcFTuNdLRSN4HIzF30jYgbKtQf13UUD0FTg==" saltValue="R56o4bLkk5j0UZqR2ybyb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382027</v>
      </c>
      <c r="D6" s="19">
        <f t="shared" si="3"/>
        <v>46</v>
      </c>
      <c r="E6" s="19">
        <f t="shared" si="3"/>
        <v>17</v>
      </c>
      <c r="F6" s="19">
        <f t="shared" si="3"/>
        <v>1</v>
      </c>
      <c r="G6" s="19">
        <f t="shared" si="3"/>
        <v>0</v>
      </c>
      <c r="H6" s="19" t="str">
        <f t="shared" si="3"/>
        <v>愛媛県　今治市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62.41</v>
      </c>
      <c r="P6" s="20">
        <f t="shared" si="3"/>
        <v>61.46</v>
      </c>
      <c r="Q6" s="20">
        <f t="shared" si="3"/>
        <v>59.71</v>
      </c>
      <c r="R6" s="20">
        <f t="shared" si="3"/>
        <v>3046</v>
      </c>
      <c r="S6" s="20">
        <f t="shared" si="3"/>
        <v>147702</v>
      </c>
      <c r="T6" s="20">
        <f t="shared" si="3"/>
        <v>419.21</v>
      </c>
      <c r="U6" s="20">
        <f t="shared" si="3"/>
        <v>352.33</v>
      </c>
      <c r="V6" s="20">
        <f t="shared" si="3"/>
        <v>90174</v>
      </c>
      <c r="W6" s="20">
        <f t="shared" si="3"/>
        <v>23.64</v>
      </c>
      <c r="X6" s="20">
        <f t="shared" si="3"/>
        <v>3814.47</v>
      </c>
      <c r="Y6" s="21">
        <f>IF(Y7="",NA(),Y7)</f>
        <v>100.72</v>
      </c>
      <c r="Z6" s="21">
        <f t="shared" ref="Z6:AH6" si="4">IF(Z7="",NA(),Z7)</f>
        <v>100.44</v>
      </c>
      <c r="AA6" s="21">
        <f t="shared" si="4"/>
        <v>101.15</v>
      </c>
      <c r="AB6" s="21">
        <f t="shared" si="4"/>
        <v>101.39</v>
      </c>
      <c r="AC6" s="21">
        <f t="shared" si="4"/>
        <v>100.83</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50.01</v>
      </c>
      <c r="AV6" s="21">
        <f t="shared" ref="AV6:BD6" si="6">IF(AV7="",NA(),AV7)</f>
        <v>51.39</v>
      </c>
      <c r="AW6" s="21">
        <f t="shared" si="6"/>
        <v>51.63</v>
      </c>
      <c r="AX6" s="21">
        <f t="shared" si="6"/>
        <v>53.83</v>
      </c>
      <c r="AY6" s="21">
        <f t="shared" si="6"/>
        <v>56.71</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745.16</v>
      </c>
      <c r="BG6" s="21">
        <f t="shared" ref="BG6:BO6" si="7">IF(BG7="",NA(),BG7)</f>
        <v>803.27</v>
      </c>
      <c r="BH6" s="21">
        <f t="shared" si="7"/>
        <v>773.96</v>
      </c>
      <c r="BI6" s="21">
        <f t="shared" si="7"/>
        <v>735.65</v>
      </c>
      <c r="BJ6" s="21">
        <f t="shared" si="7"/>
        <v>739.6</v>
      </c>
      <c r="BK6" s="21">
        <f t="shared" si="7"/>
        <v>857.88</v>
      </c>
      <c r="BL6" s="21">
        <f t="shared" si="7"/>
        <v>825.1</v>
      </c>
      <c r="BM6" s="21">
        <f t="shared" si="7"/>
        <v>789.87</v>
      </c>
      <c r="BN6" s="21">
        <f t="shared" si="7"/>
        <v>749.43</v>
      </c>
      <c r="BO6" s="21">
        <f t="shared" si="7"/>
        <v>698.04</v>
      </c>
      <c r="BP6" s="20" t="str">
        <f>IF(BP7="","",IF(BP7="-","【-】","【"&amp;SUBSTITUTE(TEXT(BP7,"#,##0.00"),"-","△")&amp;"】"))</f>
        <v>【602.56】</v>
      </c>
      <c r="BQ6" s="21">
        <f>IF(BQ7="",NA(),BQ7)</f>
        <v>98.71</v>
      </c>
      <c r="BR6" s="21">
        <f t="shared" ref="BR6:BZ6" si="8">IF(BR7="",NA(),BR7)</f>
        <v>98.47</v>
      </c>
      <c r="BS6" s="21">
        <f t="shared" si="8"/>
        <v>99.12</v>
      </c>
      <c r="BT6" s="21">
        <f t="shared" si="8"/>
        <v>99.9</v>
      </c>
      <c r="BU6" s="21">
        <f t="shared" si="8"/>
        <v>99.99</v>
      </c>
      <c r="BV6" s="21">
        <f t="shared" si="8"/>
        <v>94.97</v>
      </c>
      <c r="BW6" s="21">
        <f t="shared" si="8"/>
        <v>97.07</v>
      </c>
      <c r="BX6" s="21">
        <f t="shared" si="8"/>
        <v>98.06</v>
      </c>
      <c r="BY6" s="21">
        <f t="shared" si="8"/>
        <v>98.46</v>
      </c>
      <c r="BZ6" s="21">
        <f t="shared" si="8"/>
        <v>97.98</v>
      </c>
      <c r="CA6" s="20" t="str">
        <f>IF(CA7="","",IF(CA7="-","【-】","【"&amp;SUBSTITUTE(TEXT(CA7,"#,##0.00"),"-","△")&amp;"】"))</f>
        <v>【97.94】</v>
      </c>
      <c r="CB6" s="21">
        <f>IF(CB7="",NA(),CB7)</f>
        <v>167.98</v>
      </c>
      <c r="CC6" s="21">
        <f t="shared" ref="CC6:CK6" si="9">IF(CC7="",NA(),CC7)</f>
        <v>172.39</v>
      </c>
      <c r="CD6" s="21">
        <f t="shared" si="9"/>
        <v>172</v>
      </c>
      <c r="CE6" s="21">
        <f t="shared" si="9"/>
        <v>171.09</v>
      </c>
      <c r="CF6" s="21">
        <f t="shared" si="9"/>
        <v>171.8</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66.650000000000006</v>
      </c>
      <c r="CN6" s="21">
        <f t="shared" ref="CN6:CV6" si="10">IF(CN7="",NA(),CN7)</f>
        <v>65.06</v>
      </c>
      <c r="CO6" s="21">
        <f t="shared" si="10"/>
        <v>63.32</v>
      </c>
      <c r="CP6" s="21">
        <f t="shared" si="10"/>
        <v>64.69</v>
      </c>
      <c r="CQ6" s="21">
        <f t="shared" si="10"/>
        <v>65.39</v>
      </c>
      <c r="CR6" s="21">
        <f t="shared" si="10"/>
        <v>65.28</v>
      </c>
      <c r="CS6" s="21">
        <f t="shared" si="10"/>
        <v>64.92</v>
      </c>
      <c r="CT6" s="21">
        <f t="shared" si="10"/>
        <v>64.14</v>
      </c>
      <c r="CU6" s="21">
        <f t="shared" si="10"/>
        <v>63.71</v>
      </c>
      <c r="CV6" s="21">
        <f t="shared" si="10"/>
        <v>64.95</v>
      </c>
      <c r="CW6" s="20" t="str">
        <f>IF(CW7="","",IF(CW7="-","【-】","【"&amp;SUBSTITUTE(TEXT(CW7,"#,##0.00"),"-","△")&amp;"】"))</f>
        <v>【60.13】</v>
      </c>
      <c r="CX6" s="21">
        <f>IF(CX7="",NA(),CX7)</f>
        <v>94.31</v>
      </c>
      <c r="CY6" s="21">
        <f t="shared" ref="CY6:DG6" si="11">IF(CY7="",NA(),CY7)</f>
        <v>94.41</v>
      </c>
      <c r="CZ6" s="21">
        <f t="shared" si="11"/>
        <v>93.91</v>
      </c>
      <c r="DA6" s="21">
        <f t="shared" si="11"/>
        <v>93.27</v>
      </c>
      <c r="DB6" s="21">
        <f t="shared" si="11"/>
        <v>93.64</v>
      </c>
      <c r="DC6" s="21">
        <f t="shared" si="11"/>
        <v>92.72</v>
      </c>
      <c r="DD6" s="21">
        <f t="shared" si="11"/>
        <v>92.88</v>
      </c>
      <c r="DE6" s="21">
        <f t="shared" si="11"/>
        <v>92.9</v>
      </c>
      <c r="DF6" s="21">
        <f t="shared" si="11"/>
        <v>92.89</v>
      </c>
      <c r="DG6" s="21">
        <f t="shared" si="11"/>
        <v>93.08</v>
      </c>
      <c r="DH6" s="20" t="str">
        <f>IF(DH7="","",IF(DH7="-","【-】","【"&amp;SUBSTITUTE(TEXT(DH7,"#,##0.00"),"-","△")&amp;"】"))</f>
        <v>【96.00】</v>
      </c>
      <c r="DI6" s="21">
        <f>IF(DI7="",NA(),DI7)</f>
        <v>19.25</v>
      </c>
      <c r="DJ6" s="21">
        <f t="shared" ref="DJ6:DR6" si="12">IF(DJ7="",NA(),DJ7)</f>
        <v>22.29</v>
      </c>
      <c r="DK6" s="21">
        <f t="shared" si="12"/>
        <v>25.24</v>
      </c>
      <c r="DL6" s="21">
        <f t="shared" si="12"/>
        <v>28.04</v>
      </c>
      <c r="DM6" s="21">
        <f t="shared" si="12"/>
        <v>29.15</v>
      </c>
      <c r="DN6" s="21">
        <f t="shared" si="12"/>
        <v>23.79</v>
      </c>
      <c r="DO6" s="21">
        <f t="shared" si="12"/>
        <v>25.66</v>
      </c>
      <c r="DP6" s="21">
        <f t="shared" si="12"/>
        <v>27.46</v>
      </c>
      <c r="DQ6" s="21">
        <f t="shared" si="12"/>
        <v>29.93</v>
      </c>
      <c r="DR6" s="21">
        <f t="shared" si="12"/>
        <v>31.89</v>
      </c>
      <c r="DS6" s="20" t="str">
        <f>IF(DS7="","",IF(DS7="-","【-】","【"&amp;SUBSTITUTE(TEXT(DS7,"#,##0.00"),"-","△")&amp;"】"))</f>
        <v>【42.20】</v>
      </c>
      <c r="DT6" s="21">
        <f>IF(DT7="",NA(),DT7)</f>
        <v>4.6900000000000004</v>
      </c>
      <c r="DU6" s="21">
        <f t="shared" ref="DU6:EC6" si="13">IF(DU7="",NA(),DU7)</f>
        <v>4.9800000000000004</v>
      </c>
      <c r="DV6" s="21">
        <f t="shared" si="13"/>
        <v>5.66</v>
      </c>
      <c r="DW6" s="21">
        <f t="shared" si="13"/>
        <v>6.05</v>
      </c>
      <c r="DX6" s="21">
        <f t="shared" si="13"/>
        <v>6.75</v>
      </c>
      <c r="DY6" s="21">
        <f t="shared" si="13"/>
        <v>1.22</v>
      </c>
      <c r="DZ6" s="21">
        <f t="shared" si="13"/>
        <v>1.61</v>
      </c>
      <c r="EA6" s="21">
        <f t="shared" si="13"/>
        <v>2.08</v>
      </c>
      <c r="EB6" s="21">
        <f t="shared" si="13"/>
        <v>2.74</v>
      </c>
      <c r="EC6" s="21">
        <f t="shared" si="13"/>
        <v>3.24</v>
      </c>
      <c r="ED6" s="20" t="str">
        <f>IF(ED7="","",IF(ED7="-","【-】","【"&amp;SUBSTITUTE(TEXT(ED7,"#,##0.00"),"-","△")&amp;"】"))</f>
        <v>【9.46】</v>
      </c>
      <c r="EE6" s="21">
        <f>IF(EE7="",NA(),EE7)</f>
        <v>0.05</v>
      </c>
      <c r="EF6" s="21">
        <f t="shared" ref="EF6:EN6" si="14">IF(EF7="",NA(),EF7)</f>
        <v>0.06</v>
      </c>
      <c r="EG6" s="21">
        <f t="shared" si="14"/>
        <v>0.32</v>
      </c>
      <c r="EH6" s="21">
        <f t="shared" si="14"/>
        <v>0.31</v>
      </c>
      <c r="EI6" s="21">
        <f t="shared" si="14"/>
        <v>0.12</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382027</v>
      </c>
      <c r="D7" s="23">
        <v>46</v>
      </c>
      <c r="E7" s="23">
        <v>17</v>
      </c>
      <c r="F7" s="23">
        <v>1</v>
      </c>
      <c r="G7" s="23">
        <v>0</v>
      </c>
      <c r="H7" s="23" t="s">
        <v>96</v>
      </c>
      <c r="I7" s="23" t="s">
        <v>97</v>
      </c>
      <c r="J7" s="23" t="s">
        <v>98</v>
      </c>
      <c r="K7" s="23" t="s">
        <v>99</v>
      </c>
      <c r="L7" s="23" t="s">
        <v>100</v>
      </c>
      <c r="M7" s="23" t="s">
        <v>101</v>
      </c>
      <c r="N7" s="24" t="s">
        <v>102</v>
      </c>
      <c r="O7" s="24">
        <v>62.41</v>
      </c>
      <c r="P7" s="24">
        <v>61.46</v>
      </c>
      <c r="Q7" s="24">
        <v>59.71</v>
      </c>
      <c r="R7" s="24">
        <v>3046</v>
      </c>
      <c r="S7" s="24">
        <v>147702</v>
      </c>
      <c r="T7" s="24">
        <v>419.21</v>
      </c>
      <c r="U7" s="24">
        <v>352.33</v>
      </c>
      <c r="V7" s="24">
        <v>90174</v>
      </c>
      <c r="W7" s="24">
        <v>23.64</v>
      </c>
      <c r="X7" s="24">
        <v>3814.47</v>
      </c>
      <c r="Y7" s="24">
        <v>100.72</v>
      </c>
      <c r="Z7" s="24">
        <v>100.44</v>
      </c>
      <c r="AA7" s="24">
        <v>101.15</v>
      </c>
      <c r="AB7" s="24">
        <v>101.39</v>
      </c>
      <c r="AC7" s="24">
        <v>100.83</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50.01</v>
      </c>
      <c r="AV7" s="24">
        <v>51.39</v>
      </c>
      <c r="AW7" s="24">
        <v>51.63</v>
      </c>
      <c r="AX7" s="24">
        <v>53.83</v>
      </c>
      <c r="AY7" s="24">
        <v>56.71</v>
      </c>
      <c r="AZ7" s="24">
        <v>67.930000000000007</v>
      </c>
      <c r="BA7" s="24">
        <v>68.53</v>
      </c>
      <c r="BB7" s="24">
        <v>69.180000000000007</v>
      </c>
      <c r="BC7" s="24">
        <v>76.319999999999993</v>
      </c>
      <c r="BD7" s="24">
        <v>80.33</v>
      </c>
      <c r="BE7" s="24">
        <v>82.75</v>
      </c>
      <c r="BF7" s="24">
        <v>745.16</v>
      </c>
      <c r="BG7" s="24">
        <v>803.27</v>
      </c>
      <c r="BH7" s="24">
        <v>773.96</v>
      </c>
      <c r="BI7" s="24">
        <v>735.65</v>
      </c>
      <c r="BJ7" s="24">
        <v>739.6</v>
      </c>
      <c r="BK7" s="24">
        <v>857.88</v>
      </c>
      <c r="BL7" s="24">
        <v>825.1</v>
      </c>
      <c r="BM7" s="24">
        <v>789.87</v>
      </c>
      <c r="BN7" s="24">
        <v>749.43</v>
      </c>
      <c r="BO7" s="24">
        <v>698.04</v>
      </c>
      <c r="BP7" s="24">
        <v>602.55999999999995</v>
      </c>
      <c r="BQ7" s="24">
        <v>98.71</v>
      </c>
      <c r="BR7" s="24">
        <v>98.47</v>
      </c>
      <c r="BS7" s="24">
        <v>99.12</v>
      </c>
      <c r="BT7" s="24">
        <v>99.9</v>
      </c>
      <c r="BU7" s="24">
        <v>99.99</v>
      </c>
      <c r="BV7" s="24">
        <v>94.97</v>
      </c>
      <c r="BW7" s="24">
        <v>97.07</v>
      </c>
      <c r="BX7" s="24">
        <v>98.06</v>
      </c>
      <c r="BY7" s="24">
        <v>98.46</v>
      </c>
      <c r="BZ7" s="24">
        <v>97.98</v>
      </c>
      <c r="CA7" s="24">
        <v>97.94</v>
      </c>
      <c r="CB7" s="24">
        <v>167.98</v>
      </c>
      <c r="CC7" s="24">
        <v>172.39</v>
      </c>
      <c r="CD7" s="24">
        <v>172</v>
      </c>
      <c r="CE7" s="24">
        <v>171.09</v>
      </c>
      <c r="CF7" s="24">
        <v>171.8</v>
      </c>
      <c r="CG7" s="24">
        <v>159.49</v>
      </c>
      <c r="CH7" s="24">
        <v>157.81</v>
      </c>
      <c r="CI7" s="24">
        <v>157.37</v>
      </c>
      <c r="CJ7" s="24">
        <v>157.44999999999999</v>
      </c>
      <c r="CK7" s="24">
        <v>159.75</v>
      </c>
      <c r="CL7" s="24">
        <v>140.97999999999999</v>
      </c>
      <c r="CM7" s="24">
        <v>66.650000000000006</v>
      </c>
      <c r="CN7" s="24">
        <v>65.06</v>
      </c>
      <c r="CO7" s="24">
        <v>63.32</v>
      </c>
      <c r="CP7" s="24">
        <v>64.69</v>
      </c>
      <c r="CQ7" s="24">
        <v>65.39</v>
      </c>
      <c r="CR7" s="24">
        <v>65.28</v>
      </c>
      <c r="CS7" s="24">
        <v>64.92</v>
      </c>
      <c r="CT7" s="24">
        <v>64.14</v>
      </c>
      <c r="CU7" s="24">
        <v>63.71</v>
      </c>
      <c r="CV7" s="24">
        <v>64.95</v>
      </c>
      <c r="CW7" s="24">
        <v>60.13</v>
      </c>
      <c r="CX7" s="24">
        <v>94.31</v>
      </c>
      <c r="CY7" s="24">
        <v>94.41</v>
      </c>
      <c r="CZ7" s="24">
        <v>93.91</v>
      </c>
      <c r="DA7" s="24">
        <v>93.27</v>
      </c>
      <c r="DB7" s="24">
        <v>93.64</v>
      </c>
      <c r="DC7" s="24">
        <v>92.72</v>
      </c>
      <c r="DD7" s="24">
        <v>92.88</v>
      </c>
      <c r="DE7" s="24">
        <v>92.9</v>
      </c>
      <c r="DF7" s="24">
        <v>92.89</v>
      </c>
      <c r="DG7" s="24">
        <v>93.08</v>
      </c>
      <c r="DH7" s="24">
        <v>96</v>
      </c>
      <c r="DI7" s="24">
        <v>19.25</v>
      </c>
      <c r="DJ7" s="24">
        <v>22.29</v>
      </c>
      <c r="DK7" s="24">
        <v>25.24</v>
      </c>
      <c r="DL7" s="24">
        <v>28.04</v>
      </c>
      <c r="DM7" s="24">
        <v>29.15</v>
      </c>
      <c r="DN7" s="24">
        <v>23.79</v>
      </c>
      <c r="DO7" s="24">
        <v>25.66</v>
      </c>
      <c r="DP7" s="24">
        <v>27.46</v>
      </c>
      <c r="DQ7" s="24">
        <v>29.93</v>
      </c>
      <c r="DR7" s="24">
        <v>31.89</v>
      </c>
      <c r="DS7" s="24">
        <v>42.2</v>
      </c>
      <c r="DT7" s="24">
        <v>4.6900000000000004</v>
      </c>
      <c r="DU7" s="24">
        <v>4.9800000000000004</v>
      </c>
      <c r="DV7" s="24">
        <v>5.66</v>
      </c>
      <c r="DW7" s="24">
        <v>6.05</v>
      </c>
      <c r="DX7" s="24">
        <v>6.75</v>
      </c>
      <c r="DY7" s="24">
        <v>1.22</v>
      </c>
      <c r="DZ7" s="24">
        <v>1.61</v>
      </c>
      <c r="EA7" s="24">
        <v>2.08</v>
      </c>
      <c r="EB7" s="24">
        <v>2.74</v>
      </c>
      <c r="EC7" s="24">
        <v>3.24</v>
      </c>
      <c r="ED7" s="24">
        <v>9.4600000000000009</v>
      </c>
      <c r="EE7" s="24">
        <v>0.05</v>
      </c>
      <c r="EF7" s="24">
        <v>0.06</v>
      </c>
      <c r="EG7" s="24">
        <v>0.32</v>
      </c>
      <c r="EH7" s="24">
        <v>0.31</v>
      </c>
      <c r="EI7" s="24">
        <v>0.12</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2025-12-23T06:05:05Z</dcterms:created>
  <dcterms:modified xsi:type="dcterms:W3CDTF">2025-12-23T06:05:05Z</dcterms:modified>
  <cp:category/>
</cp:coreProperties>
</file>