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5_修正後の最終データ♦\02_今治市\"/>
    </mc:Choice>
  </mc:AlternateContent>
  <xr:revisionPtr revIDLastSave="0" documentId="13_ncr:1_{3E4B1C0D-F937-4A18-B32D-C13CFC07E869}" xr6:coauthVersionLast="47" xr6:coauthVersionMax="47" xr10:uidLastSave="{00000000-0000-0000-0000-000000000000}"/>
  <workbookProtection workbookAlgorithmName="SHA-512" workbookHashValue="uIYX/1wTl/9kxFJHQZyCtQDOji7oDnhdNVPeLgMHFy+xqhsdbua5LwgMQv2o2bcVtbe1D2QhzUrK8jNVGxVEJA==" workbookSaltValue="qGN+dYgcLpYHPsdYcTOInQ==" workbookSpinCount="100000" lockStructure="1"/>
  <bookViews>
    <workbookView xWindow="-120" yWindow="-120" windowWidth="19440" windowHeight="1488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I10" i="4" s="1"/>
  <c r="N6" i="5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J85" i="4"/>
  <c r="F85" i="4"/>
  <c r="E85" i="4"/>
  <c r="BB10" i="4"/>
  <c r="AT10" i="4"/>
  <c r="AL10" i="4"/>
  <c r="W10" i="4"/>
  <c r="B10" i="4"/>
  <c r="BB8" i="4"/>
  <c r="AT8" i="4"/>
  <c r="P8" i="4"/>
  <c r="I8" i="4"/>
  <c r="B8" i="4"/>
  <c r="B6" i="4"/>
</calcChain>
</file>

<file path=xl/sharedStrings.xml><?xml version="1.0" encoding="utf-8"?>
<sst xmlns="http://schemas.openxmlformats.org/spreadsheetml/2006/main" count="250" uniqueCount="112">
  <si>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</si>
  <si>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</si>
  <si>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</si>
  <si>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</si>
  <si>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</si>
  <si>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</si>
  <si>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</si>
  <si>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</si>
  <si>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</si>
  <si>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</si>
  <si>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</si>
  <si>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</si>
  <si>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</si>
  <si>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</si>
  <si>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</si>
  <si>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</si>
  <si>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</si>
  <si>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</si>
  <si>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</si>
  <si>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</si>
  <si>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</si>
  <si>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</si>
  <si>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</si>
  <si>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</si>
  <si>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</si>
  <si>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</si>
  <si>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</si>
  <si>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</si>
  <si>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</si>
  <si>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</si>
  <si>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</si>
  <si>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</si>
  <si>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</si>
  <si>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</si>
  <si>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</si>
  <si>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</si>
  <si>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</si>
  <si>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</si>
  <si>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</si>
  <si>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</si>
  <si>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</si>
  <si>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</si>
  <si>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</si>
  <si>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</si>
  <si>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</si>
  <si>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</si>
  <si>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</si>
  <si>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</si>
  <si>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</si>
  <si>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</si>
  <si>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</si>
  <si>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</si>
  <si>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</si>
  <si>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</si>
  <si>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</si>
  <si>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</si>
  <si>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</si>
  <si>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</si>
  <si>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</si>
  <si>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</si>
  <si>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</si>
  <si>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</si>
  <si>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</si>
  <si>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</si>
  <si>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</si>
  <si>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</si>
  <si>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</si>
  <si>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</si>
  <si>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</si>
  <si>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</si>
  <si>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</si>
  <si>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</si>
  <si>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</si>
  <si>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</si>
  <si>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</si>
  <si>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</si>
  <si>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</si>
  <si>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</si>
  <si>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</si>
  <si>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</si>
  <si>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</si>
  <si>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</si>
  <si>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</si>
  <si>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</si>
  <si>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</si>
  <si>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</si>
  <si>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</si>
  <si>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</si>
  <si>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</si>
  <si>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</si>
  <si>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</si>
  <si>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</si>
  <si>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</si>
  <si>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</si>
  <si>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法適用</t>
  </si>
  <si>
    <t>水道事業</t>
  </si>
  <si>
    <t>簡易水道事業</t>
  </si>
  <si>
    <t>C4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</si>
  <si>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</si>
  <si>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</si>
  <si>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</si>
  <si>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</si>
  <si>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</si>
  <si>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</si>
  <si>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</si>
  <si>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</si>
  <si>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</si>
  <si>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</si>
  <si>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</si>
  <si>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関前地区の岡村島、大下島、小大下島のうち、広島県境に位置する岡村島及び小大下島では、海水淡水化施設の更新か、広島県からの受水かを比較検討した結果、経済的かつ安定供給を見込める広島県からの受水を選択した。広島県においても水需要の低下による給水能力の余剰があり、他の受水団体への影響がないことから、相互利益に繋がった。広島県の既設送水管から呉市に今治市との分水点を設置し、ポンプ場を設け、橋梁添架管、岡村島内に減圧水槽、調整池、配水池を新設し、岡村島に隣接する小大下島へは既設の海底送水管を活用し、共に平成29年４月から広島水道用水供給事業からの越境供給を開始している。島間の距離が長い大下島は、海底送水管を繋がず島内浄水場で海水を淡水化している。関前簡易水道事業は、地理的制約のある離島で、上水道と統合せず簡易水道事業会計として令和３年度より法適化した。</t>
    <phoneticPr fontId="4"/>
  </si>
  <si>
    <t>　「①経常収支比率」は、100.33％と100％を上回っているものの、その収益は一般会計繰入金に依存している。「③流動比率」は、流動負債（未払金）の大幅減により改善され、類似団体平均値を大きく上回った。「④企業債残高対給水収益比率」は、令和４年度から５年度にかけて実施した基幹浄水場（海水淡水化施設）の更新事業により企業債残高が増加しており、類似団体平均値より高い数値が続いている。
　また、「⑤料金回収率」は、類似団体平均値と比較すると低い数値を示しており、経営改善の必要があるが、給水戸数が少なく、水道料金は市内で統一していることから、自立した経営は困難で、それでもなお不足する分については、一般会計からの支援に頼らざるを得ない状況である。「⑥給水原価」についても、類似団体平均値と比較すると高い数値を示している。
　「⑧有収率」は、長年にわたり実施している漏水調査等の結果、類似団体平均値と比較して高い水準を維持し続けている。</t>
    <rPh sb="132" eb="134">
      <t>ジッシ</t>
    </rPh>
    <rPh sb="410" eb="411">
      <t>ツヅ</t>
    </rPh>
    <phoneticPr fontId="4"/>
  </si>
  <si>
    <t xml:space="preserve">　令和４年度から５年度にかけて基幹浄水場（海水淡水化施設）の更新事業を行い、併せて既存施設の廃止を実施したことで施設の老朽化が解消され、それ以降の「①有形固定資産減価償却率」が改善している。
　平成30年度に海底送水管整備事業を実施して以降、管路更新はない。
</t>
    <rPh sb="70" eb="72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</si>
</sst>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3-48EA-B696-16E40C0C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0.37</c:v>
                </c:pt>
                <c:pt idx="2">
                  <c:v>0.23</c:v>
                </c:pt>
                <c:pt idx="3">
                  <c:v>0.88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3-48EA-B696-16E40C0C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34.450000000000003</c:v>
                </c:pt>
                <c:pt idx="2">
                  <c:v>35.25</c:v>
                </c:pt>
                <c:pt idx="3">
                  <c:v>32.5</c:v>
                </c:pt>
                <c:pt idx="4">
                  <c:v>32.79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D-4A69-AAC5-35CB6BAB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48.75</c:v>
                </c:pt>
                <c:pt idx="2">
                  <c:v>50.95</c:v>
                </c:pt>
                <c:pt idx="3">
                  <c:v>52.39</c:v>
                </c:pt>
                <c:pt idx="4">
                  <c:v>29.19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D-4A69-AAC5-35CB6BAB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77.47</c:v>
                </c:pt>
                <c:pt idx="2">
                  <c:v>76.349999999999994</c:v>
                </c:pt>
                <c:pt idx="3">
                  <c:v>80.81</c:v>
                </c:pt>
                <c:pt idx="4">
                  <c:v>80.36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D-477D-81B7-41ABA6E4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60.88</c:v>
                </c:pt>
                <c:pt idx="2">
                  <c:v>61</c:v>
                </c:pt>
                <c:pt idx="3">
                  <c:v>63.38</c:v>
                </c:pt>
                <c:pt idx="4">
                  <c:v>66.040000000000006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D-477D-81B7-41ABA6E4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100.47</c:v>
                </c:pt>
                <c:pt idx="2">
                  <c:v>101.1</c:v>
                </c:pt>
                <c:pt idx="3">
                  <c:v>101.58</c:v>
                </c:pt>
                <c:pt idx="4">
                  <c:v>100.33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2-46B7-8F85-571885F3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98.78</c:v>
                </c:pt>
                <c:pt idx="2">
                  <c:v>101.23</c:v>
                </c:pt>
                <c:pt idx="3">
                  <c:v>103.12</c:v>
                </c:pt>
                <c:pt idx="4">
                  <c:v>102.26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6B7-8F85-571885F3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49.34</c:v>
                </c:pt>
                <c:pt idx="2">
                  <c:v>51.68</c:v>
                </c:pt>
                <c:pt idx="3">
                  <c:v>46.24</c:v>
                </c:pt>
                <c:pt idx="4">
                  <c:v>46.68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1-470E-87CB-287BF86B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29.81</c:v>
                </c:pt>
                <c:pt idx="2">
                  <c:v>30.82</c:v>
                </c:pt>
                <c:pt idx="3">
                  <c:v>24.27</c:v>
                </c:pt>
                <c:pt idx="4">
                  <c:v>28.04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1-470E-87CB-287BF86B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15.5</c:v>
                </c:pt>
                <c:pt idx="2">
                  <c:v>15.44</c:v>
                </c:pt>
                <c:pt idx="3">
                  <c:v>15.44</c:v>
                </c:pt>
                <c:pt idx="4">
                  <c:v>15.54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B-4990-9427-5D456C9E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18.05</c:v>
                </c:pt>
                <c:pt idx="2">
                  <c:v>14.28</c:v>
                </c:pt>
                <c:pt idx="3">
                  <c:v>12.77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B-4990-9427-5D456C9E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28.92</c:v>
                </c:pt>
                <c:pt idx="2">
                  <c:v>16.04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7EB-B055-813CE4CE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155.82</c:v>
                </c:pt>
                <c:pt idx="2">
                  <c:v>155.18</c:v>
                </c:pt>
                <c:pt idx="3">
                  <c:v>101.46</c:v>
                </c:pt>
                <c:pt idx="4">
                  <c:v>82.37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7-47EB-B055-813CE4CE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56.27</c:v>
                </c:pt>
                <c:pt idx="2">
                  <c:v>90.86</c:v>
                </c:pt>
                <c:pt idx="3">
                  <c:v>117.75</c:v>
                </c:pt>
                <c:pt idx="4">
                  <c:v>174.3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9-41CB-9C65-79FB3B98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111.08</c:v>
                </c:pt>
                <c:pt idx="2">
                  <c:v>118.28</c:v>
                </c:pt>
                <c:pt idx="3">
                  <c:v>112.37</c:v>
                </c:pt>
                <c:pt idx="4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9-41CB-9C65-79FB3B98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8361.1</c:v>
                </c:pt>
                <c:pt idx="2">
                  <c:v>8113.3</c:v>
                </c:pt>
                <c:pt idx="3">
                  <c:v>9302.69</c:v>
                </c:pt>
                <c:pt idx="4">
                  <c:v>8418.68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8-4FCC-AB64-A0B629AE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1596.62</c:v>
                </c:pt>
                <c:pt idx="2">
                  <c:v>1456.79</c:v>
                </c:pt>
                <c:pt idx="3">
                  <c:v>1364.2</c:v>
                </c:pt>
                <c:pt idx="4">
                  <c:v>1398.03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8-4FCC-AB64-A0B629AE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10.66</c:v>
                </c:pt>
                <c:pt idx="2">
                  <c:v>10.36</c:v>
                </c:pt>
                <c:pt idx="3">
                  <c:v>8.7899999999999991</c:v>
                </c:pt>
                <c:pt idx="4">
                  <c:v>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7-4855-A895-BE2912A6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33.659999999999997</c:v>
                </c:pt>
                <c:pt idx="2">
                  <c:v>35.33</c:v>
                </c:pt>
                <c:pt idx="3">
                  <c:v>38.58</c:v>
                </c:pt>
                <c:pt idx="4">
                  <c:v>39.15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7-4855-A895-BE2912A6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2007.43</c:v>
                </c:pt>
                <c:pt idx="2">
                  <c:v>2071.2199999999998</c:v>
                </c:pt>
                <c:pt idx="3">
                  <c:v>2575.9699999999998</c:v>
                </c:pt>
                <c:pt idx="4">
                  <c:v>2428.2800000000002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9-4725-90D0-A70A4746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506.68</c:v>
                </c:pt>
                <c:pt idx="2">
                  <c:v>491.45</c:v>
                </c:pt>
                <c:pt idx="3">
                  <c:v>448.81</c:v>
                </c:pt>
                <c:pt idx="4">
                  <c:v>392.81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9-4725-90D0-A70A4746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愛媛県　今治市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簡易水道事業</v>
      </c>
      <c r="Q8" s="74"/>
      <c r="R8" s="74"/>
      <c r="S8" s="74"/>
      <c r="T8" s="74"/>
      <c r="U8" s="74"/>
      <c r="V8" s="74"/>
      <c r="W8" s="74" t="str">
        <f>データ!$L$6</f>
        <v>C4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147702</v>
      </c>
      <c r="AM8" s="65"/>
      <c r="AN8" s="65"/>
      <c r="AO8" s="65"/>
      <c r="AP8" s="65"/>
      <c r="AQ8" s="65"/>
      <c r="AR8" s="65"/>
      <c r="AS8" s="65"/>
      <c r="AT8" s="36">
        <f>データ!$S$6</f>
        <v>419.21</v>
      </c>
      <c r="AU8" s="37"/>
      <c r="AV8" s="37"/>
      <c r="AW8" s="37"/>
      <c r="AX8" s="37"/>
      <c r="AY8" s="37"/>
      <c r="AZ8" s="37"/>
      <c r="BA8" s="37"/>
      <c r="BB8" s="54">
        <f>データ!$T$6</f>
        <v>352.33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49.89</v>
      </c>
      <c r="J10" s="37"/>
      <c r="K10" s="37"/>
      <c r="L10" s="37"/>
      <c r="M10" s="37"/>
      <c r="N10" s="37"/>
      <c r="O10" s="64"/>
      <c r="P10" s="54">
        <f>データ!$P$6</f>
        <v>0.2</v>
      </c>
      <c r="Q10" s="54"/>
      <c r="R10" s="54"/>
      <c r="S10" s="54"/>
      <c r="T10" s="54"/>
      <c r="U10" s="54"/>
      <c r="V10" s="54"/>
      <c r="W10" s="65">
        <f>データ!$Q$6</f>
        <v>3459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291</v>
      </c>
      <c r="AM10" s="65"/>
      <c r="AN10" s="65"/>
      <c r="AO10" s="65"/>
      <c r="AP10" s="65"/>
      <c r="AQ10" s="65"/>
      <c r="AR10" s="65"/>
      <c r="AS10" s="65"/>
      <c r="AT10" s="36">
        <f>データ!$V$6</f>
        <v>5.52</v>
      </c>
      <c r="AU10" s="37"/>
      <c r="AV10" s="37"/>
      <c r="AW10" s="37"/>
      <c r="AX10" s="37"/>
      <c r="AY10" s="37"/>
      <c r="AZ10" s="37"/>
      <c r="BA10" s="37"/>
      <c r="BB10" s="54">
        <f>データ!$W$6</f>
        <v>52.72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9" t="s">
        <v>111</v>
      </c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9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9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9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9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9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9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9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9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9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9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9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9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1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89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1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89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9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9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109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xaBWH88zPpae+xaaK3wVlPM7lchahB7wfmexbYwrOm4K3b6mZkODq7fJWFAPbrX/N/c0alDMsIIWomQmI1QIiQ==" saltValue="izCCalpmUMrNWPD2G4EVp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382027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愛媛県　今治市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C4</v>
      </c>
      <c r="M6" s="20" t="str">
        <f t="shared" si="3"/>
        <v>非設置</v>
      </c>
      <c r="N6" s="21" t="str">
        <f t="shared" si="3"/>
        <v>-</v>
      </c>
      <c r="O6" s="21">
        <f t="shared" si="3"/>
        <v>49.89</v>
      </c>
      <c r="P6" s="21">
        <f t="shared" si="3"/>
        <v>0.2</v>
      </c>
      <c r="Q6" s="21">
        <f t="shared" si="3"/>
        <v>3459</v>
      </c>
      <c r="R6" s="21">
        <f t="shared" si="3"/>
        <v>147702</v>
      </c>
      <c r="S6" s="21">
        <f t="shared" si="3"/>
        <v>419.21</v>
      </c>
      <c r="T6" s="21">
        <f t="shared" si="3"/>
        <v>352.33</v>
      </c>
      <c r="U6" s="21">
        <f t="shared" si="3"/>
        <v>291</v>
      </c>
      <c r="V6" s="21">
        <f t="shared" si="3"/>
        <v>5.52</v>
      </c>
      <c r="W6" s="21">
        <f t="shared" si="3"/>
        <v>52.72</v>
      </c>
      <c r="X6" s="22" t="str">
        <f>IF(X7="",NA(),X7)</f>
        <v>-</v>
      </c>
      <c r="Y6" s="22">
        <f t="shared" ref="Y6:AG6" si="4">IF(Y7="",NA(),Y7)</f>
        <v>100.47</v>
      </c>
      <c r="Z6" s="22">
        <f t="shared" si="4"/>
        <v>101.1</v>
      </c>
      <c r="AA6" s="22">
        <f t="shared" si="4"/>
        <v>101.58</v>
      </c>
      <c r="AB6" s="22">
        <f t="shared" si="4"/>
        <v>100.33</v>
      </c>
      <c r="AC6" s="22" t="str">
        <f t="shared" si="4"/>
        <v>-</v>
      </c>
      <c r="AD6" s="22">
        <f t="shared" si="4"/>
        <v>98.78</v>
      </c>
      <c r="AE6" s="22">
        <f t="shared" si="4"/>
        <v>101.23</v>
      </c>
      <c r="AF6" s="22">
        <f t="shared" si="4"/>
        <v>103.12</v>
      </c>
      <c r="AG6" s="22">
        <f t="shared" si="4"/>
        <v>102.26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>
        <f t="shared" ref="AJ6:AR6" si="5">IF(AJ7="",NA(),AJ7)</f>
        <v>28.92</v>
      </c>
      <c r="AK6" s="22">
        <f t="shared" si="5"/>
        <v>16.04</v>
      </c>
      <c r="AL6" s="21">
        <f t="shared" si="5"/>
        <v>0</v>
      </c>
      <c r="AM6" s="21">
        <f t="shared" si="5"/>
        <v>0</v>
      </c>
      <c r="AN6" s="22" t="str">
        <f t="shared" si="5"/>
        <v>-</v>
      </c>
      <c r="AO6" s="22">
        <f t="shared" si="5"/>
        <v>155.82</v>
      </c>
      <c r="AP6" s="22">
        <f t="shared" si="5"/>
        <v>155.18</v>
      </c>
      <c r="AQ6" s="22">
        <f t="shared" si="5"/>
        <v>101.46</v>
      </c>
      <c r="AR6" s="22">
        <f t="shared" si="5"/>
        <v>82.37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>
        <f t="shared" ref="AU6:BC6" si="6">IF(AU7="",NA(),AU7)</f>
        <v>56.27</v>
      </c>
      <c r="AV6" s="22">
        <f t="shared" si="6"/>
        <v>90.86</v>
      </c>
      <c r="AW6" s="22">
        <f t="shared" si="6"/>
        <v>117.75</v>
      </c>
      <c r="AX6" s="22">
        <f t="shared" si="6"/>
        <v>174.3</v>
      </c>
      <c r="AY6" s="22" t="str">
        <f t="shared" si="6"/>
        <v>-</v>
      </c>
      <c r="AZ6" s="22">
        <f t="shared" si="6"/>
        <v>111.08</v>
      </c>
      <c r="BA6" s="22">
        <f t="shared" si="6"/>
        <v>118.28</v>
      </c>
      <c r="BB6" s="22">
        <f t="shared" si="6"/>
        <v>112.37</v>
      </c>
      <c r="BC6" s="22">
        <f t="shared" si="6"/>
        <v>101.6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>
        <f t="shared" ref="BF6:BN6" si="7">IF(BF7="",NA(),BF7)</f>
        <v>8361.1</v>
      </c>
      <c r="BG6" s="22">
        <f t="shared" si="7"/>
        <v>8113.3</v>
      </c>
      <c r="BH6" s="22">
        <f t="shared" si="7"/>
        <v>9302.69</v>
      </c>
      <c r="BI6" s="22">
        <f t="shared" si="7"/>
        <v>8418.68</v>
      </c>
      <c r="BJ6" s="22" t="str">
        <f t="shared" si="7"/>
        <v>-</v>
      </c>
      <c r="BK6" s="22">
        <f t="shared" si="7"/>
        <v>1596.62</v>
      </c>
      <c r="BL6" s="22">
        <f t="shared" si="7"/>
        <v>1456.79</v>
      </c>
      <c r="BM6" s="22">
        <f t="shared" si="7"/>
        <v>1364.2</v>
      </c>
      <c r="BN6" s="22">
        <f t="shared" si="7"/>
        <v>1398.03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>
        <f t="shared" ref="BQ6:BY6" si="8">IF(BQ7="",NA(),BQ7)</f>
        <v>10.66</v>
      </c>
      <c r="BR6" s="22">
        <f t="shared" si="8"/>
        <v>10.36</v>
      </c>
      <c r="BS6" s="22">
        <f t="shared" si="8"/>
        <v>8.7899999999999991</v>
      </c>
      <c r="BT6" s="22">
        <f t="shared" si="8"/>
        <v>9.65</v>
      </c>
      <c r="BU6" s="22" t="str">
        <f t="shared" si="8"/>
        <v>-</v>
      </c>
      <c r="BV6" s="22">
        <f t="shared" si="8"/>
        <v>33.659999999999997</v>
      </c>
      <c r="BW6" s="22">
        <f t="shared" si="8"/>
        <v>35.33</v>
      </c>
      <c r="BX6" s="22">
        <f t="shared" si="8"/>
        <v>38.58</v>
      </c>
      <c r="BY6" s="22">
        <f t="shared" si="8"/>
        <v>39.15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>
        <f t="shared" ref="CB6:CJ6" si="9">IF(CB7="",NA(),CB7)</f>
        <v>2007.43</v>
      </c>
      <c r="CC6" s="22">
        <f t="shared" si="9"/>
        <v>2071.2199999999998</v>
      </c>
      <c r="CD6" s="22">
        <f t="shared" si="9"/>
        <v>2575.9699999999998</v>
      </c>
      <c r="CE6" s="22">
        <f t="shared" si="9"/>
        <v>2428.2800000000002</v>
      </c>
      <c r="CF6" s="22" t="str">
        <f t="shared" si="9"/>
        <v>-</v>
      </c>
      <c r="CG6" s="22">
        <f t="shared" si="9"/>
        <v>506.68</v>
      </c>
      <c r="CH6" s="22">
        <f t="shared" si="9"/>
        <v>491.45</v>
      </c>
      <c r="CI6" s="22">
        <f t="shared" si="9"/>
        <v>448.81</v>
      </c>
      <c r="CJ6" s="22">
        <f t="shared" si="9"/>
        <v>392.81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>
        <f t="shared" ref="CM6:CU6" si="10">IF(CM7="",NA(),CM7)</f>
        <v>34.450000000000003</v>
      </c>
      <c r="CN6" s="22">
        <f t="shared" si="10"/>
        <v>35.25</v>
      </c>
      <c r="CO6" s="22">
        <f t="shared" si="10"/>
        <v>32.5</v>
      </c>
      <c r="CP6" s="22">
        <f t="shared" si="10"/>
        <v>32.79</v>
      </c>
      <c r="CQ6" s="22" t="str">
        <f t="shared" si="10"/>
        <v>-</v>
      </c>
      <c r="CR6" s="22">
        <f t="shared" si="10"/>
        <v>48.75</v>
      </c>
      <c r="CS6" s="22">
        <f t="shared" si="10"/>
        <v>50.95</v>
      </c>
      <c r="CT6" s="22">
        <f t="shared" si="10"/>
        <v>52.39</v>
      </c>
      <c r="CU6" s="22">
        <f t="shared" si="10"/>
        <v>29.19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>
        <f t="shared" ref="CX6:DF6" si="11">IF(CX7="",NA(),CX7)</f>
        <v>77.47</v>
      </c>
      <c r="CY6" s="22">
        <f t="shared" si="11"/>
        <v>76.349999999999994</v>
      </c>
      <c r="CZ6" s="22">
        <f t="shared" si="11"/>
        <v>80.81</v>
      </c>
      <c r="DA6" s="22">
        <f t="shared" si="11"/>
        <v>80.36</v>
      </c>
      <c r="DB6" s="22" t="str">
        <f t="shared" si="11"/>
        <v>-</v>
      </c>
      <c r="DC6" s="22">
        <f t="shared" si="11"/>
        <v>60.88</v>
      </c>
      <c r="DD6" s="22">
        <f t="shared" si="11"/>
        <v>61</v>
      </c>
      <c r="DE6" s="22">
        <f t="shared" si="11"/>
        <v>63.38</v>
      </c>
      <c r="DF6" s="22">
        <f t="shared" si="11"/>
        <v>66.040000000000006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>
        <f t="shared" ref="DI6:DQ6" si="12">IF(DI7="",NA(),DI7)</f>
        <v>49.34</v>
      </c>
      <c r="DJ6" s="22">
        <f t="shared" si="12"/>
        <v>51.68</v>
      </c>
      <c r="DK6" s="22">
        <f t="shared" si="12"/>
        <v>46.24</v>
      </c>
      <c r="DL6" s="22">
        <f t="shared" si="12"/>
        <v>46.68</v>
      </c>
      <c r="DM6" s="22" t="str">
        <f t="shared" si="12"/>
        <v>-</v>
      </c>
      <c r="DN6" s="22">
        <f t="shared" si="12"/>
        <v>29.81</v>
      </c>
      <c r="DO6" s="22">
        <f t="shared" si="12"/>
        <v>30.82</v>
      </c>
      <c r="DP6" s="22">
        <f t="shared" si="12"/>
        <v>24.27</v>
      </c>
      <c r="DQ6" s="22">
        <f t="shared" si="12"/>
        <v>28.04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>
        <f t="shared" ref="DT6:EB6" si="13">IF(DT7="",NA(),DT7)</f>
        <v>15.5</v>
      </c>
      <c r="DU6" s="22">
        <f t="shared" si="13"/>
        <v>15.44</v>
      </c>
      <c r="DV6" s="22">
        <f t="shared" si="13"/>
        <v>15.44</v>
      </c>
      <c r="DW6" s="22">
        <f t="shared" si="13"/>
        <v>15.54</v>
      </c>
      <c r="DX6" s="22" t="str">
        <f t="shared" si="13"/>
        <v>-</v>
      </c>
      <c r="DY6" s="22">
        <f t="shared" si="13"/>
        <v>18.05</v>
      </c>
      <c r="DZ6" s="22">
        <f t="shared" si="13"/>
        <v>14.28</v>
      </c>
      <c r="EA6" s="22">
        <f t="shared" si="13"/>
        <v>12.77</v>
      </c>
      <c r="EB6" s="22">
        <f t="shared" si="13"/>
        <v>11.15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 t="str">
        <f t="shared" si="14"/>
        <v>-</v>
      </c>
      <c r="EJ6" s="22">
        <f t="shared" si="14"/>
        <v>0.37</v>
      </c>
      <c r="EK6" s="22">
        <f t="shared" si="14"/>
        <v>0.23</v>
      </c>
      <c r="EL6" s="22">
        <f t="shared" si="14"/>
        <v>0.88</v>
      </c>
      <c r="EM6" s="22">
        <f t="shared" si="14"/>
        <v>0.25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2024</v>
      </c>
      <c r="C7" s="24">
        <v>382027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49.89</v>
      </c>
      <c r="P7" s="25">
        <v>0.2</v>
      </c>
      <c r="Q7" s="25">
        <v>3459</v>
      </c>
      <c r="R7" s="25">
        <v>147702</v>
      </c>
      <c r="S7" s="25">
        <v>419.21</v>
      </c>
      <c r="T7" s="25">
        <v>352.33</v>
      </c>
      <c r="U7" s="25">
        <v>291</v>
      </c>
      <c r="V7" s="25">
        <v>5.52</v>
      </c>
      <c r="W7" s="25">
        <v>52.72</v>
      </c>
      <c r="X7" s="25" t="s">
        <v>99</v>
      </c>
      <c r="Y7" s="25">
        <v>100.47</v>
      </c>
      <c r="Z7" s="25">
        <v>101.1</v>
      </c>
      <c r="AA7" s="25">
        <v>101.58</v>
      </c>
      <c r="AB7" s="25">
        <v>100.33</v>
      </c>
      <c r="AC7" s="25" t="s">
        <v>99</v>
      </c>
      <c r="AD7" s="25">
        <v>98.78</v>
      </c>
      <c r="AE7" s="25">
        <v>101.23</v>
      </c>
      <c r="AF7" s="25">
        <v>103.12</v>
      </c>
      <c r="AG7" s="25">
        <v>102.26</v>
      </c>
      <c r="AH7" s="25">
        <v>102.02</v>
      </c>
      <c r="AI7" s="25" t="s">
        <v>99</v>
      </c>
      <c r="AJ7" s="25">
        <v>28.92</v>
      </c>
      <c r="AK7" s="25">
        <v>16.04</v>
      </c>
      <c r="AL7" s="25">
        <v>0</v>
      </c>
      <c r="AM7" s="25">
        <v>0</v>
      </c>
      <c r="AN7" s="25" t="s">
        <v>99</v>
      </c>
      <c r="AO7" s="25">
        <v>155.82</v>
      </c>
      <c r="AP7" s="25">
        <v>155.18</v>
      </c>
      <c r="AQ7" s="25">
        <v>101.46</v>
      </c>
      <c r="AR7" s="25">
        <v>82.37</v>
      </c>
      <c r="AS7" s="25">
        <v>26.96</v>
      </c>
      <c r="AT7" s="25" t="s">
        <v>99</v>
      </c>
      <c r="AU7" s="25">
        <v>56.27</v>
      </c>
      <c r="AV7" s="25">
        <v>90.86</v>
      </c>
      <c r="AW7" s="25">
        <v>117.75</v>
      </c>
      <c r="AX7" s="25">
        <v>174.3</v>
      </c>
      <c r="AY7" s="25" t="s">
        <v>99</v>
      </c>
      <c r="AZ7" s="25">
        <v>111.08</v>
      </c>
      <c r="BA7" s="25">
        <v>118.28</v>
      </c>
      <c r="BB7" s="25">
        <v>112.37</v>
      </c>
      <c r="BC7" s="25">
        <v>101.6</v>
      </c>
      <c r="BD7" s="25">
        <v>142.38999999999999</v>
      </c>
      <c r="BE7" s="25" t="s">
        <v>99</v>
      </c>
      <c r="BF7" s="25">
        <v>8361.1</v>
      </c>
      <c r="BG7" s="25">
        <v>8113.3</v>
      </c>
      <c r="BH7" s="25">
        <v>9302.69</v>
      </c>
      <c r="BI7" s="25">
        <v>8418.68</v>
      </c>
      <c r="BJ7" s="25" t="s">
        <v>99</v>
      </c>
      <c r="BK7" s="25">
        <v>1596.62</v>
      </c>
      <c r="BL7" s="25">
        <v>1456.79</v>
      </c>
      <c r="BM7" s="25">
        <v>1364.2</v>
      </c>
      <c r="BN7" s="25">
        <v>1398.03</v>
      </c>
      <c r="BO7" s="25">
        <v>1043.3599999999999</v>
      </c>
      <c r="BP7" s="25" t="s">
        <v>99</v>
      </c>
      <c r="BQ7" s="25">
        <v>10.66</v>
      </c>
      <c r="BR7" s="25">
        <v>10.36</v>
      </c>
      <c r="BS7" s="25">
        <v>8.7899999999999991</v>
      </c>
      <c r="BT7" s="25">
        <v>9.65</v>
      </c>
      <c r="BU7" s="25" t="s">
        <v>99</v>
      </c>
      <c r="BV7" s="25">
        <v>33.659999999999997</v>
      </c>
      <c r="BW7" s="25">
        <v>35.33</v>
      </c>
      <c r="BX7" s="25">
        <v>38.58</v>
      </c>
      <c r="BY7" s="25">
        <v>39.15</v>
      </c>
      <c r="BZ7" s="25">
        <v>56.19</v>
      </c>
      <c r="CA7" s="25" t="s">
        <v>99</v>
      </c>
      <c r="CB7" s="25">
        <v>2007.43</v>
      </c>
      <c r="CC7" s="25">
        <v>2071.2199999999998</v>
      </c>
      <c r="CD7" s="25">
        <v>2575.9699999999998</v>
      </c>
      <c r="CE7" s="25">
        <v>2428.2800000000002</v>
      </c>
      <c r="CF7" s="25" t="s">
        <v>99</v>
      </c>
      <c r="CG7" s="25">
        <v>506.68</v>
      </c>
      <c r="CH7" s="25">
        <v>491.45</v>
      </c>
      <c r="CI7" s="25">
        <v>448.81</v>
      </c>
      <c r="CJ7" s="25">
        <v>392.81</v>
      </c>
      <c r="CK7" s="25">
        <v>285.60000000000002</v>
      </c>
      <c r="CL7" s="25" t="s">
        <v>99</v>
      </c>
      <c r="CM7" s="25">
        <v>34.450000000000003</v>
      </c>
      <c r="CN7" s="25">
        <v>35.25</v>
      </c>
      <c r="CO7" s="25">
        <v>32.5</v>
      </c>
      <c r="CP7" s="25">
        <v>32.79</v>
      </c>
      <c r="CQ7" s="25" t="s">
        <v>99</v>
      </c>
      <c r="CR7" s="25">
        <v>48.75</v>
      </c>
      <c r="CS7" s="25">
        <v>50.95</v>
      </c>
      <c r="CT7" s="25">
        <v>52.39</v>
      </c>
      <c r="CU7" s="25">
        <v>29.19</v>
      </c>
      <c r="CV7" s="25">
        <v>48.33</v>
      </c>
      <c r="CW7" s="25" t="s">
        <v>99</v>
      </c>
      <c r="CX7" s="25">
        <v>77.47</v>
      </c>
      <c r="CY7" s="25">
        <v>76.349999999999994</v>
      </c>
      <c r="CZ7" s="25">
        <v>80.81</v>
      </c>
      <c r="DA7" s="25">
        <v>80.36</v>
      </c>
      <c r="DB7" s="25" t="s">
        <v>99</v>
      </c>
      <c r="DC7" s="25">
        <v>60.88</v>
      </c>
      <c r="DD7" s="25">
        <v>61</v>
      </c>
      <c r="DE7" s="25">
        <v>63.38</v>
      </c>
      <c r="DF7" s="25">
        <v>66.040000000000006</v>
      </c>
      <c r="DG7" s="25">
        <v>70.34</v>
      </c>
      <c r="DH7" s="25" t="s">
        <v>99</v>
      </c>
      <c r="DI7" s="25">
        <v>49.34</v>
      </c>
      <c r="DJ7" s="25">
        <v>51.68</v>
      </c>
      <c r="DK7" s="25">
        <v>46.24</v>
      </c>
      <c r="DL7" s="25">
        <v>46.68</v>
      </c>
      <c r="DM7" s="25" t="s">
        <v>99</v>
      </c>
      <c r="DN7" s="25">
        <v>29.81</v>
      </c>
      <c r="DO7" s="25">
        <v>30.82</v>
      </c>
      <c r="DP7" s="25">
        <v>24.27</v>
      </c>
      <c r="DQ7" s="25">
        <v>28.04</v>
      </c>
      <c r="DR7" s="25">
        <v>35.5</v>
      </c>
      <c r="DS7" s="25" t="s">
        <v>99</v>
      </c>
      <c r="DT7" s="25">
        <v>15.5</v>
      </c>
      <c r="DU7" s="25">
        <v>15.44</v>
      </c>
      <c r="DV7" s="25">
        <v>15.44</v>
      </c>
      <c r="DW7" s="25">
        <v>15.54</v>
      </c>
      <c r="DX7" s="25" t="s">
        <v>99</v>
      </c>
      <c r="DY7" s="25">
        <v>18.05</v>
      </c>
      <c r="DZ7" s="25">
        <v>14.28</v>
      </c>
      <c r="EA7" s="25">
        <v>12.77</v>
      </c>
      <c r="EB7" s="25">
        <v>11.15</v>
      </c>
      <c r="EC7" s="25">
        <v>16.16</v>
      </c>
      <c r="ED7" s="25" t="s">
        <v>99</v>
      </c>
      <c r="EE7" s="25">
        <v>0</v>
      </c>
      <c r="EF7" s="25">
        <v>0</v>
      </c>
      <c r="EG7" s="25">
        <v>0</v>
      </c>
      <c r="EH7" s="25">
        <v>0</v>
      </c>
      <c r="EI7" s="25" t="s">
        <v>99</v>
      </c>
      <c r="EJ7" s="25">
        <v>0.37</v>
      </c>
      <c r="EK7" s="25">
        <v>0.23</v>
      </c>
      <c r="EL7" s="25">
        <v>0.88</v>
      </c>
      <c r="EM7" s="25">
        <v>0.25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-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>
  </cp:keywords>
  <dc:description>-</dc:description>
  <cp:lastModifiedBy>髙岡光</cp:lastModifiedBy>
  <cp:lastPrinted>2026-02-25T03:05:35Z</cp:lastPrinted>
  <dcterms:created xsi:type="dcterms:W3CDTF">2025-12-12T09:22:24Z</dcterms:created>
  <dcterms:modified xsi:type="dcterms:W3CDTF">2026-02-25T03:05:36Z</dcterms:modified>
  <cp:category>
  </cp:category>
</cp:coreProperties>
</file>