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65.21.21\市町振興課nas\41財政係\04_公営企業関係\11 経営比較分析表\R6決算分（R7文書に保存）（髙岡）\260113_公営企業に係る経営比較分析表（令和６年度決算）の分析等について\04_市町より\◎確認・修正\01_松山市\"/>
    </mc:Choice>
  </mc:AlternateContent>
  <xr:revisionPtr revIDLastSave="0" documentId="13_ncr:1_{8FFABBB3-A81D-450E-B459-EDEB213DE75C}" xr6:coauthVersionLast="47" xr6:coauthVersionMax="47" xr10:uidLastSave="{00000000-0000-0000-0000-000000000000}"/>
  <workbookProtection workbookAlgorithmName="SHA-512" workbookHashValue="iwo1fmwEwBpFwKHDxzuTt4XMlcD+As0nr4wVdUk7lUvMOIigeUYXKJJjiLcokYx24QnOJA3VbnJ3bSZLWI75MA==" workbookSaltValue="CKHXCK9WPDCi0nBJy9gn1g==" workbookSpinCount="100000" lockStructure="1"/>
  <bookViews>
    <workbookView xWindow="-120" yWindow="-120" windowWidth="19440" windowHeight="14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LH32" i="4" s="1"/>
  <c r="DR7" i="5"/>
  <c r="KO32" i="4" s="1"/>
  <c r="DQ7" i="5"/>
  <c r="JV32" i="4" s="1"/>
  <c r="DP7" i="5"/>
  <c r="JC32" i="4" s="1"/>
  <c r="DO7" i="5"/>
  <c r="DN7" i="5"/>
  <c r="DM7" i="5"/>
  <c r="DL7" i="5"/>
  <c r="DK7" i="5"/>
  <c r="DI7" i="5"/>
  <c r="MI78" i="4" s="1"/>
  <c r="DH7" i="5"/>
  <c r="LT78" i="4" s="1"/>
  <c r="DG7" i="5"/>
  <c r="LE78" i="4" s="1"/>
  <c r="DF7" i="5"/>
  <c r="KP78" i="4" s="1"/>
  <c r="DE7" i="5"/>
  <c r="KA78" i="4" s="1"/>
  <c r="DD7" i="5"/>
  <c r="DC7" i="5"/>
  <c r="DB7" i="5"/>
  <c r="DA7" i="5"/>
  <c r="CZ7" i="5"/>
  <c r="CN7" i="5"/>
  <c r="CM7" i="5"/>
  <c r="CV67" i="4" s="1"/>
  <c r="BZ7" i="5"/>
  <c r="MA53" i="4" s="1"/>
  <c r="BY7" i="5"/>
  <c r="BX7" i="5"/>
  <c r="BW7" i="5"/>
  <c r="BV7" i="5"/>
  <c r="BU7" i="5"/>
  <c r="MA52" i="4" s="1"/>
  <c r="BT7" i="5"/>
  <c r="LH52" i="4" s="1"/>
  <c r="BS7" i="5"/>
  <c r="KO52" i="4" s="1"/>
  <c r="BR7" i="5"/>
  <c r="JV52" i="4" s="1"/>
  <c r="BQ7" i="5"/>
  <c r="BO7" i="5"/>
  <c r="BN7" i="5"/>
  <c r="BM7" i="5"/>
  <c r="FX53" i="4" s="1"/>
  <c r="BL7" i="5"/>
  <c r="FE53" i="4" s="1"/>
  <c r="BK7" i="5"/>
  <c r="EL53" i="4" s="1"/>
  <c r="BJ7" i="5"/>
  <c r="HJ52" i="4" s="1"/>
  <c r="BI7" i="5"/>
  <c r="GQ52" i="4" s="1"/>
  <c r="BH7" i="5"/>
  <c r="BG7" i="5"/>
  <c r="FE52" i="4" s="1"/>
  <c r="BF7" i="5"/>
  <c r="EL52" i="4" s="1"/>
  <c r="BD7" i="5"/>
  <c r="BC7" i="5"/>
  <c r="BB7" i="5"/>
  <c r="BA7" i="5"/>
  <c r="AZ7" i="5"/>
  <c r="AY7" i="5"/>
  <c r="AX7" i="5"/>
  <c r="AW7" i="5"/>
  <c r="AV7" i="5"/>
  <c r="AU7" i="5"/>
  <c r="AS7" i="5"/>
  <c r="HJ32" i="4" s="1"/>
  <c r="AR7" i="5"/>
  <c r="GQ32" i="4" s="1"/>
  <c r="AQ7" i="5"/>
  <c r="FX32" i="4" s="1"/>
  <c r="AP7" i="5"/>
  <c r="AO7" i="5"/>
  <c r="EL32" i="4" s="1"/>
  <c r="AN7" i="5"/>
  <c r="AM7" i="5"/>
  <c r="AL7" i="5"/>
  <c r="AK7" i="5"/>
  <c r="AJ7" i="5"/>
  <c r="AH7" i="5"/>
  <c r="CS32" i="4" s="1"/>
  <c r="AG7" i="5"/>
  <c r="AF7" i="5"/>
  <c r="AE7" i="5"/>
  <c r="AD7" i="5"/>
  <c r="AC7" i="5"/>
  <c r="CS31" i="4" s="1"/>
  <c r="AB7" i="5"/>
  <c r="BZ31" i="4" s="1"/>
  <c r="AA7" i="5"/>
  <c r="BG31" i="4" s="1"/>
  <c r="Z7" i="5"/>
  <c r="AN31" i="4" s="1"/>
  <c r="Y7" i="5"/>
  <c r="X7" i="5"/>
  <c r="W7" i="5"/>
  <c r="V7" i="5"/>
  <c r="U7" i="5"/>
  <c r="LJ8" i="4" s="1"/>
  <c r="T7" i="5"/>
  <c r="JQ8" i="4" s="1"/>
  <c r="S7" i="5"/>
  <c r="HX8" i="4" s="1"/>
  <c r="R7" i="5"/>
  <c r="DU10" i="4" s="1"/>
  <c r="Q7" i="5"/>
  <c r="P7" i="5"/>
  <c r="O7" i="5"/>
  <c r="N7" i="5"/>
  <c r="M7" i="5"/>
  <c r="L7" i="5"/>
  <c r="CF8" i="4" s="1"/>
  <c r="K7" i="5"/>
  <c r="AQ8" i="4" s="1"/>
  <c r="J7" i="5"/>
  <c r="B8" i="4" s="1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F88" i="4"/>
  <c r="E8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LH53" i="4"/>
  <c r="KO53" i="4"/>
  <c r="JV53" i="4"/>
  <c r="JC53" i="4"/>
  <c r="HJ53" i="4"/>
  <c r="GQ53" i="4"/>
  <c r="CS53" i="4"/>
  <c r="BZ53" i="4"/>
  <c r="BG53" i="4"/>
  <c r="AN53" i="4"/>
  <c r="U53" i="4"/>
  <c r="JC52" i="4"/>
  <c r="FX52" i="4"/>
  <c r="CS52" i="4"/>
  <c r="BZ52" i="4"/>
  <c r="BG52" i="4"/>
  <c r="AN52" i="4"/>
  <c r="U52" i="4"/>
  <c r="MA32" i="4"/>
  <c r="FE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U31" i="4"/>
  <c r="LJ10" i="4"/>
  <c r="JQ10" i="4"/>
  <c r="HX10" i="4"/>
  <c r="CF10" i="4"/>
  <c r="B10" i="4"/>
  <c r="FJ8" i="4"/>
  <c r="DU8" i="4"/>
  <c r="B6" i="4" l="1"/>
  <c r="MI76" i="4"/>
  <c r="HJ30" i="4"/>
  <c r="CS30" i="4"/>
  <c r="BZ76" i="4"/>
  <c r="MA51" i="4"/>
  <c r="HJ51" i="4"/>
  <c r="MA30" i="4"/>
  <c r="IT76" i="4"/>
  <c r="CS51" i="4"/>
  <c r="C11" i="5"/>
  <c r="D11" i="5"/>
  <c r="E11" i="5"/>
  <c r="B11" i="5"/>
  <c r="GQ51" i="4" l="1"/>
  <c r="IE76" i="4"/>
  <c r="BZ51" i="4"/>
  <c r="GQ30" i="4"/>
  <c r="BZ30" i="4"/>
  <c r="BK76" i="4"/>
  <c r="LH51" i="4"/>
  <c r="LT76" i="4"/>
  <c r="LH30" i="4"/>
  <c r="AV76" i="4"/>
  <c r="LE76" i="4"/>
  <c r="FX51" i="4"/>
  <c r="KO30" i="4"/>
  <c r="HP76" i="4"/>
  <c r="BG51" i="4"/>
  <c r="FX30" i="4"/>
  <c r="BG30" i="4"/>
  <c r="KO51" i="4"/>
  <c r="JV30" i="4"/>
  <c r="HA76" i="4"/>
  <c r="AN51" i="4"/>
  <c r="AG76" i="4"/>
  <c r="JV51" i="4"/>
  <c r="KP76" i="4"/>
  <c r="FE51" i="4"/>
  <c r="FE30" i="4"/>
  <c r="AN30" i="4"/>
  <c r="JC30" i="4"/>
  <c r="U30" i="4"/>
  <c r="R76" i="4"/>
  <c r="JC51" i="4"/>
  <c r="KA76" i="4"/>
  <c r="EL51" i="4"/>
  <c r="GL76" i="4"/>
  <c r="U51" i="4"/>
  <c r="EL30" i="4"/>
</calcChain>
</file>

<file path=xl/sharedStrings.xml><?xml version="1.0" encoding="utf-8"?>
<sst xmlns="http://schemas.openxmlformats.org/spreadsheetml/2006/main" count="278" uniqueCount="132">
  <si>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</si>
  <si>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</si>
  <si>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</si>
  <si>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</si>
  <si>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</si>
  <si>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</si>
  <si>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</si>
  <si>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</si>
  <si>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</si>
  <si>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</si>
  <si>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</si>
  <si>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</si>
  <si>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</si>
  <si>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</si>
  <si>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</si>
  <si>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</si>
  <si>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</si>
  <si>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</si>
  <si>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</si>
  <si>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</si>
  <si>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</si>
  <si>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</si>
  <si>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</si>
  <si>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</si>
  <si>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</si>
  <si>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</si>
  <si>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</si>
  <si>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</si>
  <si>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</si>
  <si>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</si>
  <si>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</si>
  <si>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</si>
  <si>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</si>
  <si>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</si>
  <si>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</si>
  <si>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</si>
  <si>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</si>
  <si>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</si>
  <si>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</si>
  <si>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</si>
  <si>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</si>
  <si>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</si>
  <si>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</si>
  <si>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</si>
  <si>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</si>
  <si>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</si>
  <si>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</si>
  <si>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</si>
  <si>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</si>
  <si>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</si>
  <si>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</si>
  <si>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</si>
  <si>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</si>
  <si>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</si>
  <si>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</si>
  <si>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</si>
  <si>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</si>
  <si>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</si>
  <si>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</si>
  <si>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</si>
  <si>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</si>
  <si>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</si>
  <si>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</si>
  <si>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</si>
  <si>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</si>
  <si>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</si>
  <si>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</si>
  <si>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</si>
  <si>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</si>
  <si>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</si>
  <si>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</si>
  <si>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</si>
  <si>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</si>
  <si>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</si>
  <si>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</si>
  <si>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</si>
  <si>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</si>
  <si>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</si>
  <si>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</si>
  <si>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</si>
  <si>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</si>
  <si>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</si>
  <si>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</si>
  <si>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</si>
  <si>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</si>
  <si>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</si>
  <si>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</si>
  <si>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</si>
  <si>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</si>
  <si>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</si>
  <si>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</si>
  <si>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</si>
  <si>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</si>
  <si>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</si>
  <si>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</si>
  <si>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</si>
  <si>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</si>
  <si>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</si>
  <si>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</si>
  <si>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</si>
  <si>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</si>
  <si>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</si>
  <si>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</si>
  <si>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</si>
  <si>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</si>
  <si>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</si>
  <si>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</si>
  <si>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</si>
  <si>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</si>
  <si>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</si>
  <si>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松山市</t>
  </si>
  <si>
    <t>市役所前地下駐車場</t>
  </si>
  <si>
    <t>法非適用</t>
  </si>
  <si>
    <t>駐車場整備事業</t>
  </si>
  <si>
    <t>-</t>
  </si>
  <si>
    <t>Ａ２Ｂ２</t>
  </si>
  <si>
    <t>非設置</t>
  </si>
  <si>
    <t>該当数値なし</t>
  </si>
  <si>
    <t>届出駐車場 附置義務駐車施設</t>
  </si>
  <si>
    <t>地下式</t>
  </si>
  <si>
    <t>公共施設</t>
  </si>
  <si>
    <t>有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</si>
  <si>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</si>
  <si>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</si>
  <si>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</si>
  <si>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</si>
  <si>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</si>
  <si>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</si>
  <si>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駐車場建設時の地方債償還金を資本的収入（一般会計繰入金）で賄っていたが、平成３０年度で地方債の償還が完了した。令和元年度以降は収支が改善し、他会計からの繰入は必要ない状況である。
　令和６年度は、前年度と比較して利用台数・料金収入とも増加しており、収支面において安定した運営を確保できた。
　今後も指定管理者と協力し、さらに収益性を向上するための検討をしていく。</t>
    <rPh sb="1" eb="7">
      <t>チュウシャジョウケンセツジ</t>
    </rPh>
    <rPh sb="8" eb="13">
      <t>チホウサイショウカン</t>
    </rPh>
    <rPh sb="13" eb="14">
      <t>キン</t>
    </rPh>
    <rPh sb="15" eb="18">
      <t>シホンテキ</t>
    </rPh>
    <rPh sb="18" eb="20">
      <t>シュウニュウ</t>
    </rPh>
    <rPh sb="21" eb="23">
      <t>イッパン</t>
    </rPh>
    <rPh sb="23" eb="25">
      <t>カイケイ</t>
    </rPh>
    <rPh sb="25" eb="27">
      <t>クリイレ</t>
    </rPh>
    <rPh sb="27" eb="28">
      <t>キン</t>
    </rPh>
    <rPh sb="30" eb="31">
      <t>マカナ</t>
    </rPh>
    <rPh sb="37" eb="39">
      <t>ヘイセイ</t>
    </rPh>
    <rPh sb="41" eb="43">
      <t>ネンド</t>
    </rPh>
    <rPh sb="44" eb="47">
      <t>チホウサイ</t>
    </rPh>
    <rPh sb="48" eb="50">
      <t>ショウカン</t>
    </rPh>
    <rPh sb="51" eb="53">
      <t>カンリョウ</t>
    </rPh>
    <rPh sb="56" eb="58">
      <t>レイワ</t>
    </rPh>
    <rPh sb="58" eb="61">
      <t>ガンネンド</t>
    </rPh>
    <rPh sb="61" eb="63">
      <t>イコウ</t>
    </rPh>
    <rPh sb="64" eb="66">
      <t>シュウシ</t>
    </rPh>
    <rPh sb="67" eb="69">
      <t>カイゼン</t>
    </rPh>
    <rPh sb="71" eb="74">
      <t>タカイケイ</t>
    </rPh>
    <rPh sb="77" eb="79">
      <t>クリイレ</t>
    </rPh>
    <rPh sb="80" eb="82">
      <t>ヒツヨウ</t>
    </rPh>
    <rPh sb="84" eb="86">
      <t>ジョウキョウ</t>
    </rPh>
    <rPh sb="92" eb="94">
      <t>レイワ</t>
    </rPh>
    <rPh sb="95" eb="97">
      <t>ネンド</t>
    </rPh>
    <rPh sb="99" eb="102">
      <t>ゼンネンド</t>
    </rPh>
    <rPh sb="103" eb="105">
      <t>ヒカク</t>
    </rPh>
    <rPh sb="107" eb="109">
      <t>リヨウ</t>
    </rPh>
    <rPh sb="109" eb="111">
      <t>ダイスウ</t>
    </rPh>
    <rPh sb="112" eb="116">
      <t>リョウキンシュウニュウ</t>
    </rPh>
    <rPh sb="118" eb="120">
      <t>ゾウカ</t>
    </rPh>
    <rPh sb="125" eb="128">
      <t>シュウシメン</t>
    </rPh>
    <rPh sb="132" eb="134">
      <t>アンテイ</t>
    </rPh>
    <rPh sb="136" eb="138">
      <t>ウンエイ</t>
    </rPh>
    <rPh sb="139" eb="141">
      <t>カクホ</t>
    </rPh>
    <rPh sb="147" eb="149">
      <t>コンゴ</t>
    </rPh>
    <rPh sb="150" eb="155">
      <t>シテイカンリシャ</t>
    </rPh>
    <rPh sb="156" eb="158">
      <t>キョウリョク</t>
    </rPh>
    <rPh sb="163" eb="166">
      <t>シュウエキセイ</t>
    </rPh>
    <rPh sb="167" eb="169">
      <t>コウジョウ</t>
    </rPh>
    <rPh sb="174" eb="176">
      <t>ケントウ</t>
    </rPh>
    <phoneticPr fontId="5"/>
  </si>
  <si>
    <t>　市役所に隣接しており、来庁者用駐車場としても利用されている。
　また、国土交通省の直轄駐車場でもあることから、今後も国土交通省及び指定管理者と協力し、継続して施設を管理運営していく必要がある。</t>
    <rPh sb="1" eb="4">
      <t>シヤクショ</t>
    </rPh>
    <rPh sb="5" eb="7">
      <t>リンセツ</t>
    </rPh>
    <rPh sb="12" eb="15">
      <t>ライチョウシャ</t>
    </rPh>
    <rPh sb="15" eb="16">
      <t>ヨウ</t>
    </rPh>
    <rPh sb="16" eb="19">
      <t>チュウシャジョウ</t>
    </rPh>
    <rPh sb="23" eb="25">
      <t>リヨウ</t>
    </rPh>
    <rPh sb="36" eb="38">
      <t>コクド</t>
    </rPh>
    <rPh sb="38" eb="41">
      <t>コウツウショウ</t>
    </rPh>
    <rPh sb="42" eb="44">
      <t>チョッカツ</t>
    </rPh>
    <rPh sb="44" eb="47">
      <t>チュウシャジョウ</t>
    </rPh>
    <rPh sb="56" eb="58">
      <t>コンゴ</t>
    </rPh>
    <rPh sb="59" eb="61">
      <t>コクド</t>
    </rPh>
    <rPh sb="61" eb="64">
      <t>コウツウショウ</t>
    </rPh>
    <rPh sb="64" eb="65">
      <t>オヨ</t>
    </rPh>
    <rPh sb="66" eb="68">
      <t>シテイ</t>
    </rPh>
    <rPh sb="68" eb="71">
      <t>カンリシャ</t>
    </rPh>
    <rPh sb="72" eb="74">
      <t>キョウリョク</t>
    </rPh>
    <rPh sb="76" eb="78">
      <t>ケイゾク</t>
    </rPh>
    <rPh sb="80" eb="82">
      <t>シセツ</t>
    </rPh>
    <rPh sb="83" eb="85">
      <t>カンリ</t>
    </rPh>
    <rPh sb="85" eb="87">
      <t>ウンエイ</t>
    </rPh>
    <rPh sb="91" eb="93">
      <t>ヒツヨウ</t>
    </rPh>
    <phoneticPr fontId="5"/>
  </si>
  <si>
    <t>　令和３年６月から、指定管理者の提案を受け営業時間の２４時間化を行うなど、利用率向上に向けて取り組んだ。
　今後も指定管理者と協力し、稼働率を向上するための検討をしていく。</t>
    <rPh sb="1" eb="3">
      <t>レイワ</t>
    </rPh>
    <rPh sb="4" eb="5">
      <t>ネン</t>
    </rPh>
    <rPh sb="6" eb="7">
      <t>ガツ</t>
    </rPh>
    <rPh sb="10" eb="15">
      <t>シテイカンリシャ</t>
    </rPh>
    <rPh sb="16" eb="18">
      <t>テイアン</t>
    </rPh>
    <rPh sb="19" eb="20">
      <t>ウ</t>
    </rPh>
    <rPh sb="21" eb="23">
      <t>エイギョウ</t>
    </rPh>
    <rPh sb="23" eb="25">
      <t>ジカン</t>
    </rPh>
    <rPh sb="28" eb="31">
      <t>ジカンカ</t>
    </rPh>
    <rPh sb="32" eb="33">
      <t>オコナ</t>
    </rPh>
    <rPh sb="37" eb="40">
      <t>リヨウリツ</t>
    </rPh>
    <rPh sb="40" eb="42">
      <t>コウジョウ</t>
    </rPh>
    <rPh sb="43" eb="44">
      <t>ム</t>
    </rPh>
    <rPh sb="46" eb="47">
      <t>ト</t>
    </rPh>
    <rPh sb="48" eb="49">
      <t>ク</t>
    </rPh>
    <rPh sb="54" eb="56">
      <t>コンゴ</t>
    </rPh>
    <rPh sb="57" eb="62">
      <t>シテイカンリシャ</t>
    </rPh>
    <rPh sb="63" eb="65">
      <t>キョウリョク</t>
    </rPh>
    <rPh sb="67" eb="70">
      <t>カドウリツ</t>
    </rPh>
    <rPh sb="71" eb="73">
      <t>コウジョウ</t>
    </rPh>
    <rPh sb="78" eb="80">
      <t>ケントウ</t>
    </rPh>
    <phoneticPr fontId="5"/>
  </si>
  <si>
    <t>　令和４年度から大規模改修工事を実施しており、前年度に引き続き地方債の借入を行った。
　建築後２６年を経過し、設備等の更新が順次必要なことから、長期的な修繕計画を立て、今後も施設を継続的に利用できるよう投資をしていく予定である。</t>
    <rPh sb="1" eb="3">
      <t>レイワ</t>
    </rPh>
    <rPh sb="4" eb="6">
      <t>ネンド</t>
    </rPh>
    <rPh sb="8" eb="15">
      <t>ダイキボカイシュウコウジ</t>
    </rPh>
    <rPh sb="16" eb="18">
      <t>ジッシ</t>
    </rPh>
    <rPh sb="23" eb="26">
      <t>ゼンネンド</t>
    </rPh>
    <rPh sb="27" eb="28">
      <t>ヒ</t>
    </rPh>
    <rPh sb="29" eb="30">
      <t>ツヅ</t>
    </rPh>
    <rPh sb="31" eb="34">
      <t>チホウサイ</t>
    </rPh>
    <rPh sb="35" eb="37">
      <t>カリイレ</t>
    </rPh>
    <rPh sb="38" eb="39">
      <t>オコナ</t>
    </rPh>
    <rPh sb="44" eb="46">
      <t>ケンチク</t>
    </rPh>
    <rPh sb="46" eb="47">
      <t>ゴ</t>
    </rPh>
    <rPh sb="49" eb="50">
      <t>ネン</t>
    </rPh>
    <rPh sb="51" eb="53">
      <t>ケイカ</t>
    </rPh>
    <rPh sb="55" eb="58">
      <t>セツビトウ</t>
    </rPh>
    <rPh sb="59" eb="61">
      <t>コウシン</t>
    </rPh>
    <rPh sb="62" eb="64">
      <t>ジュンジ</t>
    </rPh>
    <rPh sb="64" eb="66">
      <t>ヒツヨウ</t>
    </rPh>
    <rPh sb="72" eb="75">
      <t>チョウキテキ</t>
    </rPh>
    <rPh sb="76" eb="78">
      <t>シュウゼン</t>
    </rPh>
    <rPh sb="78" eb="80">
      <t>ケイカク</t>
    </rPh>
    <rPh sb="81" eb="82">
      <t>タ</t>
    </rPh>
    <rPh sb="101" eb="103">
      <t>トウシ</t>
    </rPh>
    <rPh sb="108" eb="110">
      <t>ヨテイ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</si>
</sst>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105.8</c:v>
                </c:pt>
                <c:pt idx="1">
                  <c:v>93.4</c:v>
                </c:pt>
                <c:pt idx="2">
                  <c:v>104.5</c:v>
                </c:pt>
                <c:pt idx="3">
                  <c:v>112.5</c:v>
                </c:pt>
                <c:pt idx="4">
                  <c:v>114.3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2E-4EB3-9D41-2F5BF037E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127.8</c:v>
                </c:pt>
                <c:pt idx="1">
                  <c:v>146.5</c:v>
                </c:pt>
                <c:pt idx="2">
                  <c:v>142.69999999999999</c:v>
                </c:pt>
                <c:pt idx="3">
                  <c:v>156.80000000000001</c:v>
                </c:pt>
                <c:pt idx="4">
                  <c:v>166.4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E-4EB3-9D41-2F5BF037E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34</c:v>
                </c:pt>
                <c:pt idx="3">
                  <c:v>35.799999999999997</c:v>
                </c:pt>
                <c:pt idx="4">
                  <c:v>134.4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0-48B4-8A3A-3E74DC7D1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145.19999999999999</c:v>
                </c:pt>
                <c:pt idx="1">
                  <c:v>219.9</c:v>
                </c:pt>
                <c:pt idx="2">
                  <c:v>107.1</c:v>
                </c:pt>
                <c:pt idx="3">
                  <c:v>143.6</c:v>
                </c:pt>
                <c:pt idx="4">
                  <c:v>114.8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0-48B4-8A3A-3E74DC7D1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D3C-4510-88AD-43A20D104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C-4510-88AD-43A20D104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8F8-47E9-A51B-40B89FD19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8-47E9-A51B-40B89FD19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5-4C0C-A64F-745B30ECC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6.6</c:v>
                </c:pt>
                <c:pt idx="1">
                  <c:v>5.5</c:v>
                </c:pt>
                <c:pt idx="2">
                  <c:v>4.0999999999999996</c:v>
                </c:pt>
                <c:pt idx="3">
                  <c:v>3.7</c:v>
                </c:pt>
                <c:pt idx="4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5-4C0C-A64F-745B30ECC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03-4B0B-BC26-CC9B9D79A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67</c:v>
                </c:pt>
                <c:pt idx="1">
                  <c:v>56</c:v>
                </c:pt>
                <c:pt idx="2">
                  <c:v>65</c:v>
                </c:pt>
                <c:pt idx="3">
                  <c:v>81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3-4B0B-BC26-CC9B9D79A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302.2</c:v>
                </c:pt>
                <c:pt idx="1">
                  <c:v>283.3</c:v>
                </c:pt>
                <c:pt idx="2">
                  <c:v>288.89999999999998</c:v>
                </c:pt>
                <c:pt idx="3">
                  <c:v>302.2</c:v>
                </c:pt>
                <c:pt idx="4">
                  <c:v>314.39999999999998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77-4CC6-950E-76B137381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131</c:v>
                </c:pt>
                <c:pt idx="1">
                  <c:v>136.80000000000001</c:v>
                </c:pt>
                <c:pt idx="2">
                  <c:v>145.1</c:v>
                </c:pt>
                <c:pt idx="3">
                  <c:v>149.80000000000001</c:v>
                </c:pt>
                <c:pt idx="4">
                  <c:v>156.1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7-4CC6-950E-76B137381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23.4</c:v>
                </c:pt>
                <c:pt idx="1">
                  <c:v>20.6</c:v>
                </c:pt>
                <c:pt idx="2">
                  <c:v>4.3</c:v>
                </c:pt>
                <c:pt idx="3">
                  <c:v>11.2</c:v>
                </c:pt>
                <c:pt idx="4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5D-4F20-8A86-07AA44E96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-25.9</c:v>
                </c:pt>
                <c:pt idx="1">
                  <c:v>-24.6</c:v>
                </c:pt>
                <c:pt idx="2">
                  <c:v>-29.2</c:v>
                </c:pt>
                <c:pt idx="3">
                  <c:v>-810.7</c:v>
                </c:pt>
                <c:pt idx="4">
                  <c:v>-15.1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D-4F20-8A86-07AA44E96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2207</c:v>
                </c:pt>
                <c:pt idx="1">
                  <c:v>-2752</c:v>
                </c:pt>
                <c:pt idx="2">
                  <c:v>2950</c:v>
                </c:pt>
                <c:pt idx="3">
                  <c:v>7615</c:v>
                </c:pt>
                <c:pt idx="4">
                  <c:v>7683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3A-427C-8CD4-6DA5B4FD6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2220</c:v>
                </c:pt>
                <c:pt idx="1">
                  <c:v>3097</c:v>
                </c:pt>
                <c:pt idx="2">
                  <c:v>6051</c:v>
                </c:pt>
                <c:pt idx="3">
                  <c:v>9971</c:v>
                </c:pt>
                <c:pt idx="4">
                  <c:v>10272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3A-427C-8CD4-6DA5B4FD6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GX9" zoomScaleNormal="100" zoomScaleSheetLayoutView="70" workbookViewId="0">
      <selection activeCell="ND32" sqref="ND32:NR47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愛媛県松山市　市役所前地下駐車場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Ａ２Ｂ２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公共施設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有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16349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118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地下式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26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90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260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1"/>
      <c r="NC15" s="2"/>
      <c r="ND15" s="76" t="s">
        <v>128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105.8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93.4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104.5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112.5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114.3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302.2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283.3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288.89999999999998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302.2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314.39999999999998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127.8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146.5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142.69999999999999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156.80000000000001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166.4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6.6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5.5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4.0999999999999996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3.7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3.2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131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136.80000000000001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145.1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149.80000000000001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156.1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76" t="s">
        <v>131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76" t="s">
        <v>130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23.4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20.6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4.3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11.2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12.8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2207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-2752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2950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7615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7683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67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56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65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81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7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-25.9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-24.6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-29.2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-810.7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-15.1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2220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3097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6051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9971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10272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1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1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76" t="s">
        <v>129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R02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R03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R04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R05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R06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50000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R02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R03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R04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R05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R06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R02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R03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R04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R05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R06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2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34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35.799999999999997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134.4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2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145.19999999999999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219.9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107.1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143.6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114.8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J2HvEbMTikFs/SMpEtnPOHPSLqQYNLnYx8G5tCVy9ygT7pzwCwCef4Wq5h5gBC3e/dR5+eRSEfxvWXhC6emZ3g==" saltValue="IWag3/rt6d1uqBO8L0r98g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100</v>
      </c>
      <c r="AL5" s="47" t="s">
        <v>101</v>
      </c>
      <c r="AM5" s="47" t="s">
        <v>92</v>
      </c>
      <c r="AN5" s="47" t="s">
        <v>102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103</v>
      </c>
      <c r="AV5" s="47" t="s">
        <v>90</v>
      </c>
      <c r="AW5" s="47" t="s">
        <v>101</v>
      </c>
      <c r="AX5" s="47" t="s">
        <v>104</v>
      </c>
      <c r="AY5" s="47" t="s">
        <v>102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103</v>
      </c>
      <c r="BG5" s="47" t="s">
        <v>90</v>
      </c>
      <c r="BH5" s="47" t="s">
        <v>91</v>
      </c>
      <c r="BI5" s="47" t="s">
        <v>104</v>
      </c>
      <c r="BJ5" s="47" t="s">
        <v>102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103</v>
      </c>
      <c r="BR5" s="47" t="s">
        <v>90</v>
      </c>
      <c r="BS5" s="47" t="s">
        <v>101</v>
      </c>
      <c r="BT5" s="47" t="s">
        <v>92</v>
      </c>
      <c r="BU5" s="47" t="s">
        <v>102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103</v>
      </c>
      <c r="CC5" s="47" t="s">
        <v>90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90</v>
      </c>
      <c r="CQ5" s="47" t="s">
        <v>101</v>
      </c>
      <c r="CR5" s="47" t="s">
        <v>92</v>
      </c>
      <c r="CS5" s="47" t="s">
        <v>102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92</v>
      </c>
      <c r="DD5" s="47" t="s">
        <v>102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103</v>
      </c>
      <c r="DL5" s="47" t="s">
        <v>90</v>
      </c>
      <c r="DM5" s="47" t="s">
        <v>91</v>
      </c>
      <c r="DN5" s="47" t="s">
        <v>104</v>
      </c>
      <c r="DO5" s="47" t="s">
        <v>102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105</v>
      </c>
      <c r="B6" s="48">
        <f>B8</f>
        <v>2024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4</v>
      </c>
      <c r="H6" s="48" t="str">
        <f>SUBSTITUTE(H8,"　","")</f>
        <v>愛媛県松山市</v>
      </c>
      <c r="I6" s="48" t="str">
        <f t="shared" si="1"/>
        <v>市役所前地下駐車場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 附置義務駐車施設</v>
      </c>
      <c r="Q6" s="50" t="str">
        <f t="shared" si="1"/>
        <v>地下式</v>
      </c>
      <c r="R6" s="51">
        <f t="shared" si="1"/>
        <v>26</v>
      </c>
      <c r="S6" s="50" t="str">
        <f t="shared" si="1"/>
        <v>公共施設</v>
      </c>
      <c r="T6" s="50" t="str">
        <f t="shared" si="1"/>
        <v>有</v>
      </c>
      <c r="U6" s="51">
        <f t="shared" si="1"/>
        <v>16349</v>
      </c>
      <c r="V6" s="51">
        <f t="shared" si="1"/>
        <v>90</v>
      </c>
      <c r="W6" s="51">
        <f t="shared" si="1"/>
        <v>260</v>
      </c>
      <c r="X6" s="50" t="str">
        <f t="shared" si="1"/>
        <v>利用料金制</v>
      </c>
      <c r="Y6" s="52">
        <f>IF(Y8="-",NA(),Y8)</f>
        <v>105.8</v>
      </c>
      <c r="Z6" s="52">
        <f t="shared" ref="Z6:AH6" si="2">IF(Z8="-",NA(),Z8)</f>
        <v>93.4</v>
      </c>
      <c r="AA6" s="52">
        <f t="shared" si="2"/>
        <v>104.5</v>
      </c>
      <c r="AB6" s="52">
        <f t="shared" si="2"/>
        <v>112.5</v>
      </c>
      <c r="AC6" s="52">
        <f t="shared" si="2"/>
        <v>114.3</v>
      </c>
      <c r="AD6" s="52">
        <f t="shared" si="2"/>
        <v>127.8</v>
      </c>
      <c r="AE6" s="52">
        <f t="shared" si="2"/>
        <v>146.5</v>
      </c>
      <c r="AF6" s="52">
        <f t="shared" si="2"/>
        <v>142.69999999999999</v>
      </c>
      <c r="AG6" s="52">
        <f t="shared" si="2"/>
        <v>156.80000000000001</v>
      </c>
      <c r="AH6" s="52">
        <f t="shared" si="2"/>
        <v>166.4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6.6</v>
      </c>
      <c r="AP6" s="52">
        <f t="shared" si="3"/>
        <v>5.5</v>
      </c>
      <c r="AQ6" s="52">
        <f t="shared" si="3"/>
        <v>4.0999999999999996</v>
      </c>
      <c r="AR6" s="52">
        <f t="shared" si="3"/>
        <v>3.7</v>
      </c>
      <c r="AS6" s="52">
        <f t="shared" si="3"/>
        <v>3.2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67</v>
      </c>
      <c r="BA6" s="53">
        <f t="shared" si="4"/>
        <v>56</v>
      </c>
      <c r="BB6" s="53">
        <f t="shared" si="4"/>
        <v>65</v>
      </c>
      <c r="BC6" s="53">
        <f t="shared" si="4"/>
        <v>81</v>
      </c>
      <c r="BD6" s="53">
        <f t="shared" si="4"/>
        <v>7</v>
      </c>
      <c r="BE6" s="51" t="str">
        <f>IF(BE8="-","",IF(BE8="-","【-】","【"&amp;SUBSTITUTE(TEXT(BE8,"#,##0"),"-","△")&amp;"】"))</f>
        <v>【39】</v>
      </c>
      <c r="BF6" s="52">
        <f>IF(BF8="-",NA(),BF8)</f>
        <v>23.4</v>
      </c>
      <c r="BG6" s="52">
        <f t="shared" ref="BG6:BO6" si="5">IF(BG8="-",NA(),BG8)</f>
        <v>20.6</v>
      </c>
      <c r="BH6" s="52">
        <f t="shared" si="5"/>
        <v>4.3</v>
      </c>
      <c r="BI6" s="52">
        <f t="shared" si="5"/>
        <v>11.2</v>
      </c>
      <c r="BJ6" s="52">
        <f t="shared" si="5"/>
        <v>12.8</v>
      </c>
      <c r="BK6" s="52">
        <f t="shared" si="5"/>
        <v>-25.9</v>
      </c>
      <c r="BL6" s="52">
        <f t="shared" si="5"/>
        <v>-24.6</v>
      </c>
      <c r="BM6" s="52">
        <f t="shared" si="5"/>
        <v>-29.2</v>
      </c>
      <c r="BN6" s="52">
        <f t="shared" si="5"/>
        <v>-810.7</v>
      </c>
      <c r="BO6" s="52">
        <f t="shared" si="5"/>
        <v>-15.1</v>
      </c>
      <c r="BP6" s="49" t="str">
        <f>IF(BP8="-","",IF(BP8="-","【-】","【"&amp;SUBSTITUTE(TEXT(BP8,"#,##0.0"),"-","△")&amp;"】"))</f>
        <v>【2.0】</v>
      </c>
      <c r="BQ6" s="53">
        <f>IF(BQ8="-",NA(),BQ8)</f>
        <v>2207</v>
      </c>
      <c r="BR6" s="53">
        <f t="shared" ref="BR6:BZ6" si="6">IF(BR8="-",NA(),BR8)</f>
        <v>-2752</v>
      </c>
      <c r="BS6" s="53">
        <f t="shared" si="6"/>
        <v>2950</v>
      </c>
      <c r="BT6" s="53">
        <f t="shared" si="6"/>
        <v>7615</v>
      </c>
      <c r="BU6" s="53">
        <f t="shared" si="6"/>
        <v>7683</v>
      </c>
      <c r="BV6" s="53">
        <f t="shared" si="6"/>
        <v>2220</v>
      </c>
      <c r="BW6" s="53">
        <f t="shared" si="6"/>
        <v>3097</v>
      </c>
      <c r="BX6" s="53">
        <f t="shared" si="6"/>
        <v>6051</v>
      </c>
      <c r="BY6" s="53">
        <f t="shared" si="6"/>
        <v>9971</v>
      </c>
      <c r="BZ6" s="53">
        <f t="shared" si="6"/>
        <v>10272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106</v>
      </c>
      <c r="CM6" s="51">
        <f t="shared" ref="CM6:CN6" si="7">CM8</f>
        <v>0</v>
      </c>
      <c r="CN6" s="51">
        <f t="shared" si="7"/>
        <v>50000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106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34</v>
      </c>
      <c r="DC6" s="52">
        <f t="shared" si="8"/>
        <v>35.799999999999997</v>
      </c>
      <c r="DD6" s="52">
        <f t="shared" si="8"/>
        <v>134.4</v>
      </c>
      <c r="DE6" s="52">
        <f t="shared" si="8"/>
        <v>145.19999999999999</v>
      </c>
      <c r="DF6" s="52">
        <f t="shared" si="8"/>
        <v>219.9</v>
      </c>
      <c r="DG6" s="52">
        <f t="shared" si="8"/>
        <v>107.1</v>
      </c>
      <c r="DH6" s="52">
        <f t="shared" si="8"/>
        <v>143.6</v>
      </c>
      <c r="DI6" s="52">
        <f t="shared" si="8"/>
        <v>114.8</v>
      </c>
      <c r="DJ6" s="49" t="str">
        <f>IF(DJ8="-","",IF(DJ8="-","【-】","【"&amp;SUBSTITUTE(TEXT(DJ8,"#,##0.0"),"-","△")&amp;"】"))</f>
        <v>【73.4】</v>
      </c>
      <c r="DK6" s="52">
        <f>IF(DK8="-",NA(),DK8)</f>
        <v>302.2</v>
      </c>
      <c r="DL6" s="52">
        <f t="shared" ref="DL6:DT6" si="9">IF(DL8="-",NA(),DL8)</f>
        <v>283.3</v>
      </c>
      <c r="DM6" s="52">
        <f t="shared" si="9"/>
        <v>288.89999999999998</v>
      </c>
      <c r="DN6" s="52">
        <f t="shared" si="9"/>
        <v>302.2</v>
      </c>
      <c r="DO6" s="52">
        <f t="shared" si="9"/>
        <v>314.39999999999998</v>
      </c>
      <c r="DP6" s="52">
        <f t="shared" si="9"/>
        <v>131</v>
      </c>
      <c r="DQ6" s="52">
        <f t="shared" si="9"/>
        <v>136.80000000000001</v>
      </c>
      <c r="DR6" s="52">
        <f t="shared" si="9"/>
        <v>145.1</v>
      </c>
      <c r="DS6" s="52">
        <f t="shared" si="9"/>
        <v>149.80000000000001</v>
      </c>
      <c r="DT6" s="52">
        <f t="shared" si="9"/>
        <v>156.1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107</v>
      </c>
      <c r="B7" s="48">
        <f t="shared" ref="B7:X7" si="10">B8</f>
        <v>2024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4</v>
      </c>
      <c r="H7" s="48" t="str">
        <f t="shared" si="10"/>
        <v>愛媛県　松山市</v>
      </c>
      <c r="I7" s="48" t="str">
        <f t="shared" si="10"/>
        <v>市役所前地下駐車場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 附置義務駐車施設</v>
      </c>
      <c r="Q7" s="50" t="str">
        <f t="shared" si="10"/>
        <v>地下式</v>
      </c>
      <c r="R7" s="51">
        <f t="shared" si="10"/>
        <v>26</v>
      </c>
      <c r="S7" s="50" t="str">
        <f t="shared" si="10"/>
        <v>公共施設</v>
      </c>
      <c r="T7" s="50" t="str">
        <f t="shared" si="10"/>
        <v>有</v>
      </c>
      <c r="U7" s="51">
        <f t="shared" si="10"/>
        <v>16349</v>
      </c>
      <c r="V7" s="51">
        <f t="shared" si="10"/>
        <v>90</v>
      </c>
      <c r="W7" s="51">
        <f t="shared" si="10"/>
        <v>260</v>
      </c>
      <c r="X7" s="50" t="str">
        <f t="shared" si="10"/>
        <v>利用料金制</v>
      </c>
      <c r="Y7" s="52">
        <f>Y8</f>
        <v>105.8</v>
      </c>
      <c r="Z7" s="52">
        <f t="shared" ref="Z7:AH7" si="11">Z8</f>
        <v>93.4</v>
      </c>
      <c r="AA7" s="52">
        <f t="shared" si="11"/>
        <v>104.5</v>
      </c>
      <c r="AB7" s="52">
        <f t="shared" si="11"/>
        <v>112.5</v>
      </c>
      <c r="AC7" s="52">
        <f t="shared" si="11"/>
        <v>114.3</v>
      </c>
      <c r="AD7" s="52">
        <f t="shared" si="11"/>
        <v>127.8</v>
      </c>
      <c r="AE7" s="52">
        <f t="shared" si="11"/>
        <v>146.5</v>
      </c>
      <c r="AF7" s="52">
        <f t="shared" si="11"/>
        <v>142.69999999999999</v>
      </c>
      <c r="AG7" s="52">
        <f t="shared" si="11"/>
        <v>156.80000000000001</v>
      </c>
      <c r="AH7" s="52">
        <f t="shared" si="11"/>
        <v>166.4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6.6</v>
      </c>
      <c r="AP7" s="52">
        <f t="shared" si="12"/>
        <v>5.5</v>
      </c>
      <c r="AQ7" s="52">
        <f t="shared" si="12"/>
        <v>4.0999999999999996</v>
      </c>
      <c r="AR7" s="52">
        <f t="shared" si="12"/>
        <v>3.7</v>
      </c>
      <c r="AS7" s="52">
        <f t="shared" si="12"/>
        <v>3.2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67</v>
      </c>
      <c r="BA7" s="53">
        <f t="shared" si="13"/>
        <v>56</v>
      </c>
      <c r="BB7" s="53">
        <f t="shared" si="13"/>
        <v>65</v>
      </c>
      <c r="BC7" s="53">
        <f t="shared" si="13"/>
        <v>81</v>
      </c>
      <c r="BD7" s="53">
        <f t="shared" si="13"/>
        <v>7</v>
      </c>
      <c r="BE7" s="51"/>
      <c r="BF7" s="52">
        <f>BF8</f>
        <v>23.4</v>
      </c>
      <c r="BG7" s="52">
        <f t="shared" ref="BG7:BO7" si="14">BG8</f>
        <v>20.6</v>
      </c>
      <c r="BH7" s="52">
        <f t="shared" si="14"/>
        <v>4.3</v>
      </c>
      <c r="BI7" s="52">
        <f t="shared" si="14"/>
        <v>11.2</v>
      </c>
      <c r="BJ7" s="52">
        <f t="shared" si="14"/>
        <v>12.8</v>
      </c>
      <c r="BK7" s="52">
        <f t="shared" si="14"/>
        <v>-25.9</v>
      </c>
      <c r="BL7" s="52">
        <f t="shared" si="14"/>
        <v>-24.6</v>
      </c>
      <c r="BM7" s="52">
        <f t="shared" si="14"/>
        <v>-29.2</v>
      </c>
      <c r="BN7" s="52">
        <f t="shared" si="14"/>
        <v>-810.7</v>
      </c>
      <c r="BO7" s="52">
        <f t="shared" si="14"/>
        <v>-15.1</v>
      </c>
      <c r="BP7" s="49"/>
      <c r="BQ7" s="53">
        <f>BQ8</f>
        <v>2207</v>
      </c>
      <c r="BR7" s="53">
        <f t="shared" ref="BR7:BZ7" si="15">BR8</f>
        <v>-2752</v>
      </c>
      <c r="BS7" s="53">
        <f t="shared" si="15"/>
        <v>2950</v>
      </c>
      <c r="BT7" s="53">
        <f t="shared" si="15"/>
        <v>7615</v>
      </c>
      <c r="BU7" s="53">
        <f t="shared" si="15"/>
        <v>7683</v>
      </c>
      <c r="BV7" s="53">
        <f t="shared" si="15"/>
        <v>2220</v>
      </c>
      <c r="BW7" s="53">
        <f t="shared" si="15"/>
        <v>3097</v>
      </c>
      <c r="BX7" s="53">
        <f t="shared" si="15"/>
        <v>6051</v>
      </c>
      <c r="BY7" s="53">
        <f t="shared" si="15"/>
        <v>9971</v>
      </c>
      <c r="BZ7" s="53">
        <f t="shared" si="15"/>
        <v>10272</v>
      </c>
      <c r="CA7" s="51"/>
      <c r="CB7" s="52" t="s">
        <v>108</v>
      </c>
      <c r="CC7" s="52" t="s">
        <v>108</v>
      </c>
      <c r="CD7" s="52" t="s">
        <v>108</v>
      </c>
      <c r="CE7" s="52" t="s">
        <v>108</v>
      </c>
      <c r="CF7" s="52" t="s">
        <v>108</v>
      </c>
      <c r="CG7" s="52" t="s">
        <v>108</v>
      </c>
      <c r="CH7" s="52" t="s">
        <v>108</v>
      </c>
      <c r="CI7" s="52" t="s">
        <v>108</v>
      </c>
      <c r="CJ7" s="52" t="s">
        <v>108</v>
      </c>
      <c r="CK7" s="52" t="s">
        <v>109</v>
      </c>
      <c r="CL7" s="49"/>
      <c r="CM7" s="51">
        <f>CM8</f>
        <v>0</v>
      </c>
      <c r="CN7" s="51">
        <f>CN8</f>
        <v>50000</v>
      </c>
      <c r="CO7" s="52" t="s">
        <v>108</v>
      </c>
      <c r="CP7" s="52" t="s">
        <v>108</v>
      </c>
      <c r="CQ7" s="52" t="s">
        <v>108</v>
      </c>
      <c r="CR7" s="52" t="s">
        <v>108</v>
      </c>
      <c r="CS7" s="52" t="s">
        <v>108</v>
      </c>
      <c r="CT7" s="52" t="s">
        <v>108</v>
      </c>
      <c r="CU7" s="52" t="s">
        <v>108</v>
      </c>
      <c r="CV7" s="52" t="s">
        <v>108</v>
      </c>
      <c r="CW7" s="52" t="s">
        <v>108</v>
      </c>
      <c r="CX7" s="52" t="s">
        <v>106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34</v>
      </c>
      <c r="DC7" s="52">
        <f t="shared" si="16"/>
        <v>35.799999999999997</v>
      </c>
      <c r="DD7" s="52">
        <f t="shared" si="16"/>
        <v>134.4</v>
      </c>
      <c r="DE7" s="52">
        <f t="shared" si="16"/>
        <v>145.19999999999999</v>
      </c>
      <c r="DF7" s="52">
        <f t="shared" si="16"/>
        <v>219.9</v>
      </c>
      <c r="DG7" s="52">
        <f t="shared" si="16"/>
        <v>107.1</v>
      </c>
      <c r="DH7" s="52">
        <f t="shared" si="16"/>
        <v>143.6</v>
      </c>
      <c r="DI7" s="52">
        <f t="shared" si="16"/>
        <v>114.8</v>
      </c>
      <c r="DJ7" s="49"/>
      <c r="DK7" s="52">
        <f>DK8</f>
        <v>302.2</v>
      </c>
      <c r="DL7" s="52">
        <f t="shared" ref="DL7:DT7" si="17">DL8</f>
        <v>283.3</v>
      </c>
      <c r="DM7" s="52">
        <f t="shared" si="17"/>
        <v>288.89999999999998</v>
      </c>
      <c r="DN7" s="52">
        <f t="shared" si="17"/>
        <v>302.2</v>
      </c>
      <c r="DO7" s="52">
        <f t="shared" si="17"/>
        <v>314.39999999999998</v>
      </c>
      <c r="DP7" s="52">
        <f t="shared" si="17"/>
        <v>131</v>
      </c>
      <c r="DQ7" s="52">
        <f t="shared" si="17"/>
        <v>136.80000000000001</v>
      </c>
      <c r="DR7" s="52">
        <f t="shared" si="17"/>
        <v>145.1</v>
      </c>
      <c r="DS7" s="52">
        <f t="shared" si="17"/>
        <v>149.80000000000001</v>
      </c>
      <c r="DT7" s="52">
        <f t="shared" si="17"/>
        <v>156.1</v>
      </c>
      <c r="DU7" s="49"/>
    </row>
    <row r="8" spans="1:125" s="54" customFormat="1" x14ac:dyDescent="0.15">
      <c r="A8" s="37"/>
      <c r="B8" s="55">
        <v>2024</v>
      </c>
      <c r="C8" s="55">
        <v>382019</v>
      </c>
      <c r="D8" s="55">
        <v>47</v>
      </c>
      <c r="E8" s="55">
        <v>14</v>
      </c>
      <c r="F8" s="55">
        <v>0</v>
      </c>
      <c r="G8" s="55">
        <v>4</v>
      </c>
      <c r="H8" s="55" t="s">
        <v>110</v>
      </c>
      <c r="I8" s="55" t="s">
        <v>111</v>
      </c>
      <c r="J8" s="55" t="s">
        <v>112</v>
      </c>
      <c r="K8" s="55" t="s">
        <v>113</v>
      </c>
      <c r="L8" s="55" t="s">
        <v>114</v>
      </c>
      <c r="M8" s="55" t="s">
        <v>115</v>
      </c>
      <c r="N8" s="55" t="s">
        <v>116</v>
      </c>
      <c r="O8" s="56" t="s">
        <v>117</v>
      </c>
      <c r="P8" s="57" t="s">
        <v>118</v>
      </c>
      <c r="Q8" s="57" t="s">
        <v>119</v>
      </c>
      <c r="R8" s="58">
        <v>26</v>
      </c>
      <c r="S8" s="57" t="s">
        <v>120</v>
      </c>
      <c r="T8" s="57" t="s">
        <v>121</v>
      </c>
      <c r="U8" s="58">
        <v>16349</v>
      </c>
      <c r="V8" s="58">
        <v>90</v>
      </c>
      <c r="W8" s="58">
        <v>260</v>
      </c>
      <c r="X8" s="57" t="s">
        <v>122</v>
      </c>
      <c r="Y8" s="59">
        <v>105.8</v>
      </c>
      <c r="Z8" s="59">
        <v>93.4</v>
      </c>
      <c r="AA8" s="59">
        <v>104.5</v>
      </c>
      <c r="AB8" s="59">
        <v>112.5</v>
      </c>
      <c r="AC8" s="59">
        <v>114.3</v>
      </c>
      <c r="AD8" s="59">
        <v>127.8</v>
      </c>
      <c r="AE8" s="59">
        <v>146.5</v>
      </c>
      <c r="AF8" s="59">
        <v>142.69999999999999</v>
      </c>
      <c r="AG8" s="59">
        <v>156.80000000000001</v>
      </c>
      <c r="AH8" s="59">
        <v>166.4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6.6</v>
      </c>
      <c r="AP8" s="59">
        <v>5.5</v>
      </c>
      <c r="AQ8" s="59">
        <v>4.0999999999999996</v>
      </c>
      <c r="AR8" s="59">
        <v>3.7</v>
      </c>
      <c r="AS8" s="59">
        <v>3.2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67</v>
      </c>
      <c r="BA8" s="60">
        <v>56</v>
      </c>
      <c r="BB8" s="60">
        <v>65</v>
      </c>
      <c r="BC8" s="60">
        <v>81</v>
      </c>
      <c r="BD8" s="60">
        <v>7</v>
      </c>
      <c r="BE8" s="60">
        <v>39</v>
      </c>
      <c r="BF8" s="59">
        <v>23.4</v>
      </c>
      <c r="BG8" s="59">
        <v>20.6</v>
      </c>
      <c r="BH8" s="59">
        <v>4.3</v>
      </c>
      <c r="BI8" s="59">
        <v>11.2</v>
      </c>
      <c r="BJ8" s="59">
        <v>12.8</v>
      </c>
      <c r="BK8" s="59">
        <v>-25.9</v>
      </c>
      <c r="BL8" s="59">
        <v>-24.6</v>
      </c>
      <c r="BM8" s="59">
        <v>-29.2</v>
      </c>
      <c r="BN8" s="59">
        <v>-810.7</v>
      </c>
      <c r="BO8" s="59">
        <v>-15.1</v>
      </c>
      <c r="BP8" s="56">
        <v>2</v>
      </c>
      <c r="BQ8" s="60">
        <v>2207</v>
      </c>
      <c r="BR8" s="60">
        <v>-2752</v>
      </c>
      <c r="BS8" s="60">
        <v>2950</v>
      </c>
      <c r="BT8" s="61">
        <v>7615</v>
      </c>
      <c r="BU8" s="61">
        <v>7683</v>
      </c>
      <c r="BV8" s="60">
        <v>2220</v>
      </c>
      <c r="BW8" s="60">
        <v>3097</v>
      </c>
      <c r="BX8" s="60">
        <v>6051</v>
      </c>
      <c r="BY8" s="60">
        <v>9971</v>
      </c>
      <c r="BZ8" s="60">
        <v>10272</v>
      </c>
      <c r="CA8" s="58">
        <v>10905</v>
      </c>
      <c r="CB8" s="59" t="s">
        <v>114</v>
      </c>
      <c r="CC8" s="59" t="s">
        <v>114</v>
      </c>
      <c r="CD8" s="59" t="s">
        <v>114</v>
      </c>
      <c r="CE8" s="59" t="s">
        <v>114</v>
      </c>
      <c r="CF8" s="59" t="s">
        <v>114</v>
      </c>
      <c r="CG8" s="59" t="s">
        <v>114</v>
      </c>
      <c r="CH8" s="59" t="s">
        <v>114</v>
      </c>
      <c r="CI8" s="59" t="s">
        <v>114</v>
      </c>
      <c r="CJ8" s="59" t="s">
        <v>114</v>
      </c>
      <c r="CK8" s="59" t="s">
        <v>114</v>
      </c>
      <c r="CL8" s="56" t="s">
        <v>114</v>
      </c>
      <c r="CM8" s="58">
        <v>0</v>
      </c>
      <c r="CN8" s="58">
        <v>50000</v>
      </c>
      <c r="CO8" s="59" t="s">
        <v>114</v>
      </c>
      <c r="CP8" s="59" t="s">
        <v>114</v>
      </c>
      <c r="CQ8" s="59" t="s">
        <v>114</v>
      </c>
      <c r="CR8" s="59" t="s">
        <v>114</v>
      </c>
      <c r="CS8" s="59" t="s">
        <v>114</v>
      </c>
      <c r="CT8" s="59" t="s">
        <v>114</v>
      </c>
      <c r="CU8" s="59" t="s">
        <v>114</v>
      </c>
      <c r="CV8" s="59" t="s">
        <v>114</v>
      </c>
      <c r="CW8" s="59" t="s">
        <v>114</v>
      </c>
      <c r="CX8" s="59" t="s">
        <v>114</v>
      </c>
      <c r="CY8" s="56" t="s">
        <v>114</v>
      </c>
      <c r="CZ8" s="59">
        <v>0</v>
      </c>
      <c r="DA8" s="59">
        <v>0</v>
      </c>
      <c r="DB8" s="59">
        <v>34</v>
      </c>
      <c r="DC8" s="59">
        <v>35.799999999999997</v>
      </c>
      <c r="DD8" s="59">
        <v>134.4</v>
      </c>
      <c r="DE8" s="59">
        <v>145.19999999999999</v>
      </c>
      <c r="DF8" s="59">
        <v>219.9</v>
      </c>
      <c r="DG8" s="59">
        <v>107.1</v>
      </c>
      <c r="DH8" s="59">
        <v>143.6</v>
      </c>
      <c r="DI8" s="59">
        <v>114.8</v>
      </c>
      <c r="DJ8" s="56">
        <v>73.400000000000006</v>
      </c>
      <c r="DK8" s="59">
        <v>302.2</v>
      </c>
      <c r="DL8" s="59">
        <v>283.3</v>
      </c>
      <c r="DM8" s="59">
        <v>288.89999999999998</v>
      </c>
      <c r="DN8" s="59">
        <v>302.2</v>
      </c>
      <c r="DO8" s="59">
        <v>314.39999999999998</v>
      </c>
      <c r="DP8" s="59">
        <v>131</v>
      </c>
      <c r="DQ8" s="59">
        <v>136.80000000000001</v>
      </c>
      <c r="DR8" s="59">
        <v>145.1</v>
      </c>
      <c r="DS8" s="59">
        <v>149.80000000000001</v>
      </c>
      <c r="DT8" s="59">
        <v>156.1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123</v>
      </c>
      <c r="C10" s="64" t="s">
        <v>124</v>
      </c>
      <c r="D10" s="64" t="s">
        <v>125</v>
      </c>
      <c r="E10" s="64" t="s">
        <v>126</v>
      </c>
      <c r="F10" s="64" t="s">
        <v>127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髙岡光</cp:lastModifiedBy>
  <dcterms:created xsi:type="dcterms:W3CDTF">2025-12-12T09:33:09Z</dcterms:created>
  <dcterms:modified xsi:type="dcterms:W3CDTF">2026-02-12T09:06:57Z</dcterms:modified>
  <cp:category/>
</cp:coreProperties>
</file>