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NT504018\Desktop\"/>
    </mc:Choice>
  </mc:AlternateContent>
  <xr:revisionPtr revIDLastSave="0" documentId="13_ncr:1_{A88255F7-9FC8-481A-A54F-383B430D7F7B}" xr6:coauthVersionLast="47" xr6:coauthVersionMax="47" xr10:uidLastSave="{00000000-0000-0000-0000-000000000000}"/>
  <workbookProtection workbookAlgorithmName="SHA-512" workbookHashValue="qu8FYomaSsJaDQYY9GXmp5U2r9/bmrbd07O6RowlfDVEBW54/TV3pOmmi0oTkSrMmTbAljIM3wA3WRpHfECTvQ==" workbookSaltValue="MTrXeKepfUN9NPwQyIOYDg==" workbookSpinCount="100000" lockStructure="1"/>
  <bookViews>
    <workbookView xWindow="-120" yWindow="-120" windowWidth="24240" windowHeight="13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F85" i="4"/>
  <c r="BB10" i="4"/>
  <c r="AT10" i="4"/>
  <c r="AL10" i="4"/>
  <c r="I10" i="4"/>
  <c r="B10" i="4"/>
  <c r="AD8"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<sst xmlns="http://schemas.openxmlformats.org/spreadsheetml/2006/main" count="228" uniqueCount="112">
  <si>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</si>
  <si>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</si>
  <si>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</si>
  <si>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</si>
  <si>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</si>
  <si>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</si>
  <si>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</si>
  <si>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</si>
  <si>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</si>
  <si>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</si>
  <si>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</si>
  <si>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</si>
  <si>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</si>
  <si>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</si>
  <si>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</si>
  <si>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</si>
  <si>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</si>
  <si>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</si>
  <si>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</si>
  <si>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</si>
  <si>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</si>
  <si>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</si>
  <si>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</si>
  <si>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</si>
  <si>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</si>
  <si>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</si>
  <si>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</si>
  <si>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</si>
  <si>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</si>
  <si>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</si>
  <si>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</si>
  <si>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</si>
  <si>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</si>
  <si>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</si>
  <si>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</si>
  <si>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</si>
  <si>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</si>
  <si>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</si>
  <si>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</si>
  <si>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</si>
  <si>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</si>
  <si>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</si>
  <si>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</si>
  <si>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</si>
  <si>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</si>
  <si>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</si>
  <si>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</si>
  <si>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</si>
  <si>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</si>
  <si>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</si>
  <si>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</si>
  <si>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</si>
  <si>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</si>
  <si>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</si>
  <si>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</si>
  <si>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</si>
  <si>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</si>
  <si>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</si>
  <si>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</si>
  <si>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</si>
  <si>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</si>
  <si>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</si>
  <si>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</si>
  <si>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</si>
  <si>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</si>
  <si>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</si>
  <si>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</si>
  <si>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</si>
  <si>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</si>
  <si>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</si>
  <si>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</si>
  <si>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</si>
  <si>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</si>
  <si>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</si>
  <si>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</si>
  <si>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</si>
  <si>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</si>
  <si>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</si>
  <si>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</si>
  <si>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</si>
  <si>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</si>
  <si>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</si>
  <si>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</si>
  <si>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</si>
  <si>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</si>
  <si>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</si>
  <si>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</si>
  <si>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</si>
  <si>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</si>
  <si>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</si>
  <si>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</si>
  <si>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</si>
  <si>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</si>
  <si>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</si>
  <si>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</si>
  <si>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</si>
  <si>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簡易水道事業</t>
  </si>
  <si>
    <t>C3</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</si>
  <si>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</si>
  <si>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</si>
  <si>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</si>
  <si>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</si>
  <si>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</si>
  <si>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</si>
  <si>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</si>
  <si>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</si>
  <si>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</si>
  <si>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</si>
  <si>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</si>
  <si>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簡易水道事業は、給水人口が約2千人で島しょ部（中島地区）と山間部（北条地区）に点在し、地理的条件に恵まれておらず、小規模でスケールメリットも働かないことから効率的な経営は難しい状況で、「⑤料金回収率」や「⑦施設利用率」は類似団体平均値と比べても低い水準となっています。
　また、有収水量１㎥あたりどれだけの費用がかか
るかを表す「⑥給水原価」は、本市簡易水道が置か
れている立地条件等から、類似団体平均値よりかな
り高いため、現在の島しょ部の簡易水道料金は上水
道料金の約2倍の料金設定としたうえで、それでも
不足する財源を一般会計が負担することで、「②累
積欠損金比率」が0%となっています。
　「⑧有収率」については、管路の更新を計画的に
進めているため、類似団体平均より高い水準となっ
ています。また、施設の更新財源として、企業債を借入していますが、国の補助制度や交付税措置のある辺地対策事業債などを活用することで、「④企業債残高対給水収益比率」は近年同水準を維持しており、類似団体平均値を下回っています。</t>
    <rPh sb="42" eb="44">
      <t>テンザイ</t>
    </rPh>
    <rPh sb="46" eb="49">
      <t>チリテキ</t>
    </rPh>
    <rPh sb="49" eb="51">
      <t>ジョウケン</t>
    </rPh>
    <rPh sb="52" eb="53">
      <t>メグ</t>
    </rPh>
    <rPh sb="60" eb="63">
      <t>ショウキボ</t>
    </rPh>
    <rPh sb="73" eb="74">
      <t>ハタラ</t>
    </rPh>
    <rPh sb="400" eb="402">
      <t>ジギョウ</t>
    </rPh>
    <phoneticPr fontId="4"/>
  </si>
  <si>
    <t>　H17年1月の市町合併により引き継いだ簡易水道施設は、「①有形固定資産減価償却率」が示す通り、施設の老朽化が進んでいます。合併後も国の補助制度などを活用し、施設の更新を計画的に進めていますが、島しょ部や山間部に点在する簡易水道事業の経営は厳しく、十分な設備投資の財源を確保することは困難な状況であるため、「②管路経年化率」は類似団体平均値より高くなっています。
　こうした中でも、現在、配水管の更新に重点的に
取り組んでおり、「③管路更新率」は類似団体平均値より高くなっています。（R5年度は工事が翌年度に繰越しとなったことにより更新率0%。）</t>
    <rPh sb="89" eb="90">
      <t>スス</t>
    </rPh>
    <rPh sb="250" eb="253">
      <t>ヨクネンド</t>
    </rPh>
    <rPh sb="266" eb="269">
      <t>コウシンリツ</t>
    </rPh>
    <phoneticPr fontId="4"/>
  </si>
  <si>
    <t>　本市簡易水道事業は、地理的条件に恵まれておらず小規模でスケールメリットも働かない事業であるため、一般会計からの補助金に依存せざるを得ない状況で、厳しい経営環境にあります。
　こうした経営環境下でも、施設の老朽化に対応するため、R3年3月に今後10か年の投資計画と財政計画を定めた「松山市簡易水道事業経営戦略」を策定し、事業費の平準化を図りながら、施設の更新に取り組んでいます。
　今後も、経営戦略に基づき、国の補助制度など有利な財源を活用しながら計画的に施設の更新を進め、施設を適正に維持管理することで、安全で安心な水道水を安定的に供給していきます。</t>
    <rPh sb="11" eb="14">
      <t>チリテキ</t>
    </rPh>
    <rPh sb="14" eb="16">
      <t>ジョウケン</t>
    </rPh>
    <rPh sb="17" eb="18">
      <t>メグ</t>
    </rPh>
    <rPh sb="41" eb="43">
      <t>ジギョウ</t>
    </rPh>
    <rPh sb="56" eb="59">
      <t>ホジョキン</t>
    </rPh>
    <rPh sb="60" eb="62">
      <t>イゾン</t>
    </rPh>
    <rPh sb="66" eb="67">
      <t>エ</t>
    </rPh>
    <rPh sb="69" eb="71">
      <t>ジョウキョウ</t>
    </rPh>
    <rPh sb="73" eb="74">
      <t>キビ</t>
    </rPh>
    <rPh sb="92" eb="94">
      <t>ケイエイ</t>
    </rPh>
    <rPh sb="94" eb="96">
      <t>カンキョウ</t>
    </rPh>
    <rPh sb="96" eb="97">
      <t>シタ</t>
    </rPh>
    <rPh sb="100" eb="102">
      <t>シセツ</t>
    </rPh>
    <rPh sb="103" eb="106">
      <t>ロウキュウカ</t>
    </rPh>
    <rPh sb="107" eb="109">
      <t>タイオウ</t>
    </rPh>
    <rPh sb="234" eb="23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</si>
</sst>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1.33</c:v>
                </c:pt>
                <c:pt idx="1">
                  <c:v>1.86</c:v>
                </c:pt>
                <c:pt idx="2">
                  <c:v>1.31</c:v>
                </c:pt>
                <c:pt idx="3" formatCode="#,##0.00;&quot;△&quot;#,##0.00">
                  <c:v>0</c:v>
                </c:pt>
                <c:pt idx="4">
                  <c:v>2.4700000000000002</c:v>
                </c:pt>
              </c:numCache>
            </c:numRef>
          </c:val>
          <c:extLst>
            <c:ext xmlns:c16="http://schemas.microsoft.com/office/drawing/2014/chart" uri="{C3380CC4-5D6E-409C-BE32-E72D297353CC}">
              <c16:uniqueId val="{00000000-3191-442A-AF08-15E5E3C598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3191-442A-AF08-15E5E3C598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36.72</c:v>
                </c:pt>
                <c:pt idx="1">
                  <c:v>36.14</c:v>
                </c:pt>
                <c:pt idx="2">
                  <c:v>35.590000000000003</c:v>
                </c:pt>
                <c:pt idx="3">
                  <c:v>34.33</c:v>
                </c:pt>
                <c:pt idx="4">
                  <c:v>35.119999999999997</c:v>
                </c:pt>
              </c:numCache>
            </c:numRef>
          </c:val>
          <c:extLst>
            <c:ext xmlns:c16="http://schemas.microsoft.com/office/drawing/2014/chart" uri="{C3380CC4-5D6E-409C-BE32-E72D297353CC}">
              <c16:uniqueId val="{00000000-C4A0-4834-B3E3-E66D92B3E25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C4A0-4834-B3E3-E66D92B3E25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82.42</c:v>
                </c:pt>
                <c:pt idx="1">
                  <c:v>81.96</c:v>
                </c:pt>
                <c:pt idx="2">
                  <c:v>82.84</c:v>
                </c:pt>
                <c:pt idx="3">
                  <c:v>82.73</c:v>
                </c:pt>
                <c:pt idx="4">
                  <c:v>80.849999999999994</c:v>
                </c:pt>
              </c:numCache>
            </c:numRef>
          </c:val>
          <c:extLst>
            <c:ext xmlns:c16="http://schemas.microsoft.com/office/drawing/2014/chart" uri="{C3380CC4-5D6E-409C-BE32-E72D297353CC}">
              <c16:uniqueId val="{00000000-FCAB-4D31-85EE-F3474396D3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FCAB-4D31-85EE-F3474396D3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108.69</c:v>
                </c:pt>
                <c:pt idx="1">
                  <c:v>107.87</c:v>
                </c:pt>
                <c:pt idx="2">
                  <c:v>107.48</c:v>
                </c:pt>
                <c:pt idx="3">
                  <c:v>107.9</c:v>
                </c:pt>
                <c:pt idx="4">
                  <c:v>106.83</c:v>
                </c:pt>
              </c:numCache>
            </c:numRef>
          </c:val>
          <c:extLst>
            <c:ext xmlns:c16="http://schemas.microsoft.com/office/drawing/2014/chart" uri="{C3380CC4-5D6E-409C-BE32-E72D297353CC}">
              <c16:uniqueId val="{00000000-56CB-46D6-9539-CEA36E958BA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56CB-46D6-9539-CEA36E958BA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48.67</c:v>
                </c:pt>
                <c:pt idx="1">
                  <c:v>49.93</c:v>
                </c:pt>
                <c:pt idx="2">
                  <c:v>49.9</c:v>
                </c:pt>
                <c:pt idx="3">
                  <c:v>50.45</c:v>
                </c:pt>
                <c:pt idx="4">
                  <c:v>52.08</c:v>
                </c:pt>
              </c:numCache>
            </c:numRef>
          </c:val>
          <c:extLst>
            <c:ext xmlns:c16="http://schemas.microsoft.com/office/drawing/2014/chart" uri="{C3380CC4-5D6E-409C-BE32-E72D297353CC}">
              <c16:uniqueId val="{00000000-C1D0-4B1B-BFD5-A873AF7A86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C1D0-4B1B-BFD5-A873AF7A86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40.909999999999997</c:v>
                </c:pt>
                <c:pt idx="1">
                  <c:v>39.19</c:v>
                </c:pt>
                <c:pt idx="2">
                  <c:v>39.33</c:v>
                </c:pt>
                <c:pt idx="3">
                  <c:v>38.46</c:v>
                </c:pt>
                <c:pt idx="4">
                  <c:v>37.81</c:v>
                </c:pt>
              </c:numCache>
            </c:numRef>
          </c:val>
          <c:extLst>
            <c:ext xmlns:c16="http://schemas.microsoft.com/office/drawing/2014/chart" uri="{C3380CC4-5D6E-409C-BE32-E72D297353CC}">
              <c16:uniqueId val="{00000000-4E0E-44E3-9F1A-761237ABB8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4E0E-44E3-9F1A-761237ABB8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34-469E-B8BC-4C973458E7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6934-469E-B8BC-4C973458E7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1323.64</c:v>
                </c:pt>
                <c:pt idx="1">
                  <c:v>1189.32</c:v>
                </c:pt>
                <c:pt idx="2">
                  <c:v>975.38</c:v>
                </c:pt>
                <c:pt idx="3">
                  <c:v>1111.3900000000001</c:v>
                </c:pt>
                <c:pt idx="4">
                  <c:v>576.25</c:v>
                </c:pt>
              </c:numCache>
            </c:numRef>
          </c:val>
          <c:extLst>
            <c:ext xmlns:c16="http://schemas.microsoft.com/office/drawing/2014/chart" uri="{C3380CC4-5D6E-409C-BE32-E72D297353CC}">
              <c16:uniqueId val="{00000000-952A-4838-BD98-F65D60CCF54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952A-4838-BD98-F65D60CCF54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752.28</c:v>
                </c:pt>
                <c:pt idx="1">
                  <c:v>736.19</c:v>
                </c:pt>
                <c:pt idx="2">
                  <c:v>707.4</c:v>
                </c:pt>
                <c:pt idx="3">
                  <c:v>685.46</c:v>
                </c:pt>
                <c:pt idx="4">
                  <c:v>644.01</c:v>
                </c:pt>
              </c:numCache>
            </c:numRef>
          </c:val>
          <c:extLst>
            <c:ext xmlns:c16="http://schemas.microsoft.com/office/drawing/2014/chart" uri="{C3380CC4-5D6E-409C-BE32-E72D297353CC}">
              <c16:uniqueId val="{00000000-6DFA-4B66-B1E6-D77AC989278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6DFA-4B66-B1E6-D77AC989278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28.26</c:v>
                </c:pt>
                <c:pt idx="1">
                  <c:v>25.46</c:v>
                </c:pt>
                <c:pt idx="2">
                  <c:v>25.87</c:v>
                </c:pt>
                <c:pt idx="3">
                  <c:v>24.49</c:v>
                </c:pt>
                <c:pt idx="4">
                  <c:v>20.56</c:v>
                </c:pt>
              </c:numCache>
            </c:numRef>
          </c:val>
          <c:extLst>
            <c:ext xmlns:c16="http://schemas.microsoft.com/office/drawing/2014/chart" uri="{C3380CC4-5D6E-409C-BE32-E72D297353CC}">
              <c16:uniqueId val="{00000000-86F7-4FE3-AFFF-B1410D37F2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86F7-4FE3-AFFF-B1410D37F2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1192.1300000000001</c:v>
                </c:pt>
                <c:pt idx="1">
                  <c:v>1330.52</c:v>
                </c:pt>
                <c:pt idx="2">
                  <c:v>1318.09</c:v>
                </c:pt>
                <c:pt idx="3">
                  <c:v>1396.43</c:v>
                </c:pt>
                <c:pt idx="4">
                  <c:v>1675.02</c:v>
                </c:pt>
              </c:numCache>
            </c:numRef>
          </c:val>
          <c:extLst>
            <c:ext xmlns:c16="http://schemas.microsoft.com/office/drawing/2014/chart" uri="{C3380CC4-5D6E-409C-BE32-E72D297353CC}">
              <c16:uniqueId val="{00000000-6168-4FB5-8145-2425B877C9B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6168-4FB5-8145-2425B877C9B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愛媛県　松山市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その他</v>
      </c>
      <c r="AE8" s="75"/>
      <c r="AF8" s="75"/>
      <c r="AG8" s="75"/>
      <c r="AH8" s="75"/>
      <c r="AI8" s="75"/>
      <c r="AJ8" s="75"/>
      <c r="AK8" s="2"/>
      <c r="AL8" s="58">
        <f>データ!$R$6</f>
        <v>496666</v>
      </c>
      <c r="AM8" s="58"/>
      <c r="AN8" s="58"/>
      <c r="AO8" s="58"/>
      <c r="AP8" s="58"/>
      <c r="AQ8" s="58"/>
      <c r="AR8" s="58"/>
      <c r="AS8" s="58"/>
      <c r="AT8" s="55">
        <f>データ!$S$6</f>
        <v>429.35</v>
      </c>
      <c r="AU8" s="56"/>
      <c r="AV8" s="56"/>
      <c r="AW8" s="56"/>
      <c r="AX8" s="56"/>
      <c r="AY8" s="56"/>
      <c r="AZ8" s="56"/>
      <c r="BA8" s="56"/>
      <c r="BB8" s="45">
        <f>データ!$T$6</f>
        <v>1156.79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84.23</v>
      </c>
      <c r="J10" s="56"/>
      <c r="K10" s="56"/>
      <c r="L10" s="56"/>
      <c r="M10" s="56"/>
      <c r="N10" s="56"/>
      <c r="O10" s="57"/>
      <c r="P10" s="45">
        <f>データ!$P$6</f>
        <v>0.42</v>
      </c>
      <c r="Q10" s="45"/>
      <c r="R10" s="45"/>
      <c r="S10" s="45"/>
      <c r="T10" s="45"/>
      <c r="U10" s="45"/>
      <c r="V10" s="45"/>
      <c r="W10" s="58">
        <f>データ!$Q$6</f>
        <v>5678</v>
      </c>
      <c r="X10" s="58"/>
      <c r="Y10" s="58"/>
      <c r="Z10" s="58"/>
      <c r="AA10" s="58"/>
      <c r="AB10" s="58"/>
      <c r="AC10" s="58"/>
      <c r="AD10" s="2"/>
      <c r="AE10" s="2"/>
      <c r="AF10" s="2"/>
      <c r="AG10" s="2"/>
      <c r="AH10" s="2"/>
      <c r="AI10" s="2"/>
      <c r="AJ10" s="2"/>
      <c r="AK10" s="2"/>
      <c r="AL10" s="58">
        <f>データ!$U$6</f>
        <v>2076</v>
      </c>
      <c r="AM10" s="58"/>
      <c r="AN10" s="58"/>
      <c r="AO10" s="58"/>
      <c r="AP10" s="58"/>
      <c r="AQ10" s="58"/>
      <c r="AR10" s="58"/>
      <c r="AS10" s="58"/>
      <c r="AT10" s="55">
        <f>データ!$V$6</f>
        <v>6.4</v>
      </c>
      <c r="AU10" s="56"/>
      <c r="AV10" s="56"/>
      <c r="AW10" s="56"/>
      <c r="AX10" s="56"/>
      <c r="AY10" s="56"/>
      <c r="AZ10" s="56"/>
      <c r="BA10" s="56"/>
      <c r="BB10" s="45">
        <f>データ!$W$6</f>
        <v>324.38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AG8Dt8tjzqnI+y0QAcjO07eMtTPVchzVMrDy+B8K6RdmOs1zzvC0dhdb4rsM+xijo4rhVtY+Vk9S9ExuiWYeHA==" saltValue="lqWj/gr0uHNE44C27QI/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382019</v>
      </c>
      <c r="D6" s="20">
        <f t="shared" si="3"/>
        <v>46</v>
      </c>
      <c r="E6" s="20">
        <f t="shared" si="3"/>
        <v>1</v>
      </c>
      <c r="F6" s="20">
        <f t="shared" si="3"/>
        <v>0</v>
      </c>
      <c r="G6" s="20">
        <f t="shared" si="3"/>
        <v>5</v>
      </c>
      <c r="H6" s="20" t="str">
        <f t="shared" si="3"/>
        <v>愛媛県　松山市</v>
      </c>
      <c r="I6" s="20" t="str">
        <f t="shared" si="3"/>
        <v>法適用</v>
      </c>
      <c r="J6" s="20" t="str">
        <f t="shared" si="3"/>
        <v>水道事業</v>
      </c>
      <c r="K6" s="20" t="str">
        <f t="shared" si="3"/>
        <v>簡易水道事業</v>
      </c>
      <c r="L6" s="20" t="str">
        <f t="shared" si="3"/>
        <v>C3</v>
      </c>
      <c r="M6" s="20" t="str">
        <f t="shared" si="3"/>
        <v>その他</v>
      </c>
      <c r="N6" s="21" t="str">
        <f t="shared" si="3"/>
        <v>-</v>
      </c>
      <c r="O6" s="21">
        <f t="shared" si="3"/>
        <v>84.23</v>
      </c>
      <c r="P6" s="21">
        <f t="shared" si="3"/>
        <v>0.42</v>
      </c>
      <c r="Q6" s="21">
        <f t="shared" si="3"/>
        <v>5678</v>
      </c>
      <c r="R6" s="21">
        <f t="shared" si="3"/>
        <v>496666</v>
      </c>
      <c r="S6" s="21">
        <f t="shared" si="3"/>
        <v>429.35</v>
      </c>
      <c r="T6" s="21">
        <f t="shared" si="3"/>
        <v>1156.79</v>
      </c>
      <c r="U6" s="21">
        <f t="shared" si="3"/>
        <v>2076</v>
      </c>
      <c r="V6" s="21">
        <f t="shared" si="3"/>
        <v>6.4</v>
      </c>
      <c r="W6" s="21">
        <f t="shared" si="3"/>
        <v>324.38</v>
      </c>
      <c r="X6" s="22">
        <f>IF(X7="",NA(),X7)</f>
        <v>108.69</v>
      </c>
      <c r="Y6" s="22">
        <f t="shared" ref="Y6:AG6" si="4">IF(Y7="",NA(),Y7)</f>
        <v>107.87</v>
      </c>
      <c r="Z6" s="22">
        <f t="shared" si="4"/>
        <v>107.48</v>
      </c>
      <c r="AA6" s="22">
        <f t="shared" si="4"/>
        <v>107.9</v>
      </c>
      <c r="AB6" s="22">
        <f t="shared" si="4"/>
        <v>106.83</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1323.64</v>
      </c>
      <c r="AU6" s="22">
        <f t="shared" ref="AU6:BC6" si="6">IF(AU7="",NA(),AU7)</f>
        <v>1189.32</v>
      </c>
      <c r="AV6" s="22">
        <f t="shared" si="6"/>
        <v>975.38</v>
      </c>
      <c r="AW6" s="22">
        <f t="shared" si="6"/>
        <v>1111.3900000000001</v>
      </c>
      <c r="AX6" s="22">
        <f t="shared" si="6"/>
        <v>576.25</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752.28</v>
      </c>
      <c r="BF6" s="22">
        <f t="shared" ref="BF6:BN6" si="7">IF(BF7="",NA(),BF7)</f>
        <v>736.19</v>
      </c>
      <c r="BG6" s="22">
        <f t="shared" si="7"/>
        <v>707.4</v>
      </c>
      <c r="BH6" s="22">
        <f t="shared" si="7"/>
        <v>685.46</v>
      </c>
      <c r="BI6" s="22">
        <f t="shared" si="7"/>
        <v>644.01</v>
      </c>
      <c r="BJ6" s="22">
        <f t="shared" si="7"/>
        <v>970.36</v>
      </c>
      <c r="BK6" s="22">
        <f t="shared" si="7"/>
        <v>940.22</v>
      </c>
      <c r="BL6" s="22">
        <f t="shared" si="7"/>
        <v>922.05</v>
      </c>
      <c r="BM6" s="22">
        <f t="shared" si="7"/>
        <v>916.17</v>
      </c>
      <c r="BN6" s="22">
        <f t="shared" si="7"/>
        <v>958.97</v>
      </c>
      <c r="BO6" s="21" t="str">
        <f>IF(BO7="","",IF(BO7="-","【-】","【"&amp;SUBSTITUTE(TEXT(BO7,"#,##0.00"),"-","△")&amp;"】"))</f>
        <v>【1,043.36】</v>
      </c>
      <c r="BP6" s="22">
        <f>IF(BP7="",NA(),BP7)</f>
        <v>28.26</v>
      </c>
      <c r="BQ6" s="22">
        <f t="shared" ref="BQ6:BY6" si="8">IF(BQ7="",NA(),BQ7)</f>
        <v>25.46</v>
      </c>
      <c r="BR6" s="22">
        <f t="shared" si="8"/>
        <v>25.87</v>
      </c>
      <c r="BS6" s="22">
        <f t="shared" si="8"/>
        <v>24.49</v>
      </c>
      <c r="BT6" s="22">
        <f t="shared" si="8"/>
        <v>20.56</v>
      </c>
      <c r="BU6" s="22">
        <f t="shared" si="8"/>
        <v>64.52</v>
      </c>
      <c r="BV6" s="22">
        <f t="shared" si="8"/>
        <v>66.8</v>
      </c>
      <c r="BW6" s="22">
        <f t="shared" si="8"/>
        <v>64.39</v>
      </c>
      <c r="BX6" s="22">
        <f t="shared" si="8"/>
        <v>63.95</v>
      </c>
      <c r="BY6" s="22">
        <f t="shared" si="8"/>
        <v>61.25</v>
      </c>
      <c r="BZ6" s="21" t="str">
        <f>IF(BZ7="","",IF(BZ7="-","【-】","【"&amp;SUBSTITUTE(TEXT(BZ7,"#,##0.00"),"-","△")&amp;"】"))</f>
        <v>【56.19】</v>
      </c>
      <c r="CA6" s="22">
        <f>IF(CA7="",NA(),CA7)</f>
        <v>1192.1300000000001</v>
      </c>
      <c r="CB6" s="22">
        <f t="shared" ref="CB6:CJ6" si="9">IF(CB7="",NA(),CB7)</f>
        <v>1330.52</v>
      </c>
      <c r="CC6" s="22">
        <f t="shared" si="9"/>
        <v>1318.09</v>
      </c>
      <c r="CD6" s="22">
        <f t="shared" si="9"/>
        <v>1396.43</v>
      </c>
      <c r="CE6" s="22">
        <f t="shared" si="9"/>
        <v>1675.02</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36.72</v>
      </c>
      <c r="CM6" s="22">
        <f t="shared" ref="CM6:CU6" si="10">IF(CM7="",NA(),CM7)</f>
        <v>36.14</v>
      </c>
      <c r="CN6" s="22">
        <f t="shared" si="10"/>
        <v>35.590000000000003</v>
      </c>
      <c r="CO6" s="22">
        <f t="shared" si="10"/>
        <v>34.33</v>
      </c>
      <c r="CP6" s="22">
        <f t="shared" si="10"/>
        <v>35.119999999999997</v>
      </c>
      <c r="CQ6" s="22">
        <f t="shared" si="10"/>
        <v>48.86</v>
      </c>
      <c r="CR6" s="22">
        <f t="shared" si="10"/>
        <v>49</v>
      </c>
      <c r="CS6" s="22">
        <f t="shared" si="10"/>
        <v>50.07</v>
      </c>
      <c r="CT6" s="22">
        <f t="shared" si="10"/>
        <v>53.4</v>
      </c>
      <c r="CU6" s="22">
        <f t="shared" si="10"/>
        <v>54.69</v>
      </c>
      <c r="CV6" s="21" t="str">
        <f>IF(CV7="","",IF(CV7="-","【-】","【"&amp;SUBSTITUTE(TEXT(CV7,"#,##0.00"),"-","△")&amp;"】"))</f>
        <v>【48.33】</v>
      </c>
      <c r="CW6" s="22">
        <f>IF(CW7="",NA(),CW7)</f>
        <v>82.42</v>
      </c>
      <c r="CX6" s="22">
        <f t="shared" ref="CX6:DF6" si="11">IF(CX7="",NA(),CX7)</f>
        <v>81.96</v>
      </c>
      <c r="CY6" s="22">
        <f t="shared" si="11"/>
        <v>82.84</v>
      </c>
      <c r="CZ6" s="22">
        <f t="shared" si="11"/>
        <v>82.73</v>
      </c>
      <c r="DA6" s="22">
        <f t="shared" si="11"/>
        <v>80.849999999999994</v>
      </c>
      <c r="DB6" s="22">
        <f t="shared" si="11"/>
        <v>76.48</v>
      </c>
      <c r="DC6" s="22">
        <f t="shared" si="11"/>
        <v>75.64</v>
      </c>
      <c r="DD6" s="22">
        <f t="shared" si="11"/>
        <v>75.7</v>
      </c>
      <c r="DE6" s="22">
        <f t="shared" si="11"/>
        <v>72.53</v>
      </c>
      <c r="DF6" s="22">
        <f t="shared" si="11"/>
        <v>71.44</v>
      </c>
      <c r="DG6" s="21" t="str">
        <f>IF(DG7="","",IF(DG7="-","【-】","【"&amp;SUBSTITUTE(TEXT(DG7,"#,##0.00"),"-","△")&amp;"】"))</f>
        <v>【70.34】</v>
      </c>
      <c r="DH6" s="22">
        <f>IF(DH7="",NA(),DH7)</f>
        <v>48.67</v>
      </c>
      <c r="DI6" s="22">
        <f t="shared" ref="DI6:DQ6" si="12">IF(DI7="",NA(),DI7)</f>
        <v>49.93</v>
      </c>
      <c r="DJ6" s="22">
        <f t="shared" si="12"/>
        <v>49.9</v>
      </c>
      <c r="DK6" s="22">
        <f t="shared" si="12"/>
        <v>50.45</v>
      </c>
      <c r="DL6" s="22">
        <f t="shared" si="12"/>
        <v>52.08</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40.909999999999997</v>
      </c>
      <c r="DT6" s="22">
        <f t="shared" ref="DT6:EB6" si="13">IF(DT7="",NA(),DT7)</f>
        <v>39.19</v>
      </c>
      <c r="DU6" s="22">
        <f t="shared" si="13"/>
        <v>39.33</v>
      </c>
      <c r="DV6" s="22">
        <f t="shared" si="13"/>
        <v>38.46</v>
      </c>
      <c r="DW6" s="22">
        <f t="shared" si="13"/>
        <v>37.81</v>
      </c>
      <c r="DX6" s="22">
        <f t="shared" si="13"/>
        <v>20.97</v>
      </c>
      <c r="DY6" s="22">
        <f t="shared" si="13"/>
        <v>21.65</v>
      </c>
      <c r="DZ6" s="22">
        <f t="shared" si="13"/>
        <v>23.24</v>
      </c>
      <c r="EA6" s="22">
        <f t="shared" si="13"/>
        <v>22.77</v>
      </c>
      <c r="EB6" s="22">
        <f t="shared" si="13"/>
        <v>18.22</v>
      </c>
      <c r="EC6" s="21" t="str">
        <f>IF(EC7="","",IF(EC7="-","【-】","【"&amp;SUBSTITUTE(TEXT(EC7,"#,##0.00"),"-","△")&amp;"】"))</f>
        <v>【16.16】</v>
      </c>
      <c r="ED6" s="22">
        <f>IF(ED7="",NA(),ED7)</f>
        <v>1.33</v>
      </c>
      <c r="EE6" s="22">
        <f t="shared" ref="EE6:EM6" si="14">IF(EE7="",NA(),EE7)</f>
        <v>1.86</v>
      </c>
      <c r="EF6" s="22">
        <f t="shared" si="14"/>
        <v>1.31</v>
      </c>
      <c r="EG6" s="21">
        <f t="shared" si="14"/>
        <v>0</v>
      </c>
      <c r="EH6" s="22">
        <f t="shared" si="14"/>
        <v>2.4700000000000002</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382019</v>
      </c>
      <c r="D7" s="24">
        <v>46</v>
      </c>
      <c r="E7" s="24">
        <v>1</v>
      </c>
      <c r="F7" s="24">
        <v>0</v>
      </c>
      <c r="G7" s="24">
        <v>5</v>
      </c>
      <c r="H7" s="24" t="s">
        <v>93</v>
      </c>
      <c r="I7" s="24" t="s">
        <v>94</v>
      </c>
      <c r="J7" s="24" t="s">
        <v>95</v>
      </c>
      <c r="K7" s="24" t="s">
        <v>96</v>
      </c>
      <c r="L7" s="24" t="s">
        <v>97</v>
      </c>
      <c r="M7" s="24" t="s">
        <v>98</v>
      </c>
      <c r="N7" s="25" t="s">
        <v>99</v>
      </c>
      <c r="O7" s="25">
        <v>84.23</v>
      </c>
      <c r="P7" s="25">
        <v>0.42</v>
      </c>
      <c r="Q7" s="25">
        <v>5678</v>
      </c>
      <c r="R7" s="25">
        <v>496666</v>
      </c>
      <c r="S7" s="25">
        <v>429.35</v>
      </c>
      <c r="T7" s="25">
        <v>1156.79</v>
      </c>
      <c r="U7" s="25">
        <v>2076</v>
      </c>
      <c r="V7" s="25">
        <v>6.4</v>
      </c>
      <c r="W7" s="25">
        <v>324.38</v>
      </c>
      <c r="X7" s="25">
        <v>108.69</v>
      </c>
      <c r="Y7" s="25">
        <v>107.87</v>
      </c>
      <c r="Z7" s="25">
        <v>107.48</v>
      </c>
      <c r="AA7" s="25">
        <v>107.9</v>
      </c>
      <c r="AB7" s="25">
        <v>106.83</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1323.64</v>
      </c>
      <c r="AU7" s="25">
        <v>1189.32</v>
      </c>
      <c r="AV7" s="25">
        <v>975.38</v>
      </c>
      <c r="AW7" s="25">
        <v>1111.3900000000001</v>
      </c>
      <c r="AX7" s="25">
        <v>576.25</v>
      </c>
      <c r="AY7" s="25">
        <v>302.22000000000003</v>
      </c>
      <c r="AZ7" s="25">
        <v>263.45</v>
      </c>
      <c r="BA7" s="25">
        <v>249.43</v>
      </c>
      <c r="BB7" s="25">
        <v>217.55</v>
      </c>
      <c r="BC7" s="25">
        <v>157.71</v>
      </c>
      <c r="BD7" s="25">
        <v>142.38999999999999</v>
      </c>
      <c r="BE7" s="25">
        <v>752.28</v>
      </c>
      <c r="BF7" s="25">
        <v>736.19</v>
      </c>
      <c r="BG7" s="25">
        <v>707.4</v>
      </c>
      <c r="BH7" s="25">
        <v>685.46</v>
      </c>
      <c r="BI7" s="25">
        <v>644.01</v>
      </c>
      <c r="BJ7" s="25">
        <v>970.36</v>
      </c>
      <c r="BK7" s="25">
        <v>940.22</v>
      </c>
      <c r="BL7" s="25">
        <v>922.05</v>
      </c>
      <c r="BM7" s="25">
        <v>916.17</v>
      </c>
      <c r="BN7" s="25">
        <v>958.97</v>
      </c>
      <c r="BO7" s="25">
        <v>1043.3599999999999</v>
      </c>
      <c r="BP7" s="25">
        <v>28.26</v>
      </c>
      <c r="BQ7" s="25">
        <v>25.46</v>
      </c>
      <c r="BR7" s="25">
        <v>25.87</v>
      </c>
      <c r="BS7" s="25">
        <v>24.49</v>
      </c>
      <c r="BT7" s="25">
        <v>20.56</v>
      </c>
      <c r="BU7" s="25">
        <v>64.52</v>
      </c>
      <c r="BV7" s="25">
        <v>66.8</v>
      </c>
      <c r="BW7" s="25">
        <v>64.39</v>
      </c>
      <c r="BX7" s="25">
        <v>63.95</v>
      </c>
      <c r="BY7" s="25">
        <v>61.25</v>
      </c>
      <c r="BZ7" s="25">
        <v>56.19</v>
      </c>
      <c r="CA7" s="25">
        <v>1192.1300000000001</v>
      </c>
      <c r="CB7" s="25">
        <v>1330.52</v>
      </c>
      <c r="CC7" s="25">
        <v>1318.09</v>
      </c>
      <c r="CD7" s="25">
        <v>1396.43</v>
      </c>
      <c r="CE7" s="25">
        <v>1675.02</v>
      </c>
      <c r="CF7" s="25">
        <v>270.68</v>
      </c>
      <c r="CG7" s="25">
        <v>268.88</v>
      </c>
      <c r="CH7" s="25">
        <v>258.89999999999998</v>
      </c>
      <c r="CI7" s="25">
        <v>263.56</v>
      </c>
      <c r="CJ7" s="25">
        <v>279.83</v>
      </c>
      <c r="CK7" s="25">
        <v>285.60000000000002</v>
      </c>
      <c r="CL7" s="25">
        <v>36.72</v>
      </c>
      <c r="CM7" s="25">
        <v>36.14</v>
      </c>
      <c r="CN7" s="25">
        <v>35.590000000000003</v>
      </c>
      <c r="CO7" s="25">
        <v>34.33</v>
      </c>
      <c r="CP7" s="25">
        <v>35.119999999999997</v>
      </c>
      <c r="CQ7" s="25">
        <v>48.86</v>
      </c>
      <c r="CR7" s="25">
        <v>49</v>
      </c>
      <c r="CS7" s="25">
        <v>50.07</v>
      </c>
      <c r="CT7" s="25">
        <v>53.4</v>
      </c>
      <c r="CU7" s="25">
        <v>54.69</v>
      </c>
      <c r="CV7" s="25">
        <v>48.33</v>
      </c>
      <c r="CW7" s="25">
        <v>82.42</v>
      </c>
      <c r="CX7" s="25">
        <v>81.96</v>
      </c>
      <c r="CY7" s="25">
        <v>82.84</v>
      </c>
      <c r="CZ7" s="25">
        <v>82.73</v>
      </c>
      <c r="DA7" s="25">
        <v>80.849999999999994</v>
      </c>
      <c r="DB7" s="25">
        <v>76.48</v>
      </c>
      <c r="DC7" s="25">
        <v>75.64</v>
      </c>
      <c r="DD7" s="25">
        <v>75.7</v>
      </c>
      <c r="DE7" s="25">
        <v>72.53</v>
      </c>
      <c r="DF7" s="25">
        <v>71.44</v>
      </c>
      <c r="DG7" s="25">
        <v>70.34</v>
      </c>
      <c r="DH7" s="25">
        <v>48.67</v>
      </c>
      <c r="DI7" s="25">
        <v>49.93</v>
      </c>
      <c r="DJ7" s="25">
        <v>49.9</v>
      </c>
      <c r="DK7" s="25">
        <v>50.45</v>
      </c>
      <c r="DL7" s="25">
        <v>52.08</v>
      </c>
      <c r="DM7" s="25">
        <v>39.409999999999997</v>
      </c>
      <c r="DN7" s="25">
        <v>41.18</v>
      </c>
      <c r="DO7" s="25">
        <v>42.98</v>
      </c>
      <c r="DP7" s="25">
        <v>40.46</v>
      </c>
      <c r="DQ7" s="25">
        <v>37.1</v>
      </c>
      <c r="DR7" s="25">
        <v>35.5</v>
      </c>
      <c r="DS7" s="25">
        <v>40.909999999999997</v>
      </c>
      <c r="DT7" s="25">
        <v>39.19</v>
      </c>
      <c r="DU7" s="25">
        <v>39.33</v>
      </c>
      <c r="DV7" s="25">
        <v>38.46</v>
      </c>
      <c r="DW7" s="25">
        <v>37.81</v>
      </c>
      <c r="DX7" s="25">
        <v>20.97</v>
      </c>
      <c r="DY7" s="25">
        <v>21.65</v>
      </c>
      <c r="DZ7" s="25">
        <v>23.24</v>
      </c>
      <c r="EA7" s="25">
        <v>22.77</v>
      </c>
      <c r="EB7" s="25">
        <v>18.22</v>
      </c>
      <c r="EC7" s="25">
        <v>16.16</v>
      </c>
      <c r="ED7" s="25">
        <v>1.33</v>
      </c>
      <c r="EE7" s="25">
        <v>1.86</v>
      </c>
      <c r="EF7" s="25">
        <v>1.31</v>
      </c>
      <c r="EG7" s="25">
        <v>0</v>
      </c>
      <c r="EH7" s="25">
        <v>2.4700000000000002</v>
      </c>
      <c r="EI7" s="25">
        <v>1.1499999999999999</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井上 純</cp:lastModifiedBy>
  <cp:lastPrinted>2026-02-02T01:40:25Z</cp:lastPrinted>
  <dcterms:created xsi:type="dcterms:W3CDTF">2025-12-12T09:22:23Z</dcterms:created>
  <dcterms:modified xsi:type="dcterms:W3CDTF">2026-02-02T01:42:13Z</dcterms:modified>
  <cp:category/>
</cp:coreProperties>
</file>