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2～R6年度決算表示（上・簡・工・下）\02_各担当作成\"/>
    </mc:Choice>
  </mc:AlternateContent>
  <xr:revisionPtr revIDLastSave="0" documentId="13_ncr:1_{9E7754CC-C983-4DC3-9E45-53B5D2F53C03}" xr6:coauthVersionLast="47" xr6:coauthVersionMax="47" xr10:uidLastSave="{00000000-0000-0000-0000-000000000000}"/>
  <workbookProtection workbookAlgorithmName="SHA-512" workbookHashValue="JzRW/6girU7K65n6QieAV/hlEFicfPcC5YpKYEIN3oRVzfBg15IZFOjzfL3yASGbTt5GBCEcxvXBaP0d1jTPXA==" workbookSaltValue="w/2LGG7O4tW8e2DxTYNQvA==" workbookSpinCount="100000" lockStructure="1"/>
  <bookViews>
    <workbookView xWindow="-28920" yWindow="-37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AL10" i="4"/>
  <c r="B10" i="4"/>
  <c r="BB8"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<sst xmlns="http://schemas.openxmlformats.org/spreadsheetml/2006/main" count="228" uniqueCount="113">
  <si>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</si>
  <si>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</si>
  <si>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</si>
  <si>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</si>
  <si>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</si>
  <si>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</si>
  <si>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</si>
  <si>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</si>
  <si>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</si>
  <si>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</si>
  <si>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</si>
  <si>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</si>
  <si>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</si>
  <si>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</si>
  <si>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</si>
  <si>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</si>
  <si>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</si>
  <si>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</si>
  <si>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</si>
  <si>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</si>
  <si>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</si>
  <si>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</si>
  <si>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</si>
  <si>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</si>
  <si>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</si>
  <si>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</si>
  <si>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</si>
  <si>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</si>
  <si>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</si>
  <si>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</si>
  <si>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</si>
  <si>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</si>
  <si>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</si>
  <si>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</si>
  <si>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</si>
  <si>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</si>
  <si>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</si>
  <si>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</si>
  <si>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</si>
  <si>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</si>
  <si>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</si>
  <si>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</si>
  <si>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</si>
  <si>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</si>
  <si>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</si>
  <si>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</si>
  <si>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</si>
  <si>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</si>
  <si>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</si>
  <si>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</si>
  <si>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</si>
  <si>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</si>
  <si>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</si>
  <si>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</si>
  <si>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</si>
  <si>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</si>
  <si>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</si>
  <si>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</si>
  <si>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</si>
  <si>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</si>
  <si>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</si>
  <si>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</si>
  <si>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</si>
  <si>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</si>
  <si>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</si>
  <si>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</si>
  <si>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</si>
  <si>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</si>
  <si>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</si>
  <si>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</si>
  <si>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</si>
  <si>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</si>
  <si>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</si>
  <si>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</si>
  <si>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</si>
  <si>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</si>
  <si>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</si>
  <si>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</si>
  <si>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</si>
  <si>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</si>
  <si>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</si>
  <si>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</si>
  <si>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</si>
  <si>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</si>
  <si>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</si>
  <si>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</si>
  <si>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</si>
  <si>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</si>
  <si>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</si>
  <si>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</si>
  <si>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</si>
  <si>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</si>
  <si>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</si>
  <si>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</si>
  <si>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</si>
  <si>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</si>
  <si>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</si>
  <si>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</si>
  <si>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</si>
  <si>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</si>
  <si>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</si>
  <si>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</si>
  <si>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</si>
  <si>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</si>
  <si>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</si>
  <si>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</si>
  <si>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</si>
  <si>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</si>
  <si>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</si>
  <si>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</si>
  <si>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本市水道事業はS28年に供用開始し、その後S40～50年代にかけて整備した施設が多いため、計画的に施設の更新を進めており、「①有形固定資産減価償却率」は類似団体平均値を下回っています。
　「②管路経年比率」については、これまで漏水防止対策として管路の更新を積極的に実施してきたことから、類似団体平均値と比べると低い水準となっています。
　また、H28年度以降、大規模地震等に備え、大口径の基幹管路の耐震化を重点的に進めるとともに、硬質塩化ビニル管をより安全性に優れる耐震管へ更新してきたことで、「③管路更新率」は類似団体平均値を上回っています。</t>
    <rPh sb="1" eb="3">
      <t>ホンシ</t>
    </rPh>
    <rPh sb="3" eb="7">
      <t>スイドウジギョウ</t>
    </rPh>
    <rPh sb="11" eb="12">
      <t>ネン</t>
    </rPh>
    <rPh sb="13" eb="17">
      <t>キョウヨウカイシ</t>
    </rPh>
    <rPh sb="21" eb="22">
      <t>ゴ</t>
    </rPh>
    <rPh sb="28" eb="30">
      <t>ネンダイ</t>
    </rPh>
    <rPh sb="34" eb="36">
      <t>セイビ</t>
    </rPh>
    <rPh sb="38" eb="40">
      <t>シセツ</t>
    </rPh>
    <rPh sb="41" eb="42">
      <t>オオ</t>
    </rPh>
    <rPh sb="46" eb="49">
      <t>ケイカクテキ</t>
    </rPh>
    <rPh sb="50" eb="52">
      <t>シセツ</t>
    </rPh>
    <rPh sb="53" eb="55">
      <t>コウシン</t>
    </rPh>
    <rPh sb="56" eb="57">
      <t>スス</t>
    </rPh>
    <rPh sb="64" eb="70">
      <t>ユウケイコテイシサン</t>
    </rPh>
    <rPh sb="70" eb="75">
      <t>ゲンカショウキャクリツ</t>
    </rPh>
    <rPh sb="77" eb="84">
      <t>ルイジダンタイヘイキンチ</t>
    </rPh>
    <rPh sb="85" eb="87">
      <t>シタマワ</t>
    </rPh>
    <rPh sb="97" eb="103">
      <t>カンロケイネンヒリツ</t>
    </rPh>
    <rPh sb="114" eb="120">
      <t>ロウスイボウシタイサク</t>
    </rPh>
    <rPh sb="123" eb="125">
      <t>カンロ</t>
    </rPh>
    <rPh sb="126" eb="128">
      <t>コウシン</t>
    </rPh>
    <rPh sb="129" eb="132">
      <t>セッキョクテキ</t>
    </rPh>
    <rPh sb="133" eb="135">
      <t>ジッシ</t>
    </rPh>
    <rPh sb="144" eb="151">
      <t>ルイジダンタイヘイキンチ</t>
    </rPh>
    <rPh sb="152" eb="153">
      <t>クラ</t>
    </rPh>
    <rPh sb="156" eb="157">
      <t>ヒク</t>
    </rPh>
    <rPh sb="158" eb="160">
      <t>スイジュン</t>
    </rPh>
    <rPh sb="176" eb="177">
      <t>ネン</t>
    </rPh>
    <rPh sb="177" eb="178">
      <t>ド</t>
    </rPh>
    <rPh sb="178" eb="180">
      <t>イコウ</t>
    </rPh>
    <rPh sb="181" eb="187">
      <t>ダイキボジシントウ</t>
    </rPh>
    <rPh sb="188" eb="189">
      <t>ソナ</t>
    </rPh>
    <rPh sb="191" eb="194">
      <t>ダイコウケイ</t>
    </rPh>
    <rPh sb="195" eb="199">
      <t>キカンカンロ</t>
    </rPh>
    <rPh sb="200" eb="203">
      <t>タイシンカ</t>
    </rPh>
    <rPh sb="204" eb="207">
      <t>ジュウテンテキ</t>
    </rPh>
    <rPh sb="208" eb="209">
      <t>スス</t>
    </rPh>
    <rPh sb="216" eb="220">
      <t>コウシツエンカ</t>
    </rPh>
    <rPh sb="223" eb="224">
      <t>カン</t>
    </rPh>
    <rPh sb="227" eb="230">
      <t>アンゼンセイ</t>
    </rPh>
    <rPh sb="231" eb="232">
      <t>スグ</t>
    </rPh>
    <rPh sb="234" eb="237">
      <t>タイシンカン</t>
    </rPh>
    <rPh sb="238" eb="240">
      <t>コウシン</t>
    </rPh>
    <rPh sb="250" eb="255">
      <t>カンロコウシンリツ</t>
    </rPh>
    <rPh sb="257" eb="264">
      <t>ルイジダンタイヘイキンチ</t>
    </rPh>
    <rPh sb="265" eb="267">
      <t>ウワマワ</t>
    </rPh>
    <phoneticPr fontId="4"/>
  </si>
  <si>
    <t>　H31年3月に策定した「水道ビジョンまつやま2019（水道事業経営戦略）」に基づき、大規模地震等に備えた施設の耐震化や、更新時期を迎える施設の更新を着実に進めています。
　しかし、人口減少等により料金収入が減少していく一方で、減価償却費や資産維持費などの費用は今後も増加していく見込みです。
　今後も「安らぎと潤い、豊かな暮らしを支える水道」を将来像に、これまで築きあげてきた水道を将来世代が変わらず安心して使い続けられるよう、施設の統廃合やダウンサイジングなどによるコスト削減に努めると共に、経営状況を見極めながら、適正な水道料金のあり方等についての検討を続け、持続可能な事業経営を行っていきます。</t>
    <rPh sb="4" eb="5">
      <t>ネン</t>
    </rPh>
    <rPh sb="6" eb="7">
      <t>ガツ</t>
    </rPh>
    <rPh sb="8" eb="10">
      <t>サクテイ</t>
    </rPh>
    <rPh sb="13" eb="15">
      <t>スイドウ</t>
    </rPh>
    <rPh sb="28" eb="36">
      <t>スイドウジギョウケイエイセンリャク</t>
    </rPh>
    <rPh sb="39" eb="40">
      <t>モト</t>
    </rPh>
    <rPh sb="43" eb="49">
      <t>ダイキボジシントウ</t>
    </rPh>
    <rPh sb="50" eb="51">
      <t>ソナ</t>
    </rPh>
    <rPh sb="53" eb="55">
      <t>シセツ</t>
    </rPh>
    <rPh sb="56" eb="59">
      <t>タイシンカ</t>
    </rPh>
    <rPh sb="61" eb="65">
      <t>コウシンジキ</t>
    </rPh>
    <rPh sb="66" eb="67">
      <t>ムカ</t>
    </rPh>
    <rPh sb="69" eb="71">
      <t>シセツ</t>
    </rPh>
    <rPh sb="72" eb="74">
      <t>コウシン</t>
    </rPh>
    <rPh sb="75" eb="77">
      <t>チャクジツ</t>
    </rPh>
    <rPh sb="78" eb="79">
      <t>スス</t>
    </rPh>
    <rPh sb="91" eb="96">
      <t>ジンコウゲンショウトウ</t>
    </rPh>
    <rPh sb="99" eb="103">
      <t>リョウキンシュウニュウ</t>
    </rPh>
    <rPh sb="104" eb="106">
      <t>ゲンショウ</t>
    </rPh>
    <rPh sb="110" eb="112">
      <t>イッポウ</t>
    </rPh>
    <rPh sb="120" eb="125">
      <t>シサンイジヒ</t>
    </rPh>
    <rPh sb="128" eb="130">
      <t>ヒヨウ</t>
    </rPh>
    <rPh sb="131" eb="133">
      <t>コンゴ</t>
    </rPh>
    <rPh sb="134" eb="136">
      <t>ゾウカ</t>
    </rPh>
    <rPh sb="140" eb="142">
      <t>ミコ</t>
    </rPh>
    <rPh sb="148" eb="150">
      <t>コンゴ</t>
    </rPh>
    <rPh sb="152" eb="153">
      <t>ヤス</t>
    </rPh>
    <rPh sb="156" eb="157">
      <t>ウルオ</t>
    </rPh>
    <rPh sb="159" eb="160">
      <t>ユタ</t>
    </rPh>
    <rPh sb="162" eb="163">
      <t>ク</t>
    </rPh>
    <rPh sb="166" eb="167">
      <t>ササ</t>
    </rPh>
    <rPh sb="169" eb="171">
      <t>スイドウ</t>
    </rPh>
    <rPh sb="173" eb="176">
      <t>ショウライゾウ</t>
    </rPh>
    <rPh sb="182" eb="183">
      <t>キズ</t>
    </rPh>
    <rPh sb="189" eb="191">
      <t>スイドウ</t>
    </rPh>
    <rPh sb="192" eb="194">
      <t>ショウライ</t>
    </rPh>
    <rPh sb="194" eb="196">
      <t>セダイ</t>
    </rPh>
    <rPh sb="197" eb="198">
      <t>カ</t>
    </rPh>
    <rPh sb="201" eb="203">
      <t>アンシン</t>
    </rPh>
    <rPh sb="205" eb="206">
      <t>ツカ</t>
    </rPh>
    <rPh sb="207" eb="208">
      <t>ツヅ</t>
    </rPh>
    <rPh sb="215" eb="217">
      <t>シセツ</t>
    </rPh>
    <rPh sb="218" eb="221">
      <t>トウハイゴウ</t>
    </rPh>
    <rPh sb="238" eb="240">
      <t>サクゲン</t>
    </rPh>
    <rPh sb="241" eb="242">
      <t>ツト</t>
    </rPh>
    <rPh sb="245" eb="246">
      <t>トモ</t>
    </rPh>
    <rPh sb="248" eb="252">
      <t>ケイエイジョウキョウ</t>
    </rPh>
    <rPh sb="253" eb="255">
      <t>ミキワ</t>
    </rPh>
    <rPh sb="260" eb="262">
      <t>テキセイ</t>
    </rPh>
    <rPh sb="263" eb="267">
      <t>スイドウリョウキン</t>
    </rPh>
    <rPh sb="270" eb="271">
      <t>カタ</t>
    </rPh>
    <rPh sb="271" eb="272">
      <t>トウ</t>
    </rPh>
    <rPh sb="277" eb="279">
      <t>ケントウ</t>
    </rPh>
    <rPh sb="280" eb="281">
      <t>ツヅ</t>
    </rPh>
    <rPh sb="283" eb="287">
      <t>ジゾクカノウ</t>
    </rPh>
    <rPh sb="288" eb="290">
      <t>ジギョウ</t>
    </rPh>
    <rPh sb="290" eb="292">
      <t>ケイエイ</t>
    </rPh>
    <rPh sb="293" eb="294">
      <t>オコナ</t>
    </rPh>
    <phoneticPr fontId="4"/>
  </si>
  <si>
    <t>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補償金免除繰上償還制度の活用で高金利企業債の返済を行うなど、経営基盤の強化に努めてきました。
　しかし、施設の耐震化や更新を進めることで、減価償却費や資産維持費などの費用が増加し、近年は厳しい経営状況となっていたことから、令和5年4月に水道料金の改定を行い、財務関係の健全性・効率性を示す①から⑥の全てで類似団体平均値よりも良好な水準を維持しています。
　業務関係の効率性を示す⑦⑧は、類似団体平均値や全国平均値と比べると良好な水準にあります。特に、水資源に恵まれない本市は、給水圧コントロールや漏水調査等の漏水防止対策を積極的に進めてきたことで、「⑧有収率」は高い水準を維持しています。</t>
    <rPh sb="1" eb="3">
      <t>ホンシ</t>
    </rPh>
    <rPh sb="3" eb="7">
      <t>スイドウジギョウ</t>
    </rPh>
    <rPh sb="9" eb="10">
      <t>シ</t>
    </rPh>
    <rPh sb="11" eb="15">
      <t>ジュウヨウセイサク</t>
    </rPh>
    <rPh sb="19" eb="22">
      <t>セッスイガタ</t>
    </rPh>
    <rPh sb="22" eb="24">
      <t>トシ</t>
    </rPh>
    <rPh sb="29" eb="31">
      <t>スイシン</t>
    </rPh>
    <rPh sb="38" eb="39">
      <t>ショウ</t>
    </rPh>
    <rPh sb="42" eb="46">
      <t>リョウキンシュウニュウ</t>
    </rPh>
    <rPh sb="47" eb="49">
      <t>ゲンショウ</t>
    </rPh>
    <rPh sb="53" eb="55">
      <t>カダイ</t>
    </rPh>
    <rPh sb="56" eb="58">
      <t>コクフク</t>
    </rPh>
    <rPh sb="66" eb="68">
      <t>ネンド</t>
    </rPh>
    <rPh sb="68" eb="70">
      <t>イコウ</t>
    </rPh>
    <rPh sb="72" eb="74">
      <t>ソシキ</t>
    </rPh>
    <rPh sb="75" eb="77">
      <t>サイヘン</t>
    </rPh>
    <rPh sb="90" eb="91">
      <t>ハシラ</t>
    </rPh>
    <rPh sb="94" eb="98">
      <t>ケイエイカイカク</t>
    </rPh>
    <rPh sb="99" eb="100">
      <t>ト</t>
    </rPh>
    <rPh sb="101" eb="102">
      <t>ク</t>
    </rPh>
    <rPh sb="108" eb="110">
      <t>コウテキ</t>
    </rPh>
    <rPh sb="110" eb="113">
      <t>ホショウキン</t>
    </rPh>
    <rPh sb="113" eb="115">
      <t>メンジョ</t>
    </rPh>
    <rPh sb="115" eb="117">
      <t>クリア</t>
    </rPh>
    <rPh sb="117" eb="119">
      <t>ショウカン</t>
    </rPh>
    <rPh sb="119" eb="121">
      <t>セイド</t>
    </rPh>
    <rPh sb="122" eb="124">
      <t>カツヨウ</t>
    </rPh>
    <rPh sb="125" eb="131">
      <t>コウキンリキギョウサイ</t>
    </rPh>
    <rPh sb="132" eb="134">
      <t>ヘンサイ</t>
    </rPh>
    <rPh sb="135" eb="136">
      <t>オコナ</t>
    </rPh>
    <rPh sb="140" eb="144">
      <t>ケイエイキバン</t>
    </rPh>
    <rPh sb="145" eb="147">
      <t>キョウカ</t>
    </rPh>
    <rPh sb="148" eb="149">
      <t>ツト</t>
    </rPh>
    <rPh sb="162" eb="164">
      <t>シセツ</t>
    </rPh>
    <rPh sb="165" eb="168">
      <t>タイシンカ</t>
    </rPh>
    <rPh sb="169" eb="171">
      <t>コウシン</t>
    </rPh>
    <rPh sb="172" eb="173">
      <t>スス</t>
    </rPh>
    <rPh sb="242" eb="245">
      <t>ケンゼンセイ</t>
    </rPh>
    <rPh sb="246" eb="249">
      <t>コウリツセイ</t>
    </rPh>
    <rPh sb="250" eb="251">
      <t>シメ</t>
    </rPh>
    <rPh sb="257" eb="258">
      <t>スベ</t>
    </rPh>
    <rPh sb="260" eb="266">
      <t>ルイジダンタイヘイキン</t>
    </rPh>
    <rPh sb="266" eb="267">
      <t>アタイ</t>
    </rPh>
    <rPh sb="270" eb="272">
      <t>リョウコウ</t>
    </rPh>
    <rPh sb="273" eb="275">
      <t>スイジュン</t>
    </rPh>
    <rPh sb="276" eb="278">
      <t>イジ</t>
    </rPh>
    <rPh sb="348" eb="349">
      <t>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</si>
</sst>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1.07</c:v>
                </c:pt>
                <c:pt idx="1">
                  <c:v>1.1100000000000001</c:v>
                </c:pt>
                <c:pt idx="2">
                  <c:v>1.08</c:v>
                </c:pt>
                <c:pt idx="3">
                  <c:v>0.87</c:v>
                </c:pt>
                <c:pt idx="4">
                  <c:v>0.72</c:v>
                </c:pt>
              </c:numCache>
            </c:numRef>
          </c:val>
          <c:extLst>
            <c:ext xmlns:c16="http://schemas.microsoft.com/office/drawing/2014/chart" uri="{C3380CC4-5D6E-409C-BE32-E72D297353CC}">
              <c16:uniqueId val="{00000000-2B79-412A-9293-BC394B4B35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2B79-412A-9293-BC394B4B35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67.44</c:v>
                </c:pt>
                <c:pt idx="1">
                  <c:v>66.709999999999994</c:v>
                </c:pt>
                <c:pt idx="2">
                  <c:v>65.52</c:v>
                </c:pt>
                <c:pt idx="3">
                  <c:v>64.55</c:v>
                </c:pt>
                <c:pt idx="4">
                  <c:v>65.040000000000006</c:v>
                </c:pt>
              </c:numCache>
            </c:numRef>
          </c:val>
          <c:extLst>
            <c:ext xmlns:c16="http://schemas.microsoft.com/office/drawing/2014/chart" uri="{C3380CC4-5D6E-409C-BE32-E72D297353CC}">
              <c16:uniqueId val="{00000000-6D3F-42A1-80C0-17B1B3A7220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6D3F-42A1-80C0-17B1B3A7220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95.14</c:v>
                </c:pt>
                <c:pt idx="1">
                  <c:v>95.59</c:v>
                </c:pt>
                <c:pt idx="2">
                  <c:v>95.91</c:v>
                </c:pt>
                <c:pt idx="3">
                  <c:v>95.81</c:v>
                </c:pt>
                <c:pt idx="4">
                  <c:v>94.98</c:v>
                </c:pt>
              </c:numCache>
            </c:numRef>
          </c:val>
          <c:extLst>
            <c:ext xmlns:c16="http://schemas.microsoft.com/office/drawing/2014/chart" uri="{C3380CC4-5D6E-409C-BE32-E72D297353CC}">
              <c16:uniqueId val="{00000000-66B9-45AF-B6B0-21030FE7E1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66B9-45AF-B6B0-21030FE7E1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124.94</c:v>
                </c:pt>
                <c:pt idx="1">
                  <c:v>125.1</c:v>
                </c:pt>
                <c:pt idx="2">
                  <c:v>117.74</c:v>
                </c:pt>
                <c:pt idx="3">
                  <c:v>128.05000000000001</c:v>
                </c:pt>
                <c:pt idx="4">
                  <c:v>132.84</c:v>
                </c:pt>
              </c:numCache>
            </c:numRef>
          </c:val>
          <c:extLst>
            <c:ext xmlns:c16="http://schemas.microsoft.com/office/drawing/2014/chart" uri="{C3380CC4-5D6E-409C-BE32-E72D297353CC}">
              <c16:uniqueId val="{00000000-F1EE-4101-B90D-E9CE1FCA60E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F1EE-4101-B90D-E9CE1FCA60E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52.01</c:v>
                </c:pt>
                <c:pt idx="1">
                  <c:v>52.69</c:v>
                </c:pt>
                <c:pt idx="2">
                  <c:v>51.85</c:v>
                </c:pt>
                <c:pt idx="3">
                  <c:v>51.49</c:v>
                </c:pt>
                <c:pt idx="4">
                  <c:v>52.25</c:v>
                </c:pt>
              </c:numCache>
            </c:numRef>
          </c:val>
          <c:extLst>
            <c:ext xmlns:c16="http://schemas.microsoft.com/office/drawing/2014/chart" uri="{C3380CC4-5D6E-409C-BE32-E72D297353CC}">
              <c16:uniqueId val="{00000000-D392-4890-9A9F-9665D6F8A1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D392-4890-9A9F-9665D6F8A1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14.03</c:v>
                </c:pt>
                <c:pt idx="1">
                  <c:v>17.47</c:v>
                </c:pt>
                <c:pt idx="2">
                  <c:v>17.68</c:v>
                </c:pt>
                <c:pt idx="3">
                  <c:v>18.649999999999999</c:v>
                </c:pt>
                <c:pt idx="4">
                  <c:v>19.7</c:v>
                </c:pt>
              </c:numCache>
            </c:numRef>
          </c:val>
          <c:extLst>
            <c:ext xmlns:c16="http://schemas.microsoft.com/office/drawing/2014/chart" uri="{C3380CC4-5D6E-409C-BE32-E72D297353CC}">
              <c16:uniqueId val="{00000000-F688-4E0A-8C11-B372A26657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F688-4E0A-8C11-B372A26657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2B-4E11-96D2-F1745BCF48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2B-4E11-96D2-F1745BCF48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548.42999999999995</c:v>
                </c:pt>
                <c:pt idx="1">
                  <c:v>631.79</c:v>
                </c:pt>
                <c:pt idx="2">
                  <c:v>830.48</c:v>
                </c:pt>
                <c:pt idx="3">
                  <c:v>903.45</c:v>
                </c:pt>
                <c:pt idx="4">
                  <c:v>841.91</c:v>
                </c:pt>
              </c:numCache>
            </c:numRef>
          </c:val>
          <c:extLst>
            <c:ext xmlns:c16="http://schemas.microsoft.com/office/drawing/2014/chart" uri="{C3380CC4-5D6E-409C-BE32-E72D297353CC}">
              <c16:uniqueId val="{00000000-AE58-4106-9871-8C7C548C42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AE58-4106-9871-8C7C548C42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165.3</c:v>
                </c:pt>
                <c:pt idx="1">
                  <c:v>182.39</c:v>
                </c:pt>
                <c:pt idx="2">
                  <c:v>198.08</c:v>
                </c:pt>
                <c:pt idx="3">
                  <c:v>184.85</c:v>
                </c:pt>
                <c:pt idx="4">
                  <c:v>187.53</c:v>
                </c:pt>
              </c:numCache>
            </c:numRef>
          </c:val>
          <c:extLst>
            <c:ext xmlns:c16="http://schemas.microsoft.com/office/drawing/2014/chart" uri="{C3380CC4-5D6E-409C-BE32-E72D297353CC}">
              <c16:uniqueId val="{00000000-3871-4B02-99E7-863C0C620D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3871-4B02-99E7-863C0C620D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122</c:v>
                </c:pt>
                <c:pt idx="1">
                  <c:v>122.62</c:v>
                </c:pt>
                <c:pt idx="2">
                  <c:v>114.72</c:v>
                </c:pt>
                <c:pt idx="3">
                  <c:v>125.63</c:v>
                </c:pt>
                <c:pt idx="4">
                  <c:v>131.66999999999999</c:v>
                </c:pt>
              </c:numCache>
            </c:numRef>
          </c:val>
          <c:extLst>
            <c:ext xmlns:c16="http://schemas.microsoft.com/office/drawing/2014/chart" uri="{C3380CC4-5D6E-409C-BE32-E72D297353CC}">
              <c16:uniqueId val="{00000000-A3D1-4539-A335-12B1A3B37F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A3D1-4539-A335-12B1A3B37F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131.44</c:v>
                </c:pt>
                <c:pt idx="1">
                  <c:v>130.80000000000001</c:v>
                </c:pt>
                <c:pt idx="2">
                  <c:v>140.28</c:v>
                </c:pt>
                <c:pt idx="3">
                  <c:v>143.22999999999999</c:v>
                </c:pt>
                <c:pt idx="4">
                  <c:v>139.65</c:v>
                </c:pt>
              </c:numCache>
            </c:numRef>
          </c:val>
          <c:extLst>
            <c:ext xmlns:c16="http://schemas.microsoft.com/office/drawing/2014/chart" uri="{C3380CC4-5D6E-409C-BE32-E72D297353CC}">
              <c16:uniqueId val="{00000000-4D22-4B43-B090-0F7380EDDE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4D22-4B43-B090-0F7380EDDE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0" zoomScale="72"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松山市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その他</v>
      </c>
      <c r="AE8" s="77"/>
      <c r="AF8" s="77"/>
      <c r="AG8" s="77"/>
      <c r="AH8" s="77"/>
      <c r="AI8" s="77"/>
      <c r="AJ8" s="77"/>
      <c r="AK8" s="2"/>
      <c r="AL8" s="68">
        <f>データ!$R$6</f>
        <v>496666</v>
      </c>
      <c r="AM8" s="68"/>
      <c r="AN8" s="68"/>
      <c r="AO8" s="68"/>
      <c r="AP8" s="68"/>
      <c r="AQ8" s="68"/>
      <c r="AR8" s="68"/>
      <c r="AS8" s="68"/>
      <c r="AT8" s="36">
        <f>データ!$S$6</f>
        <v>429.35</v>
      </c>
      <c r="AU8" s="37"/>
      <c r="AV8" s="37"/>
      <c r="AW8" s="37"/>
      <c r="AX8" s="37"/>
      <c r="AY8" s="37"/>
      <c r="AZ8" s="37"/>
      <c r="BA8" s="37"/>
      <c r="BB8" s="57">
        <f>データ!$T$6</f>
        <v>1156.79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84.83</v>
      </c>
      <c r="J10" s="37"/>
      <c r="K10" s="37"/>
      <c r="L10" s="37"/>
      <c r="M10" s="37"/>
      <c r="N10" s="37"/>
      <c r="O10" s="67"/>
      <c r="P10" s="57">
        <f>データ!$P$6</f>
        <v>94.43</v>
      </c>
      <c r="Q10" s="57"/>
      <c r="R10" s="57"/>
      <c r="S10" s="57"/>
      <c r="T10" s="57"/>
      <c r="U10" s="57"/>
      <c r="V10" s="57"/>
      <c r="W10" s="68">
        <f>データ!$Q$6</f>
        <v>3170</v>
      </c>
      <c r="X10" s="68"/>
      <c r="Y10" s="68"/>
      <c r="Z10" s="68"/>
      <c r="AA10" s="68"/>
      <c r="AB10" s="68"/>
      <c r="AC10" s="68"/>
      <c r="AD10" s="2"/>
      <c r="AE10" s="2"/>
      <c r="AF10" s="2"/>
      <c r="AG10" s="2"/>
      <c r="AH10" s="2"/>
      <c r="AI10" s="2"/>
      <c r="AJ10" s="2"/>
      <c r="AK10" s="2"/>
      <c r="AL10" s="68">
        <f>データ!$U$6</f>
        <v>468203</v>
      </c>
      <c r="AM10" s="68"/>
      <c r="AN10" s="68"/>
      <c r="AO10" s="68"/>
      <c r="AP10" s="68"/>
      <c r="AQ10" s="68"/>
      <c r="AR10" s="68"/>
      <c r="AS10" s="68"/>
      <c r="AT10" s="36">
        <f>データ!$V$6</f>
        <v>131.91999999999999</v>
      </c>
      <c r="AU10" s="37"/>
      <c r="AV10" s="37"/>
      <c r="AW10" s="37"/>
      <c r="AX10" s="37"/>
      <c r="AY10" s="37"/>
      <c r="AZ10" s="37"/>
      <c r="BA10" s="37"/>
      <c r="BB10" s="57">
        <f>データ!$W$6</f>
        <v>3549.14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C7YP6ASjerDG7h4912L8YmNKavvlbCqAOJe6ZHGPwyQ/kU7jI+7h9LoLCGnhOS9jmDcHR4pho1HiR788r6mKA==" saltValue="M/LtSIch3rmLAOV5J4TVh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382019</v>
      </c>
      <c r="D6" s="20">
        <f t="shared" si="3"/>
        <v>46</v>
      </c>
      <c r="E6" s="20">
        <f t="shared" si="3"/>
        <v>1</v>
      </c>
      <c r="F6" s="20">
        <f t="shared" si="3"/>
        <v>0</v>
      </c>
      <c r="G6" s="20">
        <f t="shared" si="3"/>
        <v>1</v>
      </c>
      <c r="H6" s="20" t="str">
        <f t="shared" si="3"/>
        <v>愛媛県　松山市</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84.83</v>
      </c>
      <c r="P6" s="21">
        <f t="shared" si="3"/>
        <v>94.43</v>
      </c>
      <c r="Q6" s="21">
        <f t="shared" si="3"/>
        <v>3170</v>
      </c>
      <c r="R6" s="21">
        <f t="shared" si="3"/>
        <v>496666</v>
      </c>
      <c r="S6" s="21">
        <f t="shared" si="3"/>
        <v>429.35</v>
      </c>
      <c r="T6" s="21">
        <f t="shared" si="3"/>
        <v>1156.79</v>
      </c>
      <c r="U6" s="21">
        <f t="shared" si="3"/>
        <v>468203</v>
      </c>
      <c r="V6" s="21">
        <f t="shared" si="3"/>
        <v>131.91999999999999</v>
      </c>
      <c r="W6" s="21">
        <f t="shared" si="3"/>
        <v>3549.14</v>
      </c>
      <c r="X6" s="22">
        <f>IF(X7="",NA(),X7)</f>
        <v>124.94</v>
      </c>
      <c r="Y6" s="22">
        <f t="shared" ref="Y6:AG6" si="4">IF(Y7="",NA(),Y7)</f>
        <v>125.1</v>
      </c>
      <c r="Z6" s="22">
        <f t="shared" si="4"/>
        <v>117.74</v>
      </c>
      <c r="AA6" s="22">
        <f t="shared" si="4"/>
        <v>128.05000000000001</v>
      </c>
      <c r="AB6" s="22">
        <f t="shared" si="4"/>
        <v>132.84</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548.42999999999995</v>
      </c>
      <c r="AU6" s="22">
        <f t="shared" ref="AU6:BC6" si="6">IF(AU7="",NA(),AU7)</f>
        <v>631.79</v>
      </c>
      <c r="AV6" s="22">
        <f t="shared" si="6"/>
        <v>830.48</v>
      </c>
      <c r="AW6" s="22">
        <f t="shared" si="6"/>
        <v>903.45</v>
      </c>
      <c r="AX6" s="22">
        <f t="shared" si="6"/>
        <v>841.91</v>
      </c>
      <c r="AY6" s="22">
        <f t="shared" si="6"/>
        <v>239.45</v>
      </c>
      <c r="AZ6" s="22">
        <f t="shared" si="6"/>
        <v>246.01</v>
      </c>
      <c r="BA6" s="22">
        <f t="shared" si="6"/>
        <v>228.89</v>
      </c>
      <c r="BB6" s="22">
        <f t="shared" si="6"/>
        <v>232.66</v>
      </c>
      <c r="BC6" s="22">
        <f t="shared" si="6"/>
        <v>217.12</v>
      </c>
      <c r="BD6" s="21" t="str">
        <f>IF(BD7="","",IF(BD7="-","【-】","【"&amp;SUBSTITUTE(TEXT(BD7,"#,##0.00"),"-","△")&amp;"】"))</f>
        <v>【239.69】</v>
      </c>
      <c r="BE6" s="22">
        <f>IF(BE7="",NA(),BE7)</f>
        <v>165.3</v>
      </c>
      <c r="BF6" s="22">
        <f t="shared" ref="BF6:BN6" si="7">IF(BF7="",NA(),BF7)</f>
        <v>182.39</v>
      </c>
      <c r="BG6" s="22">
        <f t="shared" si="7"/>
        <v>198.08</v>
      </c>
      <c r="BH6" s="22">
        <f t="shared" si="7"/>
        <v>184.85</v>
      </c>
      <c r="BI6" s="22">
        <f t="shared" si="7"/>
        <v>187.53</v>
      </c>
      <c r="BJ6" s="22">
        <f t="shared" si="7"/>
        <v>259.56</v>
      </c>
      <c r="BK6" s="22">
        <f t="shared" si="7"/>
        <v>248.92</v>
      </c>
      <c r="BL6" s="22">
        <f t="shared" si="7"/>
        <v>251.26</v>
      </c>
      <c r="BM6" s="22">
        <f t="shared" si="7"/>
        <v>255.84</v>
      </c>
      <c r="BN6" s="22">
        <f t="shared" si="7"/>
        <v>253.22</v>
      </c>
      <c r="BO6" s="21" t="str">
        <f>IF(BO7="","",IF(BO7="-","【-】","【"&amp;SUBSTITUTE(TEXT(BO7,"#,##0.00"),"-","△")&amp;"】"))</f>
        <v>【264.86】</v>
      </c>
      <c r="BP6" s="22">
        <f>IF(BP7="",NA(),BP7)</f>
        <v>122</v>
      </c>
      <c r="BQ6" s="22">
        <f t="shared" ref="BQ6:BY6" si="8">IF(BQ7="",NA(),BQ7)</f>
        <v>122.62</v>
      </c>
      <c r="BR6" s="22">
        <f t="shared" si="8"/>
        <v>114.72</v>
      </c>
      <c r="BS6" s="22">
        <f t="shared" si="8"/>
        <v>125.63</v>
      </c>
      <c r="BT6" s="22">
        <f t="shared" si="8"/>
        <v>131.66999999999999</v>
      </c>
      <c r="BU6" s="22">
        <f t="shared" si="8"/>
        <v>105.07</v>
      </c>
      <c r="BV6" s="22">
        <f t="shared" si="8"/>
        <v>107.54</v>
      </c>
      <c r="BW6" s="22">
        <f t="shared" si="8"/>
        <v>101.93</v>
      </c>
      <c r="BX6" s="22">
        <f t="shared" si="8"/>
        <v>102.36</v>
      </c>
      <c r="BY6" s="22">
        <f t="shared" si="8"/>
        <v>101.56</v>
      </c>
      <c r="BZ6" s="21" t="str">
        <f>IF(BZ7="","",IF(BZ7="-","【-】","【"&amp;SUBSTITUTE(TEXT(BZ7,"#,##0.00"),"-","△")&amp;"】"))</f>
        <v>【97.59】</v>
      </c>
      <c r="CA6" s="22">
        <f>IF(CA7="",NA(),CA7)</f>
        <v>131.44</v>
      </c>
      <c r="CB6" s="22">
        <f t="shared" ref="CB6:CJ6" si="9">IF(CB7="",NA(),CB7)</f>
        <v>130.80000000000001</v>
      </c>
      <c r="CC6" s="22">
        <f t="shared" si="9"/>
        <v>140.28</v>
      </c>
      <c r="CD6" s="22">
        <f t="shared" si="9"/>
        <v>143.22999999999999</v>
      </c>
      <c r="CE6" s="22">
        <f t="shared" si="9"/>
        <v>139.65</v>
      </c>
      <c r="CF6" s="22">
        <f t="shared" si="9"/>
        <v>153.71</v>
      </c>
      <c r="CG6" s="22">
        <f t="shared" si="9"/>
        <v>155.9</v>
      </c>
      <c r="CH6" s="22">
        <f t="shared" si="9"/>
        <v>162.47</v>
      </c>
      <c r="CI6" s="22">
        <f t="shared" si="9"/>
        <v>165.52</v>
      </c>
      <c r="CJ6" s="22">
        <f t="shared" si="9"/>
        <v>169.99</v>
      </c>
      <c r="CK6" s="21" t="str">
        <f>IF(CK7="","",IF(CK7="-","【-】","【"&amp;SUBSTITUTE(TEXT(CK7,"#,##0.00"),"-","△")&amp;"】"))</f>
        <v>【181.66】</v>
      </c>
      <c r="CL6" s="22">
        <f>IF(CL7="",NA(),CL7)</f>
        <v>67.44</v>
      </c>
      <c r="CM6" s="22">
        <f t="shared" ref="CM6:CU6" si="10">IF(CM7="",NA(),CM7)</f>
        <v>66.709999999999994</v>
      </c>
      <c r="CN6" s="22">
        <f t="shared" si="10"/>
        <v>65.52</v>
      </c>
      <c r="CO6" s="22">
        <f t="shared" si="10"/>
        <v>64.55</v>
      </c>
      <c r="CP6" s="22">
        <f t="shared" si="10"/>
        <v>65.040000000000006</v>
      </c>
      <c r="CQ6" s="22">
        <f t="shared" si="10"/>
        <v>64.41</v>
      </c>
      <c r="CR6" s="22">
        <f t="shared" si="10"/>
        <v>64.11</v>
      </c>
      <c r="CS6" s="22">
        <f t="shared" si="10"/>
        <v>63.81</v>
      </c>
      <c r="CT6" s="22">
        <f t="shared" si="10"/>
        <v>63.58</v>
      </c>
      <c r="CU6" s="22">
        <f t="shared" si="10"/>
        <v>64.13</v>
      </c>
      <c r="CV6" s="21" t="str">
        <f>IF(CV7="","",IF(CV7="-","【-】","【"&amp;SUBSTITUTE(TEXT(CV7,"#,##0.00"),"-","△")&amp;"】"))</f>
        <v>【60.21】</v>
      </c>
      <c r="CW6" s="22">
        <f>IF(CW7="",NA(),CW7)</f>
        <v>95.14</v>
      </c>
      <c r="CX6" s="22">
        <f t="shared" ref="CX6:DF6" si="11">IF(CX7="",NA(),CX7)</f>
        <v>95.59</v>
      </c>
      <c r="CY6" s="22">
        <f t="shared" si="11"/>
        <v>95.91</v>
      </c>
      <c r="CZ6" s="22">
        <f t="shared" si="11"/>
        <v>95.81</v>
      </c>
      <c r="DA6" s="22">
        <f t="shared" si="11"/>
        <v>94.98</v>
      </c>
      <c r="DB6" s="22">
        <f t="shared" si="11"/>
        <v>91.64</v>
      </c>
      <c r="DC6" s="22">
        <f t="shared" si="11"/>
        <v>92.09</v>
      </c>
      <c r="DD6" s="22">
        <f t="shared" si="11"/>
        <v>91.76</v>
      </c>
      <c r="DE6" s="22">
        <f t="shared" si="11"/>
        <v>91.22</v>
      </c>
      <c r="DF6" s="22">
        <f t="shared" si="11"/>
        <v>90.98</v>
      </c>
      <c r="DG6" s="21" t="str">
        <f>IF(DG7="","",IF(DG7="-","【-】","【"&amp;SUBSTITUTE(TEXT(DG7,"#,##0.00"),"-","△")&amp;"】"))</f>
        <v>【89.21】</v>
      </c>
      <c r="DH6" s="22">
        <f>IF(DH7="",NA(),DH7)</f>
        <v>52.01</v>
      </c>
      <c r="DI6" s="22">
        <f t="shared" ref="DI6:DQ6" si="12">IF(DI7="",NA(),DI7)</f>
        <v>52.69</v>
      </c>
      <c r="DJ6" s="22">
        <f t="shared" si="12"/>
        <v>51.85</v>
      </c>
      <c r="DK6" s="22">
        <f t="shared" si="12"/>
        <v>51.49</v>
      </c>
      <c r="DL6" s="22">
        <f t="shared" si="12"/>
        <v>52.25</v>
      </c>
      <c r="DM6" s="22">
        <f t="shared" si="12"/>
        <v>51.62</v>
      </c>
      <c r="DN6" s="22">
        <f t="shared" si="12"/>
        <v>52.16</v>
      </c>
      <c r="DO6" s="22">
        <f t="shared" si="12"/>
        <v>52.59</v>
      </c>
      <c r="DP6" s="22">
        <f t="shared" si="12"/>
        <v>52.74</v>
      </c>
      <c r="DQ6" s="22">
        <f t="shared" si="12"/>
        <v>53.15</v>
      </c>
      <c r="DR6" s="21" t="str">
        <f>IF(DR7="","",IF(DR7="-","【-】","【"&amp;SUBSTITUTE(TEXT(DR7,"#,##0.00"),"-","△")&amp;"】"))</f>
        <v>【52.41】</v>
      </c>
      <c r="DS6" s="22">
        <f>IF(DS7="",NA(),DS7)</f>
        <v>14.03</v>
      </c>
      <c r="DT6" s="22">
        <f t="shared" ref="DT6:EB6" si="13">IF(DT7="",NA(),DT7)</f>
        <v>17.47</v>
      </c>
      <c r="DU6" s="22">
        <f t="shared" si="13"/>
        <v>17.68</v>
      </c>
      <c r="DV6" s="22">
        <f t="shared" si="13"/>
        <v>18.649999999999999</v>
      </c>
      <c r="DW6" s="22">
        <f t="shared" si="13"/>
        <v>19.7</v>
      </c>
      <c r="DX6" s="22">
        <f t="shared" si="13"/>
        <v>23.68</v>
      </c>
      <c r="DY6" s="22">
        <f t="shared" si="13"/>
        <v>25.76</v>
      </c>
      <c r="DZ6" s="22">
        <f t="shared" si="13"/>
        <v>27.51</v>
      </c>
      <c r="EA6" s="22">
        <f t="shared" si="13"/>
        <v>28.57</v>
      </c>
      <c r="EB6" s="22">
        <f t="shared" si="13"/>
        <v>29.7</v>
      </c>
      <c r="EC6" s="21" t="str">
        <f>IF(EC7="","",IF(EC7="-","【-】","【"&amp;SUBSTITUTE(TEXT(EC7,"#,##0.00"),"-","△")&amp;"】"))</f>
        <v>【26.78】</v>
      </c>
      <c r="ED6" s="22">
        <f>IF(ED7="",NA(),ED7)</f>
        <v>1.07</v>
      </c>
      <c r="EE6" s="22">
        <f t="shared" ref="EE6:EM6" si="14">IF(EE7="",NA(),EE7)</f>
        <v>1.1100000000000001</v>
      </c>
      <c r="EF6" s="22">
        <f t="shared" si="14"/>
        <v>1.08</v>
      </c>
      <c r="EG6" s="22">
        <f t="shared" si="14"/>
        <v>0.87</v>
      </c>
      <c r="EH6" s="22">
        <f t="shared" si="14"/>
        <v>0.72</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382019</v>
      </c>
      <c r="D7" s="24">
        <v>46</v>
      </c>
      <c r="E7" s="24">
        <v>1</v>
      </c>
      <c r="F7" s="24">
        <v>0</v>
      </c>
      <c r="G7" s="24">
        <v>1</v>
      </c>
      <c r="H7" s="24" t="s">
        <v>93</v>
      </c>
      <c r="I7" s="24" t="s">
        <v>94</v>
      </c>
      <c r="J7" s="24" t="s">
        <v>95</v>
      </c>
      <c r="K7" s="24" t="s">
        <v>96</v>
      </c>
      <c r="L7" s="24" t="s">
        <v>97</v>
      </c>
      <c r="M7" s="24" t="s">
        <v>98</v>
      </c>
      <c r="N7" s="25" t="s">
        <v>99</v>
      </c>
      <c r="O7" s="25">
        <v>84.83</v>
      </c>
      <c r="P7" s="25">
        <v>94.43</v>
      </c>
      <c r="Q7" s="25">
        <v>3170</v>
      </c>
      <c r="R7" s="25">
        <v>496666</v>
      </c>
      <c r="S7" s="25">
        <v>429.35</v>
      </c>
      <c r="T7" s="25">
        <v>1156.79</v>
      </c>
      <c r="U7" s="25">
        <v>468203</v>
      </c>
      <c r="V7" s="25">
        <v>131.91999999999999</v>
      </c>
      <c r="W7" s="25">
        <v>3549.14</v>
      </c>
      <c r="X7" s="25">
        <v>124.94</v>
      </c>
      <c r="Y7" s="25">
        <v>125.1</v>
      </c>
      <c r="Z7" s="25">
        <v>117.74</v>
      </c>
      <c r="AA7" s="25">
        <v>128.05000000000001</v>
      </c>
      <c r="AB7" s="25">
        <v>132.84</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548.42999999999995</v>
      </c>
      <c r="AU7" s="25">
        <v>631.79</v>
      </c>
      <c r="AV7" s="25">
        <v>830.48</v>
      </c>
      <c r="AW7" s="25">
        <v>903.45</v>
      </c>
      <c r="AX7" s="25">
        <v>841.91</v>
      </c>
      <c r="AY7" s="25">
        <v>239.45</v>
      </c>
      <c r="AZ7" s="25">
        <v>246.01</v>
      </c>
      <c r="BA7" s="25">
        <v>228.89</v>
      </c>
      <c r="BB7" s="25">
        <v>232.66</v>
      </c>
      <c r="BC7" s="25">
        <v>217.12</v>
      </c>
      <c r="BD7" s="25">
        <v>239.69</v>
      </c>
      <c r="BE7" s="25">
        <v>165.3</v>
      </c>
      <c r="BF7" s="25">
        <v>182.39</v>
      </c>
      <c r="BG7" s="25">
        <v>198.08</v>
      </c>
      <c r="BH7" s="25">
        <v>184.85</v>
      </c>
      <c r="BI7" s="25">
        <v>187.53</v>
      </c>
      <c r="BJ7" s="25">
        <v>259.56</v>
      </c>
      <c r="BK7" s="25">
        <v>248.92</v>
      </c>
      <c r="BL7" s="25">
        <v>251.26</v>
      </c>
      <c r="BM7" s="25">
        <v>255.84</v>
      </c>
      <c r="BN7" s="25">
        <v>253.22</v>
      </c>
      <c r="BO7" s="25">
        <v>264.86</v>
      </c>
      <c r="BP7" s="25">
        <v>122</v>
      </c>
      <c r="BQ7" s="25">
        <v>122.62</v>
      </c>
      <c r="BR7" s="25">
        <v>114.72</v>
      </c>
      <c r="BS7" s="25">
        <v>125.63</v>
      </c>
      <c r="BT7" s="25">
        <v>131.66999999999999</v>
      </c>
      <c r="BU7" s="25">
        <v>105.07</v>
      </c>
      <c r="BV7" s="25">
        <v>107.54</v>
      </c>
      <c r="BW7" s="25">
        <v>101.93</v>
      </c>
      <c r="BX7" s="25">
        <v>102.36</v>
      </c>
      <c r="BY7" s="25">
        <v>101.56</v>
      </c>
      <c r="BZ7" s="25">
        <v>97.59</v>
      </c>
      <c r="CA7" s="25">
        <v>131.44</v>
      </c>
      <c r="CB7" s="25">
        <v>130.80000000000001</v>
      </c>
      <c r="CC7" s="25">
        <v>140.28</v>
      </c>
      <c r="CD7" s="25">
        <v>143.22999999999999</v>
      </c>
      <c r="CE7" s="25">
        <v>139.65</v>
      </c>
      <c r="CF7" s="25">
        <v>153.71</v>
      </c>
      <c r="CG7" s="25">
        <v>155.9</v>
      </c>
      <c r="CH7" s="25">
        <v>162.47</v>
      </c>
      <c r="CI7" s="25">
        <v>165.52</v>
      </c>
      <c r="CJ7" s="25">
        <v>169.99</v>
      </c>
      <c r="CK7" s="25">
        <v>181.66</v>
      </c>
      <c r="CL7" s="25">
        <v>67.44</v>
      </c>
      <c r="CM7" s="25">
        <v>66.709999999999994</v>
      </c>
      <c r="CN7" s="25">
        <v>65.52</v>
      </c>
      <c r="CO7" s="25">
        <v>64.55</v>
      </c>
      <c r="CP7" s="25">
        <v>65.040000000000006</v>
      </c>
      <c r="CQ7" s="25">
        <v>64.41</v>
      </c>
      <c r="CR7" s="25">
        <v>64.11</v>
      </c>
      <c r="CS7" s="25">
        <v>63.81</v>
      </c>
      <c r="CT7" s="25">
        <v>63.58</v>
      </c>
      <c r="CU7" s="25">
        <v>64.13</v>
      </c>
      <c r="CV7" s="25">
        <v>60.21</v>
      </c>
      <c r="CW7" s="25">
        <v>95.14</v>
      </c>
      <c r="CX7" s="25">
        <v>95.59</v>
      </c>
      <c r="CY7" s="25">
        <v>95.91</v>
      </c>
      <c r="CZ7" s="25">
        <v>95.81</v>
      </c>
      <c r="DA7" s="25">
        <v>94.98</v>
      </c>
      <c r="DB7" s="25">
        <v>91.64</v>
      </c>
      <c r="DC7" s="25">
        <v>92.09</v>
      </c>
      <c r="DD7" s="25">
        <v>91.76</v>
      </c>
      <c r="DE7" s="25">
        <v>91.22</v>
      </c>
      <c r="DF7" s="25">
        <v>90.98</v>
      </c>
      <c r="DG7" s="25">
        <v>89.21</v>
      </c>
      <c r="DH7" s="25">
        <v>52.01</v>
      </c>
      <c r="DI7" s="25">
        <v>52.69</v>
      </c>
      <c r="DJ7" s="25">
        <v>51.85</v>
      </c>
      <c r="DK7" s="25">
        <v>51.49</v>
      </c>
      <c r="DL7" s="25">
        <v>52.25</v>
      </c>
      <c r="DM7" s="25">
        <v>51.62</v>
      </c>
      <c r="DN7" s="25">
        <v>52.16</v>
      </c>
      <c r="DO7" s="25">
        <v>52.59</v>
      </c>
      <c r="DP7" s="25">
        <v>52.74</v>
      </c>
      <c r="DQ7" s="25">
        <v>53.15</v>
      </c>
      <c r="DR7" s="25">
        <v>52.41</v>
      </c>
      <c r="DS7" s="25">
        <v>14.03</v>
      </c>
      <c r="DT7" s="25">
        <v>17.47</v>
      </c>
      <c r="DU7" s="25">
        <v>17.68</v>
      </c>
      <c r="DV7" s="25">
        <v>18.649999999999999</v>
      </c>
      <c r="DW7" s="25">
        <v>19.7</v>
      </c>
      <c r="DX7" s="25">
        <v>23.68</v>
      </c>
      <c r="DY7" s="25">
        <v>25.76</v>
      </c>
      <c r="DZ7" s="25">
        <v>27.51</v>
      </c>
      <c r="EA7" s="25">
        <v>28.57</v>
      </c>
      <c r="EB7" s="25">
        <v>29.7</v>
      </c>
      <c r="EC7" s="25">
        <v>26.78</v>
      </c>
      <c r="ED7" s="25">
        <v>1.07</v>
      </c>
      <c r="EE7" s="25">
        <v>1.1100000000000001</v>
      </c>
      <c r="EF7" s="25">
        <v>1.08</v>
      </c>
      <c r="EG7" s="25">
        <v>0.87</v>
      </c>
      <c r="EH7" s="25">
        <v>0.72</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山木 彩乃</cp:lastModifiedBy>
  <cp:lastPrinted>2026-02-03T00:54:59Z</cp:lastPrinted>
  <dcterms:created xsi:type="dcterms:W3CDTF">2025-12-12T09:22:22Z</dcterms:created>
  <dcterms:modified xsi:type="dcterms:W3CDTF">2026-02-03T00:55:02Z</dcterms:modified>
  <cp:category/>
</cp:coreProperties>
</file>